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M:\SFCV\Internet\Archivos sitio BCSF 2022\"/>
    </mc:Choice>
  </mc:AlternateContent>
  <xr:revisionPtr revIDLastSave="0" documentId="13_ncr:1_{A9F27EF6-A633-43BC-AB9C-B5C34C2AB58A}" xr6:coauthVersionLast="47" xr6:coauthVersionMax="47" xr10:uidLastSave="{00000000-0000-0000-0000-000000000000}"/>
  <bookViews>
    <workbookView xWindow="-120" yWindow="-120" windowWidth="29040" windowHeight="15720" tabRatio="635" xr2:uid="{00000000-000D-0000-FFFF-FFFF00000000}"/>
  </bookViews>
  <sheets>
    <sheet name="INDICE" sheetId="53" r:id="rId1"/>
    <sheet name="1" sheetId="56" r:id="rId2"/>
    <sheet name="2" sheetId="82" r:id="rId3"/>
    <sheet name="3" sheetId="58" r:id="rId4"/>
    <sheet name="4" sheetId="89" r:id="rId5"/>
    <sheet name="5" sheetId="90" r:id="rId6"/>
    <sheet name="5.1" sheetId="91" r:id="rId7"/>
    <sheet name="6" sheetId="79" r:id="rId8"/>
    <sheet name="6.1" sheetId="83" r:id="rId9"/>
    <sheet name="6.2" sheetId="92" r:id="rId10"/>
    <sheet name="7" sheetId="87" r:id="rId11"/>
    <sheet name="7.1" sheetId="64" r:id="rId12"/>
    <sheet name="7.2" sheetId="85" r:id="rId13"/>
  </sheets>
  <definedNames>
    <definedName name="aceite" localSheetId="2">#REF!</definedName>
    <definedName name="aceite" localSheetId="4">#REF!</definedName>
    <definedName name="aceite" localSheetId="5">#REF!</definedName>
    <definedName name="aceite" localSheetId="6">#REF!</definedName>
    <definedName name="aceite" localSheetId="7">#REF!</definedName>
    <definedName name="aceite" localSheetId="8">#REF!</definedName>
    <definedName name="aceite" localSheetId="10">#REF!</definedName>
    <definedName name="aceite" localSheetId="11">#REF!</definedName>
    <definedName name="aceite" localSheetId="12">#REF!</definedName>
    <definedName name="aceite">#REF!</definedName>
    <definedName name="AJESTA" localSheetId="1">#REF!</definedName>
    <definedName name="AJESTA" localSheetId="2">#REF!</definedName>
    <definedName name="AJESTA" localSheetId="3">#REF!</definedName>
    <definedName name="AJESTA" localSheetId="4">#REF!</definedName>
    <definedName name="AJESTA" localSheetId="5">#REF!</definedName>
    <definedName name="AJESTA" localSheetId="6">#REF!</definedName>
    <definedName name="AJESTA" localSheetId="7">#REF!</definedName>
    <definedName name="AJESTA" localSheetId="8">#REF!</definedName>
    <definedName name="AJESTA" localSheetId="10">#REF!</definedName>
    <definedName name="AJESTA" localSheetId="11">#REF!</definedName>
    <definedName name="AJESTA" localSheetId="12">#REF!</definedName>
    <definedName name="AJESTA">#REF!</definedName>
    <definedName name="ALFA" localSheetId="1">#REF!</definedName>
    <definedName name="ALFA" localSheetId="2">#REF!</definedName>
    <definedName name="ALFA" localSheetId="3">#REF!</definedName>
    <definedName name="ALFA" localSheetId="4">#REF!</definedName>
    <definedName name="ALFA" localSheetId="5">#REF!</definedName>
    <definedName name="ALFA" localSheetId="6">#REF!</definedName>
    <definedName name="ALFA" localSheetId="7">#REF!</definedName>
    <definedName name="ALFA" localSheetId="8">#REF!</definedName>
    <definedName name="ALFA" localSheetId="10">#REF!</definedName>
    <definedName name="ALFA" localSheetId="11">#REF!</definedName>
    <definedName name="ALFA" localSheetId="12">#REF!</definedName>
    <definedName name="ALFA">#REF!</definedName>
    <definedName name="CEMENTO" localSheetId="1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 localSheetId="8">#REF!</definedName>
    <definedName name="CEMENTO" localSheetId="10">#REF!</definedName>
    <definedName name="CEMENTO" localSheetId="11">#REF!</definedName>
    <definedName name="CEMENTO" localSheetId="12">#REF!</definedName>
    <definedName name="CEMENTO">#REF!</definedName>
    <definedName name="CICESP" localSheetId="1">#REF!</definedName>
    <definedName name="CICESP" localSheetId="2">#REF!</definedName>
    <definedName name="CICESP" localSheetId="3">#REF!</definedName>
    <definedName name="CICESP" localSheetId="4">#REF!</definedName>
    <definedName name="CICESP" localSheetId="5">#REF!</definedName>
    <definedName name="CICESP" localSheetId="6">#REF!</definedName>
    <definedName name="CICESP" localSheetId="7">#REF!</definedName>
    <definedName name="CICESP" localSheetId="8">#REF!</definedName>
    <definedName name="CICESP" localSheetId="10">#REF!</definedName>
    <definedName name="CICESP" localSheetId="11">#REF!</definedName>
    <definedName name="CICESP" localSheetId="12">#REF!</definedName>
    <definedName name="CICESP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6">#REF!</definedName>
    <definedName name="CO" localSheetId="7">#REF!</definedName>
    <definedName name="CO" localSheetId="8">#REF!</definedName>
    <definedName name="CO" localSheetId="10">#REF!</definedName>
    <definedName name="CO" localSheetId="11">#REF!</definedName>
    <definedName name="CO" localSheetId="12">#REF!</definedName>
    <definedName name="CO">#REF!</definedName>
    <definedName name="COMB" localSheetId="1">#REF!</definedName>
    <definedName name="COMB" localSheetId="2">#REF!</definedName>
    <definedName name="COMB" localSheetId="3">#REF!</definedName>
    <definedName name="COMB" localSheetId="4">#REF!</definedName>
    <definedName name="COMB" localSheetId="5">#REF!</definedName>
    <definedName name="COMB" localSheetId="6">#REF!</definedName>
    <definedName name="COMB" localSheetId="7">#REF!</definedName>
    <definedName name="COMB" localSheetId="8">#REF!</definedName>
    <definedName name="COMB" localSheetId="10">#REF!</definedName>
    <definedName name="COMB" localSheetId="11">#REF!</definedName>
    <definedName name="COMB" localSheetId="12">#REF!</definedName>
    <definedName name="COMB">#REF!</definedName>
    <definedName name="CONSTRUC" localSheetId="1">#REF!</definedName>
    <definedName name="CONSTRUC" localSheetId="2">#REF!</definedName>
    <definedName name="CONSTRUC" localSheetId="3">#REF!</definedName>
    <definedName name="CONSTRUC" localSheetId="4">#REF!</definedName>
    <definedName name="CONSTRUC" localSheetId="5">#REF!</definedName>
    <definedName name="CONSTRUC" localSheetId="6">#REF!</definedName>
    <definedName name="CONSTRUC" localSheetId="7">#REF!</definedName>
    <definedName name="CONSTRUC" localSheetId="8">#REF!</definedName>
    <definedName name="CONSTRUC" localSheetId="10">#REF!</definedName>
    <definedName name="CONSTRUC" localSheetId="11">#REF!</definedName>
    <definedName name="CONSTRUC" localSheetId="12">#REF!</definedName>
    <definedName name="CONSTRUC">#REF!</definedName>
    <definedName name="DIFTA" localSheetId="1">#REF!</definedName>
    <definedName name="DIFTA" localSheetId="2">#REF!</definedName>
    <definedName name="DIFTA" localSheetId="3">#REF!</definedName>
    <definedName name="DIFTA" localSheetId="4">#REF!</definedName>
    <definedName name="DIFTA" localSheetId="5">#REF!</definedName>
    <definedName name="DIFTA" localSheetId="6">#REF!</definedName>
    <definedName name="DIFTA" localSheetId="7">#REF!</definedName>
    <definedName name="DIFTA" localSheetId="8">#REF!</definedName>
    <definedName name="DIFTA" localSheetId="10">#REF!</definedName>
    <definedName name="DIFTA" localSheetId="11">#REF!</definedName>
    <definedName name="DIFTA" localSheetId="12">#REF!</definedName>
    <definedName name="DIFTA">#REF!</definedName>
    <definedName name="EEI" localSheetId="1">#REF!</definedName>
    <definedName name="EEI" localSheetId="2">#REF!</definedName>
    <definedName name="EEI" localSheetId="3">#REF!</definedName>
    <definedName name="EEI" localSheetId="4">#REF!</definedName>
    <definedName name="EEI" localSheetId="5">#REF!</definedName>
    <definedName name="EEI" localSheetId="6">#REF!</definedName>
    <definedName name="EEI" localSheetId="7">#REF!</definedName>
    <definedName name="EEI" localSheetId="8">#REF!</definedName>
    <definedName name="EEI" localSheetId="10">#REF!</definedName>
    <definedName name="EEI" localSheetId="11">#REF!</definedName>
    <definedName name="EEI" localSheetId="12">#REF!</definedName>
    <definedName name="EEI">#REF!</definedName>
    <definedName name="EMPLEO" localSheetId="1">#REF!</definedName>
    <definedName name="EMPLEO" localSheetId="2">#REF!</definedName>
    <definedName name="EMPLEO" localSheetId="3">#REF!</definedName>
    <definedName name="EMPLEO" localSheetId="4">#REF!</definedName>
    <definedName name="EMPLEO" localSheetId="5">#REF!</definedName>
    <definedName name="EMPLEO" localSheetId="6">#REF!</definedName>
    <definedName name="EMPLEO" localSheetId="7">#REF!</definedName>
    <definedName name="EMPLEO" localSheetId="8">#REF!</definedName>
    <definedName name="EMPLEO" localSheetId="10">#REF!</definedName>
    <definedName name="EMPLEO" localSheetId="11">#REF!</definedName>
    <definedName name="EMPLEO" localSheetId="12">#REF!</definedName>
    <definedName name="EMPLEO">#REF!</definedName>
    <definedName name="EPH" localSheetId="1">#REF!</definedName>
    <definedName name="EPH" localSheetId="2">#REF!</definedName>
    <definedName name="EPH" localSheetId="3">#REF!</definedName>
    <definedName name="EPH" localSheetId="4">#REF!</definedName>
    <definedName name="EPH" localSheetId="5">#REF!</definedName>
    <definedName name="EPH" localSheetId="6">#REF!</definedName>
    <definedName name="EPH" localSheetId="7">#REF!</definedName>
    <definedName name="EPH" localSheetId="8">#REF!</definedName>
    <definedName name="EPH" localSheetId="10">#REF!</definedName>
    <definedName name="EPH" localSheetId="11">#REF!</definedName>
    <definedName name="EPH" localSheetId="12">#REF!</definedName>
    <definedName name="EPH">#REF!</definedName>
    <definedName name="EPH_POB" localSheetId="1">#REF!</definedName>
    <definedName name="EPH_POB" localSheetId="2">#REF!</definedName>
    <definedName name="EPH_POB" localSheetId="3">#REF!</definedName>
    <definedName name="EPH_POB" localSheetId="4">#REF!</definedName>
    <definedName name="EPH_POB" localSheetId="5">#REF!</definedName>
    <definedName name="EPH_POB" localSheetId="6">#REF!</definedName>
    <definedName name="EPH_POB" localSheetId="7">#REF!</definedName>
    <definedName name="EPH_POB" localSheetId="8">#REF!</definedName>
    <definedName name="EPH_POB" localSheetId="10">#REF!</definedName>
    <definedName name="EPH_POB" localSheetId="11">#REF!</definedName>
    <definedName name="EPH_POB" localSheetId="12">#REF!</definedName>
    <definedName name="EPH_POB">#REF!</definedName>
    <definedName name="FAE_BOVINOS" localSheetId="1">#REF!</definedName>
    <definedName name="FAE_BOVINOS" localSheetId="2">#REF!</definedName>
    <definedName name="FAE_BOVINOS" localSheetId="3">#REF!</definedName>
    <definedName name="FAE_BOVINOS" localSheetId="4">#REF!</definedName>
    <definedName name="FAE_BOVINOS" localSheetId="5">#REF!</definedName>
    <definedName name="FAE_BOVINOS" localSheetId="6">#REF!</definedName>
    <definedName name="FAE_BOVINOS" localSheetId="7">#REF!</definedName>
    <definedName name="FAE_BOVINOS" localSheetId="8">#REF!</definedName>
    <definedName name="FAE_BOVINOS" localSheetId="10">#REF!</definedName>
    <definedName name="FAE_BOVINOS" localSheetId="11">#REF!</definedName>
    <definedName name="FAE_BOVINOS" localSheetId="12">#REF!</definedName>
    <definedName name="FAE_BOVINOS">#REF!</definedName>
    <definedName name="GAS" localSheetId="1">#REF!</definedName>
    <definedName name="GAS" localSheetId="2">#REF!</definedName>
    <definedName name="GAS" localSheetId="3">#REF!</definedName>
    <definedName name="GAS" localSheetId="4">#REF!</definedName>
    <definedName name="GAS" localSheetId="5">#REF!</definedName>
    <definedName name="GAS" localSheetId="6">#REF!</definedName>
    <definedName name="GAS" localSheetId="7">#REF!</definedName>
    <definedName name="GAS" localSheetId="8">#REF!</definedName>
    <definedName name="GAS" localSheetId="10">#REF!</definedName>
    <definedName name="GAS" localSheetId="11">#REF!</definedName>
    <definedName name="GAS" localSheetId="12">#REF!</definedName>
    <definedName name="GAS">#REF!</definedName>
    <definedName name="ICC_FM" localSheetId="1">#REF!</definedName>
    <definedName name="ICC_FM" localSheetId="2">#REF!</definedName>
    <definedName name="ICC_FM" localSheetId="3">#REF!</definedName>
    <definedName name="ICC_FM" localSheetId="4">#REF!</definedName>
    <definedName name="ICC_FM" localSheetId="5">#REF!</definedName>
    <definedName name="ICC_FM" localSheetId="6">#REF!</definedName>
    <definedName name="ICC_FM" localSheetId="7">#REF!</definedName>
    <definedName name="ICC_FM" localSheetId="8">#REF!</definedName>
    <definedName name="ICC_FM" localSheetId="10">#REF!</definedName>
    <definedName name="ICC_FM" localSheetId="11">#REF!</definedName>
    <definedName name="ICC_FM" localSheetId="12">#REF!</definedName>
    <definedName name="ICC_FM">#REF!</definedName>
    <definedName name="IDL_UTDT" localSheetId="1">#REF!</definedName>
    <definedName name="IDL_UTDT" localSheetId="2">#REF!</definedName>
    <definedName name="IDL_UTDT" localSheetId="3">#REF!</definedName>
    <definedName name="IDL_UTDT" localSheetId="4">#REF!</definedName>
    <definedName name="IDL_UTDT" localSheetId="5">#REF!</definedName>
    <definedName name="IDL_UTDT" localSheetId="6">#REF!</definedName>
    <definedName name="IDL_UTDT" localSheetId="7">#REF!</definedName>
    <definedName name="IDL_UTDT" localSheetId="8">#REF!</definedName>
    <definedName name="IDL_UTDT" localSheetId="10">#REF!</definedName>
    <definedName name="IDL_UTDT" localSheetId="11">#REF!</definedName>
    <definedName name="IDL_UTDT" localSheetId="12">#REF!</definedName>
    <definedName name="IDL_UTDT">#REF!</definedName>
    <definedName name="IND_ACEITERA" localSheetId="1">#REF!</definedName>
    <definedName name="IND_ACEITERA" localSheetId="2">#REF!</definedName>
    <definedName name="IND_ACEITERA" localSheetId="3">#REF!</definedName>
    <definedName name="IND_ACEITERA" localSheetId="4">#REF!</definedName>
    <definedName name="IND_ACEITERA" localSheetId="5">#REF!</definedName>
    <definedName name="IND_ACEITERA" localSheetId="6">#REF!</definedName>
    <definedName name="IND_ACEITERA" localSheetId="7">#REF!</definedName>
    <definedName name="IND_ACEITERA" localSheetId="8">#REF!</definedName>
    <definedName name="IND_ACEITERA" localSheetId="10">#REF!</definedName>
    <definedName name="IND_ACEITERA" localSheetId="11">#REF!</definedName>
    <definedName name="IND_ACEITERA" localSheetId="12">#REF!</definedName>
    <definedName name="IND_ACEITERA">#REF!</definedName>
    <definedName name="IPC_GBA" localSheetId="1">#REF!</definedName>
    <definedName name="IPC_GBA" localSheetId="2">#REF!</definedName>
    <definedName name="IPC_GBA" localSheetId="3">#REF!</definedName>
    <definedName name="IPC_GBA" localSheetId="4">#REF!</definedName>
    <definedName name="IPC_GBA" localSheetId="5">#REF!</definedName>
    <definedName name="IPC_GBA" localSheetId="6">#REF!</definedName>
    <definedName name="IPC_GBA" localSheetId="7">#REF!</definedName>
    <definedName name="IPC_GBA" localSheetId="8">#REF!</definedName>
    <definedName name="IPC_GBA" localSheetId="10">#REF!</definedName>
    <definedName name="IPC_GBA" localSheetId="11">#REF!</definedName>
    <definedName name="IPC_GBA" localSheetId="12">#REF!</definedName>
    <definedName name="IPC_GBA">#REF!</definedName>
    <definedName name="IPC_NAC" localSheetId="1">#REF!</definedName>
    <definedName name="IPC_NAC" localSheetId="2">#REF!</definedName>
    <definedName name="IPC_NAC" localSheetId="3">#REF!</definedName>
    <definedName name="IPC_NAC" localSheetId="4">#REF!</definedName>
    <definedName name="IPC_NAC" localSheetId="5">#REF!</definedName>
    <definedName name="IPC_NAC" localSheetId="6">#REF!</definedName>
    <definedName name="IPC_NAC" localSheetId="7">#REF!</definedName>
    <definedName name="IPC_NAC" localSheetId="8">#REF!</definedName>
    <definedName name="IPC_NAC" localSheetId="10">#REF!</definedName>
    <definedName name="IPC_NAC" localSheetId="11">#REF!</definedName>
    <definedName name="IPC_NAC" localSheetId="12">#REF!</definedName>
    <definedName name="IPC_NAC">#REF!</definedName>
    <definedName name="IPC_SFE" localSheetId="1">#REF!</definedName>
    <definedName name="IPC_SFE" localSheetId="2">#REF!</definedName>
    <definedName name="IPC_SFE" localSheetId="3">#REF!</definedName>
    <definedName name="IPC_SFE" localSheetId="4">#REF!</definedName>
    <definedName name="IPC_SFE" localSheetId="5">#REF!</definedName>
    <definedName name="IPC_SFE" localSheetId="6">#REF!</definedName>
    <definedName name="IPC_SFE" localSheetId="7">#REF!</definedName>
    <definedName name="IPC_SFE" localSheetId="8">#REF!</definedName>
    <definedName name="IPC_SFE" localSheetId="10">#REF!</definedName>
    <definedName name="IPC_SFE" localSheetId="11">#REF!</definedName>
    <definedName name="IPC_SFE" localSheetId="12">#REF!</definedName>
    <definedName name="IPC_SFE">#REF!</definedName>
    <definedName name="IPM" localSheetId="1">#REF!</definedName>
    <definedName name="IPM" localSheetId="2">#REF!</definedName>
    <definedName name="IPM" localSheetId="3">#REF!</definedName>
    <definedName name="IPM" localSheetId="4">#REF!</definedName>
    <definedName name="IPM" localSheetId="5">#REF!</definedName>
    <definedName name="IPM" localSheetId="6">#REF!</definedName>
    <definedName name="IPM" localSheetId="7">#REF!</definedName>
    <definedName name="IPM" localSheetId="8">#REF!</definedName>
    <definedName name="IPM" localSheetId="10">#REF!</definedName>
    <definedName name="IPM" localSheetId="11">#REF!</definedName>
    <definedName name="IPM" localSheetId="12">#REF!</definedName>
    <definedName name="IPM">#REF!</definedName>
    <definedName name="IPMPE" localSheetId="1">#REF!</definedName>
    <definedName name="IPMPE" localSheetId="2">#REF!</definedName>
    <definedName name="IPMPE" localSheetId="3">#REF!</definedName>
    <definedName name="IPMPE" localSheetId="4">#REF!</definedName>
    <definedName name="IPMPE" localSheetId="5">#REF!</definedName>
    <definedName name="IPMPE" localSheetId="6">#REF!</definedName>
    <definedName name="IPMPE" localSheetId="7">#REF!</definedName>
    <definedName name="IPMPE" localSheetId="8">#REF!</definedName>
    <definedName name="IPMPE" localSheetId="10">#REF!</definedName>
    <definedName name="IPMPE" localSheetId="11">#REF!</definedName>
    <definedName name="IPMPE" localSheetId="12">#REF!</definedName>
    <definedName name="IPMPE">#REF!</definedName>
    <definedName name="IRR" localSheetId="1">#REF!</definedName>
    <definedName name="IRR" localSheetId="2">#REF!</definedName>
    <definedName name="IRR" localSheetId="3">#REF!</definedName>
    <definedName name="IRR" localSheetId="4">#REF!</definedName>
    <definedName name="IRR" localSheetId="5">#REF!</definedName>
    <definedName name="IRR" localSheetId="6">#REF!</definedName>
    <definedName name="IRR" localSheetId="7">#REF!</definedName>
    <definedName name="IRR" localSheetId="8">#REF!</definedName>
    <definedName name="IRR" localSheetId="10">#REF!</definedName>
    <definedName name="IRR" localSheetId="11">#REF!</definedName>
    <definedName name="IRR" localSheetId="12">#REF!</definedName>
    <definedName name="IRR">#REF!</definedName>
    <definedName name="LACTEA" localSheetId="1">#REF!</definedName>
    <definedName name="LACTEA" localSheetId="2">#REF!</definedName>
    <definedName name="LACTEA" localSheetId="3">#REF!</definedName>
    <definedName name="LACTEA" localSheetId="4">#REF!</definedName>
    <definedName name="LACTEA" localSheetId="5">#REF!</definedName>
    <definedName name="LACTEA" localSheetId="6">#REF!</definedName>
    <definedName name="LACTEA" localSheetId="7">#REF!</definedName>
    <definedName name="LACTEA" localSheetId="8">#REF!</definedName>
    <definedName name="LACTEA" localSheetId="10">#REF!</definedName>
    <definedName name="LACTEA" localSheetId="11">#REF!</definedName>
    <definedName name="LACTEA" localSheetId="12">#REF!</definedName>
    <definedName name="LACTEA">#REF!</definedName>
    <definedName name="MAQ_AGR" localSheetId="1">#REF!</definedName>
    <definedName name="MAQ_AGR" localSheetId="2">#REF!</definedName>
    <definedName name="MAQ_AGR" localSheetId="3">#REF!</definedName>
    <definedName name="MAQ_AGR" localSheetId="4">#REF!</definedName>
    <definedName name="MAQ_AGR" localSheetId="5">#REF!</definedName>
    <definedName name="MAQ_AGR" localSheetId="6">#REF!</definedName>
    <definedName name="MAQ_AGR" localSheetId="7">#REF!</definedName>
    <definedName name="MAQ_AGR" localSheetId="8">#REF!</definedName>
    <definedName name="MAQ_AGR" localSheetId="10">#REF!</definedName>
    <definedName name="MAQ_AGR" localSheetId="11">#REF!</definedName>
    <definedName name="MAQ_AGR" localSheetId="12">#REF!</definedName>
    <definedName name="MAQ_AGR">#REF!</definedName>
    <definedName name="NA" localSheetId="1">#REF!</definedName>
    <definedName name="NA" localSheetId="2">#REF!</definedName>
    <definedName name="NA" localSheetId="3">#REF!</definedName>
    <definedName name="NA" localSheetId="4">#REF!</definedName>
    <definedName name="NA" localSheetId="5">#REF!</definedName>
    <definedName name="NA" localSheetId="6">#REF!</definedName>
    <definedName name="NA" localSheetId="7">#REF!</definedName>
    <definedName name="NA" localSheetId="8">#REF!</definedName>
    <definedName name="NA" localSheetId="10">#REF!</definedName>
    <definedName name="NA" localSheetId="11">#REF!</definedName>
    <definedName name="NA" localSheetId="12">#REF!</definedName>
    <definedName name="NA">#REF!</definedName>
    <definedName name="PATENTES" localSheetId="1">#REF!</definedName>
    <definedName name="PATENTES" localSheetId="2">#REF!</definedName>
    <definedName name="PATENTES" localSheetId="3">#REF!</definedName>
    <definedName name="PATENTES" localSheetId="4">#REF!</definedName>
    <definedName name="PATENTES" localSheetId="5">#REF!</definedName>
    <definedName name="PATENTES" localSheetId="6">#REF!</definedName>
    <definedName name="PATENTES" localSheetId="7">#REF!</definedName>
    <definedName name="PATENTES" localSheetId="8">#REF!</definedName>
    <definedName name="PATENTES" localSheetId="10">#REF!</definedName>
    <definedName name="PATENTES" localSheetId="11">#REF!</definedName>
    <definedName name="PATENTES" localSheetId="12">#REF!</definedName>
    <definedName name="PATENTES">#REF!</definedName>
    <definedName name="PBG" localSheetId="1">#REF!</definedName>
    <definedName name="PBG" localSheetId="2">#REF!</definedName>
    <definedName name="PBG" localSheetId="3">#REF!</definedName>
    <definedName name="PBG" localSheetId="4">#REF!</definedName>
    <definedName name="PBG" localSheetId="5">#REF!</definedName>
    <definedName name="PBG" localSheetId="6">#REF!</definedName>
    <definedName name="PBG" localSheetId="7">#REF!</definedName>
    <definedName name="PBG" localSheetId="8">#REF!</definedName>
    <definedName name="PBG" localSheetId="10">#REF!</definedName>
    <definedName name="PBG" localSheetId="11">#REF!</definedName>
    <definedName name="PBG" localSheetId="12">#REF!</definedName>
    <definedName name="PBG">#REF!</definedName>
    <definedName name="PGCLAS" localSheetId="1">#REF!</definedName>
    <definedName name="PGCLAS" localSheetId="2">#REF!</definedName>
    <definedName name="PGCLAS" localSheetId="3">#REF!</definedName>
    <definedName name="PGCLAS" localSheetId="4">#REF!</definedName>
    <definedName name="PGCLAS" localSheetId="5">#REF!</definedName>
    <definedName name="PGCLAS" localSheetId="6">#REF!</definedName>
    <definedName name="PGCLAS" localSheetId="7">#REF!</definedName>
    <definedName name="PGCLAS" localSheetId="8">#REF!</definedName>
    <definedName name="PGCLAS" localSheetId="10">#REF!</definedName>
    <definedName name="PGCLAS" localSheetId="11">#REF!</definedName>
    <definedName name="PGCLAS" localSheetId="12">#REF!</definedName>
    <definedName name="PGCLAS">#REF!</definedName>
    <definedName name="PGCREC" localSheetId="1">#REF!</definedName>
    <definedName name="PGCREC" localSheetId="2">#REF!</definedName>
    <definedName name="PGCREC" localSheetId="3">#REF!</definedName>
    <definedName name="PGCREC" localSheetId="4">#REF!</definedName>
    <definedName name="PGCREC" localSheetId="5">#REF!</definedName>
    <definedName name="PGCREC" localSheetId="6">#REF!</definedName>
    <definedName name="PGCREC" localSheetId="7">#REF!</definedName>
    <definedName name="PGCREC" localSheetId="8">#REF!</definedName>
    <definedName name="PGCREC" localSheetId="10">#REF!</definedName>
    <definedName name="PGCREC" localSheetId="11">#REF!</definedName>
    <definedName name="PGCREC" localSheetId="12">#REF!</definedName>
    <definedName name="PGCREC">#REF!</definedName>
    <definedName name="REC" localSheetId="1">#REF!</definedName>
    <definedName name="REC" localSheetId="2">#REF!</definedName>
    <definedName name="REC" localSheetId="3">#REF!</definedName>
    <definedName name="REC" localSheetId="4">#REF!</definedName>
    <definedName name="REC" localSheetId="5">#REF!</definedName>
    <definedName name="REC" localSheetId="6">#REF!</definedName>
    <definedName name="REC" localSheetId="7">#REF!</definedName>
    <definedName name="REC" localSheetId="8">#REF!</definedName>
    <definedName name="REC" localSheetId="10">#REF!</definedName>
    <definedName name="REC" localSheetId="11">#REF!</definedName>
    <definedName name="REC" localSheetId="12">#REF!</definedName>
    <definedName name="REC">#REF!</definedName>
    <definedName name="sct" localSheetId="1">#REF!</definedName>
    <definedName name="sct" localSheetId="2">#REF!</definedName>
    <definedName name="sct" localSheetId="3">#REF!</definedName>
    <definedName name="sct" localSheetId="4">#REF!</definedName>
    <definedName name="sct" localSheetId="5">#REF!</definedName>
    <definedName name="sct" localSheetId="6">#REF!</definedName>
    <definedName name="sct" localSheetId="7">#REF!</definedName>
    <definedName name="sct" localSheetId="8">#REF!</definedName>
    <definedName name="sct" localSheetId="10">#REF!</definedName>
    <definedName name="sct" localSheetId="11">#REF!</definedName>
    <definedName name="sct" localSheetId="12">#REF!</definedName>
    <definedName name="sct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10">#REF!</definedName>
    <definedName name="T" localSheetId="11">#REF!</definedName>
    <definedName name="T" localSheetId="12">#REF!</definedName>
    <definedName name="T">#REF!</definedName>
    <definedName name="Trigo" localSheetId="1">#REF!</definedName>
    <definedName name="Trigo" localSheetId="2">#REF!</definedName>
    <definedName name="Trigo" localSheetId="3">#REF!</definedName>
    <definedName name="Trigo" localSheetId="4">#REF!</definedName>
    <definedName name="Trigo" localSheetId="5">#REF!</definedName>
    <definedName name="Trigo" localSheetId="6">#REF!</definedName>
    <definedName name="Trigo" localSheetId="7">#REF!</definedName>
    <definedName name="Trigo" localSheetId="8">#REF!</definedName>
    <definedName name="Trigo" localSheetId="10">#REF!</definedName>
    <definedName name="Trigo" localSheetId="11">#REF!</definedName>
    <definedName name="Trigo" localSheetId="12">#REF!</definedName>
    <definedName name="Trigo">#REF!</definedName>
    <definedName name="VARCRI" localSheetId="1">#REF!</definedName>
    <definedName name="VARCRI" localSheetId="2">#REF!</definedName>
    <definedName name="VARCRI" localSheetId="3">#REF!</definedName>
    <definedName name="VARCRI" localSheetId="4">#REF!</definedName>
    <definedName name="VARCRI" localSheetId="5">#REF!</definedName>
    <definedName name="VARCRI" localSheetId="6">#REF!</definedName>
    <definedName name="VARCRI" localSheetId="7">#REF!</definedName>
    <definedName name="VARCRI" localSheetId="8">#REF!</definedName>
    <definedName name="VARCRI" localSheetId="10">#REF!</definedName>
    <definedName name="VARCRI" localSheetId="11">#REF!</definedName>
    <definedName name="VARCRI" localSheetId="12">#REF!</definedName>
    <definedName name="VARCRI">#REF!</definedName>
    <definedName name="VARTA" localSheetId="1">#REF!</definedName>
    <definedName name="VARTA" localSheetId="2">#REF!</definedName>
    <definedName name="VARTA" localSheetId="3">#REF!</definedName>
    <definedName name="VARTA" localSheetId="4">#REF!</definedName>
    <definedName name="VARTA" localSheetId="5">#REF!</definedName>
    <definedName name="VARTA" localSheetId="6">#REF!</definedName>
    <definedName name="VARTA" localSheetId="7">#REF!</definedName>
    <definedName name="VARTA" localSheetId="8">#REF!</definedName>
    <definedName name="VARTA" localSheetId="10">#REF!</definedName>
    <definedName name="VARTA" localSheetId="11">#REF!</definedName>
    <definedName name="VARTA" localSheetId="12">#REF!</definedName>
    <definedName name="VARTA">#REF!</definedName>
    <definedName name="VENTAS" localSheetId="1">#REF!</definedName>
    <definedName name="VENTAS" localSheetId="2">#REF!</definedName>
    <definedName name="VENTAS" localSheetId="3">#REF!</definedName>
    <definedName name="VENTAS" localSheetId="4">#REF!</definedName>
    <definedName name="VENTAS" localSheetId="5">#REF!</definedName>
    <definedName name="VENTAS" localSheetId="6">#REF!</definedName>
    <definedName name="VENTAS" localSheetId="7">#REF!</definedName>
    <definedName name="VENTAS" localSheetId="8">#REF!</definedName>
    <definedName name="VENTAS" localSheetId="10">#REF!</definedName>
    <definedName name="VENTAS" localSheetId="11">#REF!</definedName>
    <definedName name="VENTAS" localSheetId="12">#REF!</definedName>
    <definedName name="VENTAS">#REF!</definedName>
    <definedName name="XCER" localSheetId="1">#REF!</definedName>
    <definedName name="XCER" localSheetId="2">#REF!</definedName>
    <definedName name="XCER" localSheetId="3">#REF!</definedName>
    <definedName name="XCER" localSheetId="4">#REF!</definedName>
    <definedName name="XCER" localSheetId="5">#REF!</definedName>
    <definedName name="XCER" localSheetId="6">#REF!</definedName>
    <definedName name="XCER" localSheetId="7">#REF!</definedName>
    <definedName name="XCER" localSheetId="8">#REF!</definedName>
    <definedName name="XCER" localSheetId="10">#REF!</definedName>
    <definedName name="XCER" localSheetId="11">#REF!</definedName>
    <definedName name="XCER" localSheetId="12">#REF!</definedName>
    <definedName name="X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53" l="1"/>
  <c r="H28" i="53"/>
  <c r="H36" i="53"/>
  <c r="H34" i="53"/>
  <c r="I51" i="82" l="1"/>
  <c r="G78" i="64" l="1"/>
  <c r="H78" i="64"/>
  <c r="I78" i="64"/>
  <c r="J78" i="64"/>
  <c r="O78" i="64"/>
  <c r="P78" i="64" s="1"/>
  <c r="G79" i="64"/>
  <c r="H79" i="64"/>
  <c r="I79" i="64"/>
  <c r="J79" i="64"/>
  <c r="O79" i="64"/>
  <c r="P79" i="64"/>
  <c r="G80" i="64"/>
  <c r="H80" i="64"/>
  <c r="I80" i="64" s="1"/>
  <c r="J80" i="64"/>
  <c r="O80" i="64"/>
  <c r="P80" i="64"/>
  <c r="G81" i="64"/>
  <c r="H81" i="64"/>
  <c r="I81" i="64" s="1"/>
  <c r="O81" i="64"/>
  <c r="P81" i="64"/>
  <c r="A210" i="85"/>
  <c r="A211" i="85"/>
  <c r="A212" i="85"/>
  <c r="A213" i="85"/>
  <c r="A200" i="85"/>
  <c r="A201" i="85"/>
  <c r="A202" i="85"/>
  <c r="A203" i="85"/>
  <c r="A204" i="85"/>
  <c r="A205" i="85"/>
  <c r="A206" i="85"/>
  <c r="A207" i="85"/>
  <c r="A208" i="85"/>
  <c r="A209" i="85"/>
  <c r="A179" i="85"/>
  <c r="A191" i="85" s="1"/>
  <c r="A180" i="85"/>
  <c r="A192" i="85" s="1"/>
  <c r="A181" i="85"/>
  <c r="A182" i="85"/>
  <c r="A183" i="85"/>
  <c r="A184" i="85"/>
  <c r="A185" i="85"/>
  <c r="A186" i="85"/>
  <c r="A187" i="85"/>
  <c r="A188" i="85"/>
  <c r="A189" i="85"/>
  <c r="A190" i="85"/>
  <c r="A193" i="85"/>
  <c r="A194" i="85"/>
  <c r="A195" i="85"/>
  <c r="A196" i="85"/>
  <c r="A197" i="85"/>
  <c r="A198" i="85"/>
  <c r="A199" i="85"/>
  <c r="A178" i="85"/>
  <c r="I78" i="82"/>
  <c r="I79" i="82"/>
  <c r="I80" i="82"/>
  <c r="J81" i="64" l="1"/>
  <c r="U204" i="87"/>
  <c r="D10" i="64"/>
  <c r="A32" i="92" l="1"/>
  <c r="A33" i="92"/>
  <c r="A36" i="92"/>
  <c r="A48" i="92" s="1"/>
  <c r="A60" i="92" s="1"/>
  <c r="A72" i="92" s="1"/>
  <c r="A84" i="92" s="1"/>
  <c r="A96" i="92" s="1"/>
  <c r="A108" i="92" s="1"/>
  <c r="A120" i="92" s="1"/>
  <c r="A37" i="92"/>
  <c r="A49" i="92" s="1"/>
  <c r="A61" i="92" s="1"/>
  <c r="A73" i="92" s="1"/>
  <c r="A85" i="92" s="1"/>
  <c r="A97" i="92" s="1"/>
  <c r="A109" i="92" s="1"/>
  <c r="A121" i="92" s="1"/>
  <c r="A40" i="92"/>
  <c r="A41" i="92"/>
  <c r="A42" i="92"/>
  <c r="A54" i="92" s="1"/>
  <c r="A66" i="92" s="1"/>
  <c r="A78" i="92" s="1"/>
  <c r="A90" i="92" s="1"/>
  <c r="A102" i="92" s="1"/>
  <c r="A114" i="92" s="1"/>
  <c r="A126" i="92" s="1"/>
  <c r="A43" i="92"/>
  <c r="A55" i="92" s="1"/>
  <c r="A67" i="92" s="1"/>
  <c r="A79" i="92" s="1"/>
  <c r="A91" i="92" s="1"/>
  <c r="A103" i="92" s="1"/>
  <c r="A115" i="92" s="1"/>
  <c r="A127" i="92" s="1"/>
  <c r="A44" i="92"/>
  <c r="A56" i="92" s="1"/>
  <c r="A68" i="92" s="1"/>
  <c r="A80" i="92" s="1"/>
  <c r="A92" i="92" s="1"/>
  <c r="A104" i="92" s="1"/>
  <c r="A116" i="92" s="1"/>
  <c r="A128" i="92" s="1"/>
  <c r="A45" i="92"/>
  <c r="A57" i="92" s="1"/>
  <c r="A69" i="92" s="1"/>
  <c r="A81" i="92" s="1"/>
  <c r="A93" i="92" s="1"/>
  <c r="A105" i="92" s="1"/>
  <c r="A117" i="92" s="1"/>
  <c r="A129" i="92" s="1"/>
  <c r="A52" i="92"/>
  <c r="A64" i="92" s="1"/>
  <c r="A76" i="92" s="1"/>
  <c r="A88" i="92" s="1"/>
  <c r="A100" i="92" s="1"/>
  <c r="A112" i="92" s="1"/>
  <c r="A124" i="92" s="1"/>
  <c r="A53" i="92"/>
  <c r="A65" i="92" s="1"/>
  <c r="A77" i="92" s="1"/>
  <c r="A89" i="92" s="1"/>
  <c r="A101" i="92" s="1"/>
  <c r="A113" i="92" s="1"/>
  <c r="A125" i="92" s="1"/>
  <c r="A26" i="92"/>
  <c r="A38" i="92" s="1"/>
  <c r="A50" i="92" s="1"/>
  <c r="A62" i="92" s="1"/>
  <c r="A74" i="92" s="1"/>
  <c r="A86" i="92" s="1"/>
  <c r="A98" i="92" s="1"/>
  <c r="A110" i="92" s="1"/>
  <c r="A122" i="92" s="1"/>
  <c r="A27" i="92"/>
  <c r="A39" i="92" s="1"/>
  <c r="A51" i="92" s="1"/>
  <c r="A63" i="92" s="1"/>
  <c r="A75" i="92" s="1"/>
  <c r="A87" i="92" s="1"/>
  <c r="A99" i="92" s="1"/>
  <c r="A111" i="92" s="1"/>
  <c r="A123" i="92" s="1"/>
  <c r="A28" i="92"/>
  <c r="A29" i="92"/>
  <c r="A30" i="92"/>
  <c r="A31" i="92"/>
  <c r="A23" i="92"/>
  <c r="A35" i="92" s="1"/>
  <c r="A47" i="92" s="1"/>
  <c r="A59" i="92" s="1"/>
  <c r="A71" i="92" s="1"/>
  <c r="A83" i="92" s="1"/>
  <c r="A95" i="92" s="1"/>
  <c r="A107" i="92" s="1"/>
  <c r="A119" i="92" s="1"/>
  <c r="A24" i="92"/>
  <c r="A25" i="92"/>
  <c r="A22" i="92"/>
  <c r="A34" i="92" s="1"/>
  <c r="A46" i="92" s="1"/>
  <c r="A58" i="92" s="1"/>
  <c r="A70" i="92" s="1"/>
  <c r="A82" i="92" s="1"/>
  <c r="A94" i="92" s="1"/>
  <c r="A106" i="92" s="1"/>
  <c r="A118" i="92" s="1"/>
  <c r="V165" i="85"/>
  <c r="I81" i="82" l="1"/>
  <c r="U94" i="89" l="1"/>
  <c r="U95" i="89"/>
  <c r="U96" i="89"/>
  <c r="U97" i="89"/>
  <c r="U98" i="89"/>
  <c r="U99" i="89"/>
  <c r="U100" i="89"/>
  <c r="U101" i="89"/>
  <c r="U102" i="89"/>
  <c r="U103" i="89"/>
  <c r="U104" i="89"/>
  <c r="U105" i="89"/>
  <c r="U106" i="89"/>
  <c r="U107" i="89"/>
  <c r="U108" i="89"/>
  <c r="U109" i="89"/>
  <c r="U110" i="89"/>
  <c r="U111" i="89"/>
  <c r="U112" i="89"/>
  <c r="U113" i="89"/>
  <c r="U114" i="89"/>
  <c r="U115" i="89"/>
  <c r="U116" i="89"/>
  <c r="U117" i="89"/>
  <c r="S32" i="79"/>
  <c r="Q32" i="79"/>
  <c r="A111" i="90"/>
  <c r="A109" i="90"/>
  <c r="A108" i="90"/>
  <c r="A105" i="90"/>
  <c r="A117" i="90" s="1"/>
  <c r="A104" i="90"/>
  <c r="A116" i="90" s="1"/>
  <c r="A103" i="90"/>
  <c r="A115" i="90" s="1"/>
  <c r="A102" i="90"/>
  <c r="A114" i="90" s="1"/>
  <c r="A101" i="90"/>
  <c r="A113" i="90" s="1"/>
  <c r="A100" i="90"/>
  <c r="A112" i="90" s="1"/>
  <c r="A99" i="90"/>
  <c r="A98" i="90"/>
  <c r="A110" i="90" s="1"/>
  <c r="A97" i="90"/>
  <c r="A96" i="90"/>
  <c r="A95" i="90"/>
  <c r="A107" i="90" s="1"/>
  <c r="A94" i="90"/>
  <c r="A106" i="90" s="1"/>
  <c r="U10" i="89"/>
  <c r="U93" i="89"/>
  <c r="U92" i="89"/>
  <c r="U91" i="89"/>
  <c r="U90" i="89"/>
  <c r="U89" i="89"/>
  <c r="U88" i="89"/>
  <c r="U87" i="89"/>
  <c r="U86" i="89"/>
  <c r="U85" i="89"/>
  <c r="U84" i="89"/>
  <c r="U83" i="89"/>
  <c r="U82" i="89"/>
  <c r="U81" i="89"/>
  <c r="U80" i="89"/>
  <c r="U79" i="89"/>
  <c r="U78" i="89"/>
  <c r="U77" i="89"/>
  <c r="U76" i="89"/>
  <c r="U75" i="89"/>
  <c r="U74" i="89"/>
  <c r="U73" i="89"/>
  <c r="U72" i="89"/>
  <c r="U71" i="89"/>
  <c r="U70" i="89"/>
  <c r="U69" i="89"/>
  <c r="U68" i="89"/>
  <c r="U67" i="89"/>
  <c r="U66" i="89"/>
  <c r="U65" i="89"/>
  <c r="U64" i="89"/>
  <c r="U63" i="89"/>
  <c r="U62" i="89"/>
  <c r="U61" i="89"/>
  <c r="U60" i="89"/>
  <c r="U59" i="89"/>
  <c r="U58" i="89"/>
  <c r="U57" i="89"/>
  <c r="U56" i="89"/>
  <c r="U55" i="89"/>
  <c r="U54" i="89"/>
  <c r="U53" i="89"/>
  <c r="U52" i="89"/>
  <c r="U51" i="89"/>
  <c r="U50" i="89"/>
  <c r="U49" i="89"/>
  <c r="U48" i="89"/>
  <c r="U47" i="89"/>
  <c r="U46" i="89"/>
  <c r="U45" i="89"/>
  <c r="U44" i="89"/>
  <c r="U43" i="89"/>
  <c r="U42" i="89"/>
  <c r="U41" i="89"/>
  <c r="U40" i="89"/>
  <c r="U39" i="89"/>
  <c r="U38" i="89"/>
  <c r="U37" i="89"/>
  <c r="U36" i="89"/>
  <c r="U35" i="89"/>
  <c r="U34" i="89"/>
  <c r="U33" i="89"/>
  <c r="U32" i="89"/>
  <c r="U31" i="89"/>
  <c r="U30" i="89"/>
  <c r="U29" i="89"/>
  <c r="U28" i="89"/>
  <c r="U27" i="89"/>
  <c r="U26" i="89"/>
  <c r="U25" i="89"/>
  <c r="U24" i="89"/>
  <c r="U23" i="89"/>
  <c r="U22" i="89"/>
  <c r="U21" i="89"/>
  <c r="U20" i="89"/>
  <c r="U19" i="89"/>
  <c r="U18" i="89"/>
  <c r="U17" i="89"/>
  <c r="U16" i="89"/>
  <c r="U15" i="89"/>
  <c r="U14" i="89"/>
  <c r="U13" i="89"/>
  <c r="U12" i="89"/>
  <c r="U11" i="89"/>
  <c r="U202" i="87"/>
  <c r="U203" i="87"/>
  <c r="D74" i="64"/>
  <c r="I76" i="82"/>
  <c r="I77" i="82"/>
  <c r="I75" i="82"/>
  <c r="I74" i="82"/>
  <c r="Q336" i="83" l="1"/>
  <c r="S336" i="83" s="1"/>
  <c r="H72" i="64"/>
  <c r="I72" i="64" s="1"/>
  <c r="H73" i="64"/>
  <c r="J73" i="64" s="1"/>
  <c r="H74" i="64"/>
  <c r="J74" i="64" s="1"/>
  <c r="H75" i="64"/>
  <c r="I75" i="64" s="1"/>
  <c r="H76" i="64"/>
  <c r="I76" i="64" s="1"/>
  <c r="H77" i="64"/>
  <c r="I77" i="64" s="1"/>
  <c r="G72" i="64"/>
  <c r="G73" i="64"/>
  <c r="G74" i="64"/>
  <c r="G75" i="64"/>
  <c r="G76" i="64"/>
  <c r="G77" i="64"/>
  <c r="O70" i="64"/>
  <c r="P70" i="64" s="1"/>
  <c r="O71" i="64"/>
  <c r="P71" i="64" s="1"/>
  <c r="O72" i="64"/>
  <c r="P72" i="64" s="1"/>
  <c r="O73" i="64"/>
  <c r="P73" i="64" s="1"/>
  <c r="O74" i="64"/>
  <c r="P74" i="64" s="1"/>
  <c r="O75" i="64"/>
  <c r="P75" i="64" s="1"/>
  <c r="O76" i="64"/>
  <c r="P76" i="64" s="1"/>
  <c r="O77" i="64"/>
  <c r="P77" i="64" s="1"/>
  <c r="G14" i="64"/>
  <c r="G13" i="64"/>
  <c r="G12" i="64"/>
  <c r="G11" i="64"/>
  <c r="G10" i="64"/>
  <c r="J72" i="64" l="1"/>
  <c r="J77" i="64"/>
  <c r="J75" i="64"/>
  <c r="I74" i="64"/>
  <c r="I73" i="64"/>
  <c r="J76" i="64"/>
  <c r="U190" i="87"/>
  <c r="U191" i="87"/>
  <c r="U192" i="87"/>
  <c r="U193" i="87"/>
  <c r="U194" i="87"/>
  <c r="U195" i="87"/>
  <c r="U196" i="87"/>
  <c r="U197" i="87"/>
  <c r="U198" i="87"/>
  <c r="U199" i="87"/>
  <c r="U200" i="87"/>
  <c r="U201" i="87"/>
  <c r="D72" i="64"/>
  <c r="D73" i="64"/>
  <c r="H67" i="64" l="1"/>
  <c r="H68" i="64"/>
  <c r="H69" i="64"/>
  <c r="H70" i="64"/>
  <c r="H71" i="64"/>
  <c r="G67" i="64"/>
  <c r="G68" i="64"/>
  <c r="G69" i="64"/>
  <c r="G70" i="64"/>
  <c r="G71" i="64"/>
  <c r="J70" i="64" l="1"/>
  <c r="J71" i="64"/>
  <c r="I70" i="64"/>
  <c r="I71" i="64"/>
  <c r="Q31" i="79" l="1"/>
  <c r="S31" i="79" s="1"/>
  <c r="J67" i="64" l="1"/>
  <c r="J68" i="64"/>
  <c r="J69" i="64"/>
  <c r="Q334" i="83" l="1"/>
  <c r="S334" i="83" s="1"/>
  <c r="Q335" i="83"/>
  <c r="S335" i="83" s="1"/>
  <c r="Q337" i="83"/>
  <c r="S337" i="83" s="1"/>
  <c r="Q338" i="83"/>
  <c r="S338" i="83" s="1"/>
  <c r="Q339" i="83"/>
  <c r="S339" i="83" s="1"/>
  <c r="Q340" i="83"/>
  <c r="S340" i="83" s="1"/>
  <c r="Q341" i="83"/>
  <c r="S341" i="83" s="1"/>
  <c r="Q342" i="83"/>
  <c r="S342" i="83" s="1"/>
  <c r="Q343" i="83"/>
  <c r="S343" i="83" s="1"/>
  <c r="Q344" i="83"/>
  <c r="S344" i="83" s="1"/>
  <c r="Q345" i="83"/>
  <c r="S345" i="83" s="1"/>
  <c r="Q328" i="83"/>
  <c r="Q329" i="83"/>
  <c r="Q330" i="83"/>
  <c r="Q331" i="83"/>
  <c r="Q332" i="83"/>
  <c r="Q333" i="83"/>
  <c r="S333" i="83" s="1"/>
  <c r="U10" i="87"/>
  <c r="U11" i="87"/>
  <c r="U12" i="87"/>
  <c r="U13" i="87"/>
  <c r="U14" i="87"/>
  <c r="U15" i="87"/>
  <c r="U16" i="87"/>
  <c r="U17" i="87"/>
  <c r="U18" i="87"/>
  <c r="U19" i="87"/>
  <c r="U20" i="87"/>
  <c r="U21" i="87"/>
  <c r="I52" i="82" l="1"/>
  <c r="I53" i="82"/>
  <c r="I54" i="82"/>
  <c r="I55" i="82"/>
  <c r="I56" i="82"/>
  <c r="I57" i="82"/>
  <c r="I58" i="82"/>
  <c r="I59" i="82"/>
  <c r="I60" i="82"/>
  <c r="I61" i="82"/>
  <c r="I62" i="82"/>
  <c r="I63" i="82"/>
  <c r="I64" i="82"/>
  <c r="I65" i="82"/>
  <c r="I66" i="82"/>
  <c r="I67" i="82"/>
  <c r="I68" i="82"/>
  <c r="I69" i="82"/>
  <c r="I70" i="82"/>
  <c r="I72" i="82"/>
  <c r="I73" i="82"/>
  <c r="I71" i="82"/>
  <c r="U22" i="87" l="1"/>
  <c r="U23" i="87"/>
  <c r="U24" i="87"/>
  <c r="U25" i="87"/>
  <c r="U26" i="87"/>
  <c r="U27" i="87"/>
  <c r="U28" i="87"/>
  <c r="U29" i="87"/>
  <c r="U30" i="87"/>
  <c r="U31" i="87"/>
  <c r="U32" i="87"/>
  <c r="U33" i="87"/>
  <c r="U34" i="87"/>
  <c r="U35" i="87"/>
  <c r="U36" i="87"/>
  <c r="U37" i="87"/>
  <c r="U38" i="87"/>
  <c r="U39" i="87"/>
  <c r="U40" i="87"/>
  <c r="U41" i="87"/>
  <c r="U42" i="87"/>
  <c r="U43" i="87"/>
  <c r="U44" i="87"/>
  <c r="U45" i="87"/>
  <c r="U46" i="87"/>
  <c r="U47" i="87"/>
  <c r="U48" i="87"/>
  <c r="U49" i="87"/>
  <c r="U50" i="87"/>
  <c r="U51" i="87"/>
  <c r="U52" i="87"/>
  <c r="U53" i="87"/>
  <c r="U54" i="87"/>
  <c r="U55" i="87"/>
  <c r="U56" i="87"/>
  <c r="U57" i="87"/>
  <c r="U58" i="87"/>
  <c r="U59" i="87"/>
  <c r="U60" i="87"/>
  <c r="U61" i="87"/>
  <c r="U62" i="87"/>
  <c r="U63" i="87"/>
  <c r="U64" i="87"/>
  <c r="U65" i="87"/>
  <c r="U66" i="87"/>
  <c r="U67" i="87"/>
  <c r="U68" i="87"/>
  <c r="U69" i="87"/>
  <c r="U70" i="87"/>
  <c r="U71" i="87"/>
  <c r="U72" i="87"/>
  <c r="U73" i="87"/>
  <c r="U74" i="87"/>
  <c r="U75" i="87"/>
  <c r="U76" i="87"/>
  <c r="U77" i="87"/>
  <c r="U78" i="87"/>
  <c r="U79" i="87"/>
  <c r="U80" i="87"/>
  <c r="U81" i="87"/>
  <c r="U82" i="87"/>
  <c r="U83" i="87"/>
  <c r="U84" i="87"/>
  <c r="U85" i="87"/>
  <c r="U86" i="87"/>
  <c r="U87" i="87"/>
  <c r="U88" i="87"/>
  <c r="U89" i="87"/>
  <c r="U90" i="87"/>
  <c r="U91" i="87"/>
  <c r="U92" i="87"/>
  <c r="U93" i="87"/>
  <c r="U94" i="87"/>
  <c r="U95" i="87"/>
  <c r="U96" i="87"/>
  <c r="U97" i="87"/>
  <c r="U98" i="87"/>
  <c r="U99" i="87"/>
  <c r="U100" i="87"/>
  <c r="U101" i="87"/>
  <c r="U102" i="87"/>
  <c r="U103" i="87"/>
  <c r="U104" i="87"/>
  <c r="U105" i="87"/>
  <c r="U106" i="87"/>
  <c r="U107" i="87"/>
  <c r="U108" i="87"/>
  <c r="U109" i="87"/>
  <c r="U110" i="87"/>
  <c r="U111" i="87"/>
  <c r="U112" i="87"/>
  <c r="U113" i="87"/>
  <c r="U114" i="87"/>
  <c r="U115" i="87"/>
  <c r="U116" i="87"/>
  <c r="U117" i="87"/>
  <c r="U118" i="87"/>
  <c r="U119" i="87"/>
  <c r="U120" i="87"/>
  <c r="U121" i="87"/>
  <c r="U122" i="87"/>
  <c r="U123" i="87"/>
  <c r="U124" i="87"/>
  <c r="U125" i="87"/>
  <c r="U126" i="87"/>
  <c r="U127" i="87"/>
  <c r="U128" i="87"/>
  <c r="U129" i="87"/>
  <c r="U130" i="87"/>
  <c r="U131" i="87"/>
  <c r="U132" i="87"/>
  <c r="U133" i="87"/>
  <c r="U134" i="87"/>
  <c r="U135" i="87"/>
  <c r="U136" i="87"/>
  <c r="U137" i="87"/>
  <c r="U138" i="87"/>
  <c r="U139" i="87"/>
  <c r="U140" i="87"/>
  <c r="U141" i="87"/>
  <c r="U142" i="87"/>
  <c r="U143" i="87"/>
  <c r="U144" i="87"/>
  <c r="U145" i="87"/>
  <c r="U146" i="87"/>
  <c r="U147" i="87"/>
  <c r="U148" i="87"/>
  <c r="U149" i="87"/>
  <c r="U150" i="87"/>
  <c r="U151" i="87"/>
  <c r="U152" i="87"/>
  <c r="U153" i="87"/>
  <c r="U154" i="87"/>
  <c r="U155" i="87"/>
  <c r="U156" i="87"/>
  <c r="U157" i="87"/>
  <c r="U158" i="87"/>
  <c r="U159" i="87"/>
  <c r="U160" i="87"/>
  <c r="U161" i="87"/>
  <c r="U162" i="87"/>
  <c r="U163" i="87"/>
  <c r="U164" i="87"/>
  <c r="U165" i="87"/>
  <c r="U166" i="87"/>
  <c r="U167" i="87"/>
  <c r="U168" i="87"/>
  <c r="U169" i="87"/>
  <c r="U170" i="87"/>
  <c r="U171" i="87"/>
  <c r="U172" i="87"/>
  <c r="U173" i="87"/>
  <c r="U174" i="87"/>
  <c r="U175" i="87"/>
  <c r="U176" i="87"/>
  <c r="U177" i="87"/>
  <c r="U178" i="87"/>
  <c r="U189" i="87"/>
  <c r="U188" i="87"/>
  <c r="U187" i="87"/>
  <c r="U186" i="87"/>
  <c r="U185" i="87"/>
  <c r="U184" i="87"/>
  <c r="U183" i="87"/>
  <c r="U182" i="87"/>
  <c r="U181" i="87"/>
  <c r="U180" i="87"/>
  <c r="U179" i="87"/>
  <c r="D70" i="64" l="1"/>
  <c r="D71" i="64"/>
  <c r="D11" i="64"/>
  <c r="D12" i="64"/>
  <c r="D13" i="64"/>
  <c r="D14" i="64"/>
  <c r="D15" i="64"/>
  <c r="S329" i="83" l="1"/>
  <c r="S330" i="83"/>
  <c r="S331" i="83"/>
  <c r="S332" i="83"/>
  <c r="S328" i="83"/>
  <c r="Q321" i="83"/>
  <c r="Q322" i="83"/>
  <c r="S322" i="83" s="1"/>
  <c r="Q323" i="83"/>
  <c r="S323" i="83" s="1"/>
  <c r="Q324" i="83"/>
  <c r="S324" i="83" s="1"/>
  <c r="Q325" i="83"/>
  <c r="S325" i="83" s="1"/>
  <c r="Q326" i="83"/>
  <c r="S326" i="83" s="1"/>
  <c r="Q327" i="83"/>
  <c r="S327" i="83" s="1"/>
  <c r="Q30" i="79"/>
  <c r="S30" i="79" s="1"/>
  <c r="G17" i="64" l="1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53" i="64"/>
  <c r="G54" i="64"/>
  <c r="G55" i="64"/>
  <c r="G56" i="64"/>
  <c r="G57" i="64"/>
  <c r="G58" i="64"/>
  <c r="G59" i="64"/>
  <c r="G60" i="64"/>
  <c r="G61" i="64"/>
  <c r="G62" i="64"/>
  <c r="G63" i="64"/>
  <c r="G64" i="64"/>
  <c r="G65" i="64"/>
  <c r="G66" i="64"/>
  <c r="G16" i="64"/>
  <c r="G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Q29" i="79" l="1"/>
  <c r="S29" i="79" s="1"/>
  <c r="V54" i="85" l="1"/>
  <c r="V55" i="85"/>
  <c r="V56" i="85"/>
  <c r="V57" i="85"/>
  <c r="V58" i="85"/>
  <c r="V59" i="85"/>
  <c r="V60" i="85"/>
  <c r="V61" i="85"/>
  <c r="V62" i="85"/>
  <c r="V63" i="85"/>
  <c r="V64" i="85"/>
  <c r="V65" i="85"/>
  <c r="V66" i="85"/>
  <c r="V67" i="85"/>
  <c r="V68" i="85"/>
  <c r="V69" i="85"/>
  <c r="V70" i="85"/>
  <c r="V71" i="85"/>
  <c r="V72" i="85"/>
  <c r="V73" i="85"/>
  <c r="V74" i="85"/>
  <c r="V75" i="85"/>
  <c r="V76" i="85"/>
  <c r="V77" i="85"/>
  <c r="V78" i="85"/>
  <c r="V79" i="85"/>
  <c r="V80" i="85"/>
  <c r="V81" i="85"/>
  <c r="V82" i="85"/>
  <c r="V83" i="85"/>
  <c r="V84" i="85"/>
  <c r="V85" i="85"/>
  <c r="V86" i="85"/>
  <c r="V87" i="85"/>
  <c r="V88" i="85"/>
  <c r="V89" i="85"/>
  <c r="V90" i="85"/>
  <c r="V91" i="85"/>
  <c r="V92" i="85"/>
  <c r="V93" i="85"/>
  <c r="V94" i="85"/>
  <c r="V95" i="85"/>
  <c r="V96" i="85"/>
  <c r="V97" i="85"/>
  <c r="V98" i="85"/>
  <c r="V99" i="85"/>
  <c r="V100" i="85"/>
  <c r="V101" i="85"/>
  <c r="V102" i="85"/>
  <c r="V103" i="85"/>
  <c r="V104" i="85"/>
  <c r="V105" i="85"/>
  <c r="V106" i="85"/>
  <c r="V107" i="85"/>
  <c r="V108" i="85"/>
  <c r="V109" i="85"/>
  <c r="V110" i="85"/>
  <c r="V111" i="85"/>
  <c r="V112" i="85"/>
  <c r="V113" i="85"/>
  <c r="V114" i="85"/>
  <c r="V115" i="85"/>
  <c r="V116" i="85"/>
  <c r="V117" i="85"/>
  <c r="V118" i="85"/>
  <c r="V119" i="85"/>
  <c r="V120" i="85"/>
  <c r="V121" i="85"/>
  <c r="V122" i="85"/>
  <c r="V123" i="85"/>
  <c r="V124" i="85"/>
  <c r="V125" i="85"/>
  <c r="V126" i="85"/>
  <c r="V127" i="85"/>
  <c r="V128" i="85"/>
  <c r="V129" i="85"/>
  <c r="V130" i="85"/>
  <c r="V131" i="85"/>
  <c r="V132" i="85"/>
  <c r="V133" i="85"/>
  <c r="V134" i="85"/>
  <c r="V135" i="85"/>
  <c r="V136" i="85"/>
  <c r="V137" i="85"/>
  <c r="V138" i="85"/>
  <c r="V139" i="85"/>
  <c r="V140" i="85"/>
  <c r="V141" i="85"/>
  <c r="V142" i="85"/>
  <c r="V143" i="85"/>
  <c r="V144" i="85"/>
  <c r="V145" i="85"/>
  <c r="V146" i="85"/>
  <c r="V147" i="85"/>
  <c r="V148" i="85"/>
  <c r="V149" i="85"/>
  <c r="V150" i="85"/>
  <c r="V151" i="85"/>
  <c r="V152" i="85"/>
  <c r="V153" i="85"/>
  <c r="V154" i="85"/>
  <c r="V155" i="85"/>
  <c r="V156" i="85"/>
  <c r="V157" i="85"/>
  <c r="V158" i="85"/>
  <c r="V159" i="85"/>
  <c r="V160" i="85"/>
  <c r="V161" i="85"/>
  <c r="V162" i="85"/>
  <c r="V163" i="85"/>
  <c r="V164" i="85"/>
  <c r="V53" i="85"/>
  <c r="V52" i="85"/>
  <c r="V51" i="85"/>
  <c r="V50" i="85"/>
  <c r="V49" i="85"/>
  <c r="V48" i="85"/>
  <c r="V47" i="85"/>
  <c r="V46" i="85"/>
  <c r="V45" i="85"/>
  <c r="V44" i="85"/>
  <c r="V43" i="85"/>
  <c r="V42" i="85"/>
  <c r="V41" i="85"/>
  <c r="V40" i="85"/>
  <c r="V39" i="85"/>
  <c r="V38" i="85"/>
  <c r="V37" i="85"/>
  <c r="V36" i="85"/>
  <c r="V35" i="85"/>
  <c r="V34" i="85"/>
  <c r="V33" i="85"/>
  <c r="V32" i="85"/>
  <c r="V31" i="85"/>
  <c r="V30" i="85"/>
  <c r="V29" i="85"/>
  <c r="V28" i="85"/>
  <c r="V27" i="85"/>
  <c r="V26" i="85"/>
  <c r="V25" i="85"/>
  <c r="V24" i="85"/>
  <c r="V23" i="85"/>
  <c r="V22" i="85"/>
  <c r="V21" i="85"/>
  <c r="V20" i="85"/>
  <c r="V19" i="85"/>
  <c r="V18" i="85"/>
  <c r="V17" i="85"/>
  <c r="V16" i="85"/>
  <c r="V15" i="85"/>
  <c r="V14" i="85"/>
  <c r="V13" i="85"/>
  <c r="V12" i="85"/>
  <c r="V11" i="85"/>
  <c r="V10" i="85"/>
  <c r="Q13" i="83" l="1"/>
  <c r="S13" i="83" s="1"/>
  <c r="Q14" i="83"/>
  <c r="S14" i="83" s="1"/>
  <c r="Q15" i="83"/>
  <c r="S15" i="83" s="1"/>
  <c r="Q16" i="83"/>
  <c r="S16" i="83" s="1"/>
  <c r="Q17" i="83"/>
  <c r="S17" i="83" s="1"/>
  <c r="Q18" i="83"/>
  <c r="S18" i="83" s="1"/>
  <c r="Q19" i="83"/>
  <c r="S19" i="83" s="1"/>
  <c r="Q20" i="83"/>
  <c r="S20" i="83" s="1"/>
  <c r="Q21" i="83"/>
  <c r="S21" i="83" s="1"/>
  <c r="Q22" i="83"/>
  <c r="S22" i="83" s="1"/>
  <c r="Q23" i="83"/>
  <c r="S23" i="83" s="1"/>
  <c r="Q24" i="83"/>
  <c r="S24" i="83" s="1"/>
  <c r="Q25" i="83"/>
  <c r="S25" i="83" s="1"/>
  <c r="Q26" i="83"/>
  <c r="S26" i="83" s="1"/>
  <c r="Q27" i="83"/>
  <c r="S27" i="83" s="1"/>
  <c r="Q28" i="83"/>
  <c r="S28" i="83" s="1"/>
  <c r="Q29" i="83"/>
  <c r="S29" i="83" s="1"/>
  <c r="Q30" i="83"/>
  <c r="S30" i="83" s="1"/>
  <c r="Q31" i="83"/>
  <c r="S31" i="83" s="1"/>
  <c r="Q32" i="83"/>
  <c r="S32" i="83" s="1"/>
  <c r="Q33" i="83"/>
  <c r="S33" i="83" s="1"/>
  <c r="Q34" i="83"/>
  <c r="S34" i="83" s="1"/>
  <c r="Q35" i="83"/>
  <c r="S35" i="83" s="1"/>
  <c r="Q36" i="83"/>
  <c r="S36" i="83" s="1"/>
  <c r="Q37" i="83"/>
  <c r="S37" i="83" s="1"/>
  <c r="Q38" i="83"/>
  <c r="S38" i="83" s="1"/>
  <c r="Q39" i="83"/>
  <c r="S39" i="83" s="1"/>
  <c r="Q40" i="83"/>
  <c r="S40" i="83" s="1"/>
  <c r="Q41" i="83"/>
  <c r="S41" i="83" s="1"/>
  <c r="Q42" i="83"/>
  <c r="S42" i="83" s="1"/>
  <c r="Q43" i="83"/>
  <c r="S43" i="83" s="1"/>
  <c r="Q44" i="83"/>
  <c r="S44" i="83" s="1"/>
  <c r="Q45" i="83"/>
  <c r="S45" i="83" s="1"/>
  <c r="Q46" i="83"/>
  <c r="S46" i="83" s="1"/>
  <c r="Q47" i="83"/>
  <c r="S47" i="83" s="1"/>
  <c r="Q48" i="83"/>
  <c r="S48" i="83" s="1"/>
  <c r="Q49" i="83"/>
  <c r="S49" i="83" s="1"/>
  <c r="Q50" i="83"/>
  <c r="S50" i="83" s="1"/>
  <c r="Q51" i="83"/>
  <c r="S51" i="83" s="1"/>
  <c r="Q52" i="83"/>
  <c r="S52" i="83" s="1"/>
  <c r="Q53" i="83"/>
  <c r="S53" i="83" s="1"/>
  <c r="Q54" i="83"/>
  <c r="S54" i="83" s="1"/>
  <c r="Q55" i="83"/>
  <c r="S55" i="83" s="1"/>
  <c r="Q56" i="83"/>
  <c r="S56" i="83" s="1"/>
  <c r="Q57" i="83"/>
  <c r="S57" i="83" s="1"/>
  <c r="Q58" i="83"/>
  <c r="S58" i="83" s="1"/>
  <c r="Q59" i="83"/>
  <c r="S59" i="83" s="1"/>
  <c r="Q60" i="83"/>
  <c r="S60" i="83" s="1"/>
  <c r="Q61" i="83"/>
  <c r="S61" i="83" s="1"/>
  <c r="Q62" i="83"/>
  <c r="S62" i="83" s="1"/>
  <c r="Q63" i="83"/>
  <c r="S63" i="83" s="1"/>
  <c r="Q64" i="83"/>
  <c r="S64" i="83" s="1"/>
  <c r="Q65" i="83"/>
  <c r="S65" i="83" s="1"/>
  <c r="Q66" i="83"/>
  <c r="S66" i="83" s="1"/>
  <c r="Q67" i="83"/>
  <c r="S67" i="83" s="1"/>
  <c r="Q68" i="83"/>
  <c r="S68" i="83" s="1"/>
  <c r="Q69" i="83"/>
  <c r="S69" i="83" s="1"/>
  <c r="Q70" i="83"/>
  <c r="S70" i="83" s="1"/>
  <c r="Q71" i="83"/>
  <c r="S71" i="83" s="1"/>
  <c r="Q72" i="83"/>
  <c r="S72" i="83" s="1"/>
  <c r="Q73" i="83"/>
  <c r="S73" i="83" s="1"/>
  <c r="Q74" i="83"/>
  <c r="S74" i="83" s="1"/>
  <c r="Q75" i="83"/>
  <c r="S75" i="83" s="1"/>
  <c r="Q76" i="83"/>
  <c r="S76" i="83" s="1"/>
  <c r="Q77" i="83"/>
  <c r="S77" i="83" s="1"/>
  <c r="Q78" i="83"/>
  <c r="S78" i="83" s="1"/>
  <c r="Q79" i="83"/>
  <c r="S79" i="83" s="1"/>
  <c r="Q80" i="83"/>
  <c r="S80" i="83" s="1"/>
  <c r="Q81" i="83"/>
  <c r="S81" i="83" s="1"/>
  <c r="Q82" i="83"/>
  <c r="S82" i="83" s="1"/>
  <c r="Q83" i="83"/>
  <c r="S83" i="83" s="1"/>
  <c r="Q84" i="83"/>
  <c r="S84" i="83" s="1"/>
  <c r="Q85" i="83"/>
  <c r="S85" i="83" s="1"/>
  <c r="Q86" i="83"/>
  <c r="S86" i="83" s="1"/>
  <c r="Q87" i="83"/>
  <c r="S87" i="83" s="1"/>
  <c r="Q88" i="83"/>
  <c r="S88" i="83" s="1"/>
  <c r="Q89" i="83"/>
  <c r="S89" i="83" s="1"/>
  <c r="Q90" i="83"/>
  <c r="S90" i="83" s="1"/>
  <c r="Q91" i="83"/>
  <c r="S91" i="83" s="1"/>
  <c r="Q92" i="83"/>
  <c r="S92" i="83" s="1"/>
  <c r="Q93" i="83"/>
  <c r="S93" i="83" s="1"/>
  <c r="Q94" i="83"/>
  <c r="S94" i="83" s="1"/>
  <c r="Q95" i="83"/>
  <c r="S95" i="83" s="1"/>
  <c r="Q96" i="83"/>
  <c r="S96" i="83" s="1"/>
  <c r="Q97" i="83"/>
  <c r="S97" i="83" s="1"/>
  <c r="Q98" i="83"/>
  <c r="S98" i="83" s="1"/>
  <c r="Q99" i="83"/>
  <c r="S99" i="83" s="1"/>
  <c r="Q100" i="83"/>
  <c r="S100" i="83" s="1"/>
  <c r="Q101" i="83"/>
  <c r="S101" i="83" s="1"/>
  <c r="Q102" i="83"/>
  <c r="S102" i="83" s="1"/>
  <c r="Q103" i="83"/>
  <c r="S103" i="83" s="1"/>
  <c r="Q104" i="83"/>
  <c r="S104" i="83" s="1"/>
  <c r="Q105" i="83"/>
  <c r="S105" i="83" s="1"/>
  <c r="Q106" i="83"/>
  <c r="S106" i="83" s="1"/>
  <c r="Q107" i="83"/>
  <c r="S107" i="83" s="1"/>
  <c r="Q108" i="83"/>
  <c r="S108" i="83" s="1"/>
  <c r="Q109" i="83"/>
  <c r="S109" i="83" s="1"/>
  <c r="Q110" i="83"/>
  <c r="S110" i="83" s="1"/>
  <c r="Q111" i="83"/>
  <c r="S111" i="83" s="1"/>
  <c r="Q112" i="83"/>
  <c r="S112" i="83" s="1"/>
  <c r="Q113" i="83"/>
  <c r="S113" i="83" s="1"/>
  <c r="Q114" i="83"/>
  <c r="S114" i="83" s="1"/>
  <c r="Q115" i="83"/>
  <c r="S115" i="83" s="1"/>
  <c r="Q116" i="83"/>
  <c r="S116" i="83" s="1"/>
  <c r="Q117" i="83"/>
  <c r="S117" i="83" s="1"/>
  <c r="Q118" i="83"/>
  <c r="S118" i="83" s="1"/>
  <c r="Q119" i="83"/>
  <c r="S119" i="83" s="1"/>
  <c r="Q120" i="83"/>
  <c r="S120" i="83" s="1"/>
  <c r="Q121" i="83"/>
  <c r="S121" i="83" s="1"/>
  <c r="Q122" i="83"/>
  <c r="S122" i="83" s="1"/>
  <c r="Q123" i="83"/>
  <c r="S123" i="83" s="1"/>
  <c r="Q124" i="83"/>
  <c r="S124" i="83" s="1"/>
  <c r="Q125" i="83"/>
  <c r="S125" i="83" s="1"/>
  <c r="Q126" i="83"/>
  <c r="S126" i="83" s="1"/>
  <c r="Q127" i="83"/>
  <c r="S127" i="83" s="1"/>
  <c r="Q128" i="83"/>
  <c r="S128" i="83" s="1"/>
  <c r="Q129" i="83"/>
  <c r="S129" i="83" s="1"/>
  <c r="Q130" i="83"/>
  <c r="S130" i="83" s="1"/>
  <c r="Q131" i="83"/>
  <c r="S131" i="83" s="1"/>
  <c r="Q132" i="83"/>
  <c r="S132" i="83" s="1"/>
  <c r="Q133" i="83"/>
  <c r="S133" i="83" s="1"/>
  <c r="Q134" i="83"/>
  <c r="S134" i="83" s="1"/>
  <c r="Q135" i="83"/>
  <c r="S135" i="83" s="1"/>
  <c r="Q136" i="83"/>
  <c r="S136" i="83" s="1"/>
  <c r="Q137" i="83"/>
  <c r="S137" i="83" s="1"/>
  <c r="Q138" i="83"/>
  <c r="S138" i="83" s="1"/>
  <c r="Q139" i="83"/>
  <c r="S139" i="83" s="1"/>
  <c r="Q140" i="83"/>
  <c r="S140" i="83" s="1"/>
  <c r="Q141" i="83"/>
  <c r="S141" i="83" s="1"/>
  <c r="Q142" i="83"/>
  <c r="S142" i="83" s="1"/>
  <c r="Q143" i="83"/>
  <c r="S143" i="83" s="1"/>
  <c r="Q144" i="83"/>
  <c r="S144" i="83" s="1"/>
  <c r="Q145" i="83"/>
  <c r="S145" i="83" s="1"/>
  <c r="Q146" i="83"/>
  <c r="S146" i="83" s="1"/>
  <c r="Q147" i="83"/>
  <c r="S147" i="83" s="1"/>
  <c r="Q148" i="83"/>
  <c r="S148" i="83" s="1"/>
  <c r="Q149" i="83"/>
  <c r="S149" i="83" s="1"/>
  <c r="Q150" i="83"/>
  <c r="S150" i="83" s="1"/>
  <c r="Q151" i="83"/>
  <c r="S151" i="83" s="1"/>
  <c r="Q152" i="83"/>
  <c r="S152" i="83" s="1"/>
  <c r="Q153" i="83"/>
  <c r="S153" i="83" s="1"/>
  <c r="Q154" i="83"/>
  <c r="S154" i="83" s="1"/>
  <c r="Q155" i="83"/>
  <c r="S155" i="83" s="1"/>
  <c r="Q156" i="83"/>
  <c r="S156" i="83" s="1"/>
  <c r="Q157" i="83"/>
  <c r="S157" i="83" s="1"/>
  <c r="Q158" i="83"/>
  <c r="S158" i="83" s="1"/>
  <c r="Q159" i="83"/>
  <c r="S159" i="83" s="1"/>
  <c r="Q160" i="83"/>
  <c r="S160" i="83" s="1"/>
  <c r="Q161" i="83"/>
  <c r="S161" i="83" s="1"/>
  <c r="Q162" i="83"/>
  <c r="S162" i="83" s="1"/>
  <c r="Q163" i="83"/>
  <c r="S163" i="83" s="1"/>
  <c r="Q164" i="83"/>
  <c r="S164" i="83" s="1"/>
  <c r="Q165" i="83"/>
  <c r="S165" i="83" s="1"/>
  <c r="Q166" i="83"/>
  <c r="S166" i="83" s="1"/>
  <c r="Q167" i="83"/>
  <c r="S167" i="83" s="1"/>
  <c r="Q168" i="83"/>
  <c r="S168" i="83" s="1"/>
  <c r="Q169" i="83"/>
  <c r="S169" i="83" s="1"/>
  <c r="Q170" i="83"/>
  <c r="S170" i="83" s="1"/>
  <c r="Q171" i="83"/>
  <c r="S171" i="83" s="1"/>
  <c r="Q172" i="83"/>
  <c r="S172" i="83" s="1"/>
  <c r="Q173" i="83"/>
  <c r="S173" i="83" s="1"/>
  <c r="Q174" i="83"/>
  <c r="S174" i="83" s="1"/>
  <c r="Q175" i="83"/>
  <c r="S175" i="83" s="1"/>
  <c r="Q176" i="83"/>
  <c r="S176" i="83" s="1"/>
  <c r="Q177" i="83"/>
  <c r="S177" i="83" s="1"/>
  <c r="Q178" i="83"/>
  <c r="S178" i="83" s="1"/>
  <c r="Q179" i="83"/>
  <c r="S179" i="83" s="1"/>
  <c r="Q180" i="83"/>
  <c r="S180" i="83" s="1"/>
  <c r="Q181" i="83"/>
  <c r="S181" i="83" s="1"/>
  <c r="Q182" i="83"/>
  <c r="S182" i="83" s="1"/>
  <c r="Q183" i="83"/>
  <c r="S183" i="83" s="1"/>
  <c r="Q184" i="83"/>
  <c r="S184" i="83" s="1"/>
  <c r="Q185" i="83"/>
  <c r="S185" i="83" s="1"/>
  <c r="Q186" i="83"/>
  <c r="S186" i="83" s="1"/>
  <c r="Q187" i="83"/>
  <c r="S187" i="83" s="1"/>
  <c r="Q188" i="83"/>
  <c r="S188" i="83" s="1"/>
  <c r="Q189" i="83"/>
  <c r="S189" i="83" s="1"/>
  <c r="Q190" i="83"/>
  <c r="S190" i="83" s="1"/>
  <c r="Q191" i="83"/>
  <c r="S191" i="83" s="1"/>
  <c r="Q192" i="83"/>
  <c r="S192" i="83" s="1"/>
  <c r="Q193" i="83"/>
  <c r="S193" i="83" s="1"/>
  <c r="Q194" i="83"/>
  <c r="S194" i="83" s="1"/>
  <c r="Q195" i="83"/>
  <c r="S195" i="83" s="1"/>
  <c r="Q196" i="83"/>
  <c r="S196" i="83" s="1"/>
  <c r="Q197" i="83"/>
  <c r="S197" i="83" s="1"/>
  <c r="Q198" i="83"/>
  <c r="S198" i="83" s="1"/>
  <c r="Q199" i="83"/>
  <c r="S199" i="83" s="1"/>
  <c r="Q200" i="83"/>
  <c r="S200" i="83" s="1"/>
  <c r="Q201" i="83"/>
  <c r="S201" i="83" s="1"/>
  <c r="Q202" i="83"/>
  <c r="S202" i="83" s="1"/>
  <c r="Q203" i="83"/>
  <c r="S203" i="83" s="1"/>
  <c r="Q204" i="83"/>
  <c r="S204" i="83" s="1"/>
  <c r="Q205" i="83"/>
  <c r="S205" i="83" s="1"/>
  <c r="Q206" i="83"/>
  <c r="S206" i="83" s="1"/>
  <c r="Q207" i="83"/>
  <c r="S207" i="83" s="1"/>
  <c r="Q208" i="83"/>
  <c r="S208" i="83" s="1"/>
  <c r="Q209" i="83"/>
  <c r="S209" i="83" s="1"/>
  <c r="Q210" i="83"/>
  <c r="S210" i="83" s="1"/>
  <c r="Q211" i="83"/>
  <c r="S211" i="83" s="1"/>
  <c r="Q212" i="83"/>
  <c r="S212" i="83" s="1"/>
  <c r="Q213" i="83"/>
  <c r="S213" i="83" s="1"/>
  <c r="Q214" i="83"/>
  <c r="S214" i="83" s="1"/>
  <c r="Q215" i="83"/>
  <c r="S215" i="83" s="1"/>
  <c r="Q216" i="83"/>
  <c r="S216" i="83" s="1"/>
  <c r="Q217" i="83"/>
  <c r="S217" i="83" s="1"/>
  <c r="Q218" i="83"/>
  <c r="S218" i="83" s="1"/>
  <c r="Q219" i="83"/>
  <c r="S219" i="83" s="1"/>
  <c r="Q220" i="83"/>
  <c r="S220" i="83" s="1"/>
  <c r="Q221" i="83"/>
  <c r="S221" i="83" s="1"/>
  <c r="Q222" i="83"/>
  <c r="S222" i="83" s="1"/>
  <c r="Q223" i="83"/>
  <c r="S223" i="83" s="1"/>
  <c r="Q224" i="83"/>
  <c r="S224" i="83" s="1"/>
  <c r="Q225" i="83"/>
  <c r="S225" i="83" s="1"/>
  <c r="Q226" i="83"/>
  <c r="S226" i="83" s="1"/>
  <c r="Q227" i="83"/>
  <c r="S227" i="83" s="1"/>
  <c r="Q228" i="83"/>
  <c r="S228" i="83" s="1"/>
  <c r="Q229" i="83"/>
  <c r="S229" i="83" s="1"/>
  <c r="Q230" i="83"/>
  <c r="S230" i="83" s="1"/>
  <c r="Q231" i="83"/>
  <c r="S231" i="83" s="1"/>
  <c r="Q232" i="83"/>
  <c r="S232" i="83" s="1"/>
  <c r="Q233" i="83"/>
  <c r="S233" i="83" s="1"/>
  <c r="Q234" i="83"/>
  <c r="S234" i="83" s="1"/>
  <c r="Q235" i="83"/>
  <c r="S235" i="83" s="1"/>
  <c r="Q236" i="83"/>
  <c r="S236" i="83" s="1"/>
  <c r="Q237" i="83"/>
  <c r="S237" i="83" s="1"/>
  <c r="Q238" i="83"/>
  <c r="S238" i="83" s="1"/>
  <c r="Q239" i="83"/>
  <c r="S239" i="83" s="1"/>
  <c r="Q240" i="83"/>
  <c r="S240" i="83" s="1"/>
  <c r="Q241" i="83"/>
  <c r="S241" i="83" s="1"/>
  <c r="Q242" i="83"/>
  <c r="S242" i="83" s="1"/>
  <c r="Q243" i="83"/>
  <c r="S243" i="83" s="1"/>
  <c r="Q244" i="83"/>
  <c r="S244" i="83" s="1"/>
  <c r="Q245" i="83"/>
  <c r="S245" i="83" s="1"/>
  <c r="Q246" i="83"/>
  <c r="S246" i="83" s="1"/>
  <c r="Q247" i="83"/>
  <c r="S247" i="83" s="1"/>
  <c r="Q248" i="83"/>
  <c r="S248" i="83" s="1"/>
  <c r="Q249" i="83"/>
  <c r="S249" i="83" s="1"/>
  <c r="Q250" i="83"/>
  <c r="S250" i="83" s="1"/>
  <c r="Q251" i="83"/>
  <c r="S251" i="83" s="1"/>
  <c r="Q252" i="83"/>
  <c r="S252" i="83" s="1"/>
  <c r="Q253" i="83"/>
  <c r="S253" i="83" s="1"/>
  <c r="Q254" i="83"/>
  <c r="S254" i="83" s="1"/>
  <c r="Q255" i="83"/>
  <c r="S255" i="83" s="1"/>
  <c r="Q256" i="83"/>
  <c r="S256" i="83" s="1"/>
  <c r="Q257" i="83"/>
  <c r="S257" i="83" s="1"/>
  <c r="Q258" i="83"/>
  <c r="S258" i="83" s="1"/>
  <c r="Q259" i="83"/>
  <c r="S259" i="83" s="1"/>
  <c r="Q260" i="83"/>
  <c r="S260" i="83" s="1"/>
  <c r="Q261" i="83"/>
  <c r="S261" i="83" s="1"/>
  <c r="Q262" i="83"/>
  <c r="S262" i="83" s="1"/>
  <c r="Q263" i="83"/>
  <c r="S263" i="83" s="1"/>
  <c r="Q264" i="83"/>
  <c r="S264" i="83" s="1"/>
  <c r="Q265" i="83"/>
  <c r="S265" i="83" s="1"/>
  <c r="Q266" i="83"/>
  <c r="S266" i="83" s="1"/>
  <c r="Q267" i="83"/>
  <c r="S267" i="83" s="1"/>
  <c r="Q268" i="83"/>
  <c r="S268" i="83" s="1"/>
  <c r="Q269" i="83"/>
  <c r="S269" i="83" s="1"/>
  <c r="Q270" i="83"/>
  <c r="S270" i="83" s="1"/>
  <c r="Q271" i="83"/>
  <c r="S271" i="83" s="1"/>
  <c r="Q272" i="83"/>
  <c r="S272" i="83" s="1"/>
  <c r="Q273" i="83"/>
  <c r="S273" i="83" s="1"/>
  <c r="Q274" i="83"/>
  <c r="S274" i="83" s="1"/>
  <c r="Q275" i="83"/>
  <c r="S275" i="83" s="1"/>
  <c r="Q276" i="83"/>
  <c r="S276" i="83" s="1"/>
  <c r="Q277" i="83"/>
  <c r="S277" i="83" s="1"/>
  <c r="Q278" i="83"/>
  <c r="S278" i="83" s="1"/>
  <c r="Q279" i="83"/>
  <c r="S279" i="83" s="1"/>
  <c r="Q280" i="83"/>
  <c r="S280" i="83" s="1"/>
  <c r="Q281" i="83"/>
  <c r="S281" i="83" s="1"/>
  <c r="Q282" i="83"/>
  <c r="S282" i="83" s="1"/>
  <c r="Q283" i="83"/>
  <c r="S283" i="83" s="1"/>
  <c r="Q284" i="83"/>
  <c r="S284" i="83" s="1"/>
  <c r="Q285" i="83"/>
  <c r="S285" i="83" s="1"/>
  <c r="Q286" i="83"/>
  <c r="S286" i="83" s="1"/>
  <c r="Q287" i="83"/>
  <c r="S287" i="83" s="1"/>
  <c r="Q288" i="83"/>
  <c r="S288" i="83" s="1"/>
  <c r="Q289" i="83"/>
  <c r="S289" i="83" s="1"/>
  <c r="Q290" i="83"/>
  <c r="S290" i="83" s="1"/>
  <c r="Q291" i="83"/>
  <c r="S291" i="83" s="1"/>
  <c r="Q292" i="83"/>
  <c r="S292" i="83" s="1"/>
  <c r="Q293" i="83"/>
  <c r="S293" i="83" s="1"/>
  <c r="Q294" i="83"/>
  <c r="S294" i="83" s="1"/>
  <c r="Q295" i="83"/>
  <c r="S295" i="83" s="1"/>
  <c r="Q296" i="83"/>
  <c r="S296" i="83" s="1"/>
  <c r="Q297" i="83"/>
  <c r="S297" i="83" s="1"/>
  <c r="Q298" i="83"/>
  <c r="S298" i="83" s="1"/>
  <c r="Q299" i="83"/>
  <c r="S299" i="83" s="1"/>
  <c r="Q300" i="83"/>
  <c r="S300" i="83" s="1"/>
  <c r="Q301" i="83"/>
  <c r="S301" i="83" s="1"/>
  <c r="Q302" i="83"/>
  <c r="S302" i="83" s="1"/>
  <c r="Q303" i="83"/>
  <c r="S303" i="83" s="1"/>
  <c r="Q304" i="83"/>
  <c r="S304" i="83" s="1"/>
  <c r="Q305" i="83"/>
  <c r="S305" i="83" s="1"/>
  <c r="Q306" i="83"/>
  <c r="S306" i="83" s="1"/>
  <c r="Q307" i="83"/>
  <c r="S307" i="83" s="1"/>
  <c r="Q308" i="83"/>
  <c r="S308" i="83" s="1"/>
  <c r="Q309" i="83"/>
  <c r="S309" i="83" s="1"/>
  <c r="Q310" i="83"/>
  <c r="S310" i="83" s="1"/>
  <c r="Q311" i="83"/>
  <c r="S311" i="83" s="1"/>
  <c r="Q312" i="83"/>
  <c r="S312" i="83" s="1"/>
  <c r="Q313" i="83"/>
  <c r="S313" i="83" s="1"/>
  <c r="Q314" i="83"/>
  <c r="S314" i="83" s="1"/>
  <c r="Q315" i="83"/>
  <c r="S315" i="83" s="1"/>
  <c r="Q316" i="83"/>
  <c r="S316" i="83" s="1"/>
  <c r="Q317" i="83"/>
  <c r="S317" i="83" s="1"/>
  <c r="Q318" i="83"/>
  <c r="S318" i="83" s="1"/>
  <c r="Q319" i="83"/>
  <c r="S319" i="83" s="1"/>
  <c r="Q320" i="83"/>
  <c r="S320" i="83" s="1"/>
  <c r="S321" i="83"/>
  <c r="Q12" i="83" l="1"/>
  <c r="S12" i="83" s="1"/>
  <c r="Q11" i="83"/>
  <c r="S11" i="83" s="1"/>
  <c r="Q28" i="79" l="1"/>
  <c r="S28" i="79" s="1"/>
  <c r="Q27" i="79" l="1"/>
  <c r="S27" i="79" s="1"/>
  <c r="O52" i="64" l="1"/>
  <c r="O53" i="64"/>
  <c r="O54" i="64"/>
  <c r="O55" i="64"/>
  <c r="O56" i="64"/>
  <c r="O57" i="64"/>
  <c r="O58" i="64"/>
  <c r="O59" i="64"/>
  <c r="O60" i="64"/>
  <c r="O61" i="64"/>
  <c r="O62" i="64"/>
  <c r="O63" i="64"/>
  <c r="O64" i="64"/>
  <c r="O65" i="64"/>
  <c r="O66" i="64"/>
  <c r="O67" i="64"/>
  <c r="O68" i="64"/>
  <c r="O69" i="64"/>
  <c r="O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J65" i="64" s="1"/>
  <c r="H66" i="64"/>
  <c r="J66" i="64" s="1"/>
  <c r="H51" i="64"/>
  <c r="J51" i="64" s="1"/>
  <c r="I51" i="64" l="1"/>
  <c r="H15" i="53"/>
  <c r="H14" i="53"/>
  <c r="Q12" i="79" l="1"/>
  <c r="S12" i="79" s="1"/>
  <c r="Q13" i="79"/>
  <c r="S13" i="79" s="1"/>
  <c r="Q15" i="79"/>
  <c r="S15" i="79" s="1"/>
  <c r="Q16" i="79"/>
  <c r="S16" i="79" s="1"/>
  <c r="Q17" i="79"/>
  <c r="S17" i="79" s="1"/>
  <c r="Q19" i="79"/>
  <c r="S19" i="79" s="1"/>
  <c r="Q20" i="79"/>
  <c r="S20" i="79" s="1"/>
  <c r="Q21" i="79"/>
  <c r="Q23" i="79"/>
  <c r="Q24" i="79"/>
  <c r="Q25" i="79"/>
  <c r="S25" i="79" s="1"/>
  <c r="Q11" i="79"/>
  <c r="S11" i="79" s="1"/>
  <c r="Q26" i="79" l="1"/>
  <c r="S26" i="79" s="1"/>
  <c r="Q22" i="79"/>
  <c r="S22" i="79" s="1"/>
  <c r="Q18" i="79"/>
  <c r="S18" i="79" s="1"/>
  <c r="Q14" i="79"/>
  <c r="S14" i="79" s="1"/>
  <c r="S24" i="79" l="1"/>
  <c r="S21" i="79" l="1"/>
  <c r="S23" i="79"/>
  <c r="Q54" i="64" l="1"/>
  <c r="Q56" i="64"/>
  <c r="Q58" i="64"/>
  <c r="Q60" i="64"/>
  <c r="Q62" i="64"/>
  <c r="Q64" i="64"/>
  <c r="P54" i="64" l="1"/>
  <c r="P66" i="64"/>
  <c r="P62" i="64"/>
  <c r="P58" i="64"/>
  <c r="P68" i="64"/>
  <c r="P64" i="64"/>
  <c r="P60" i="64"/>
  <c r="P56" i="64"/>
  <c r="Q51" i="64" l="1"/>
  <c r="P51" i="64"/>
  <c r="Q57" i="64"/>
  <c r="P57" i="64"/>
  <c r="Q61" i="64"/>
  <c r="P61" i="64"/>
  <c r="Q65" i="64"/>
  <c r="P65" i="64"/>
  <c r="P69" i="64"/>
  <c r="Q53" i="64"/>
  <c r="P53" i="64"/>
  <c r="Q55" i="64"/>
  <c r="P55" i="64"/>
  <c r="Q59" i="64"/>
  <c r="P59" i="64"/>
  <c r="Q63" i="64"/>
  <c r="P63" i="64"/>
  <c r="P67" i="64"/>
  <c r="Q52" i="64"/>
  <c r="P52" i="64"/>
  <c r="I52" i="64"/>
  <c r="I69" i="64" l="1"/>
  <c r="I67" i="64"/>
  <c r="I65" i="64"/>
  <c r="I63" i="64"/>
  <c r="J63" i="64"/>
  <c r="I61" i="64"/>
  <c r="J61" i="64"/>
  <c r="I59" i="64"/>
  <c r="J59" i="64"/>
  <c r="I57" i="64"/>
  <c r="J57" i="64"/>
  <c r="I55" i="64"/>
  <c r="J55" i="64"/>
  <c r="I53" i="64"/>
  <c r="J53" i="64"/>
  <c r="I68" i="64"/>
  <c r="I66" i="64"/>
  <c r="I64" i="64"/>
  <c r="J64" i="64"/>
  <c r="I62" i="64"/>
  <c r="J62" i="64"/>
  <c r="I60" i="64"/>
  <c r="J60" i="64"/>
  <c r="I58" i="64"/>
  <c r="J58" i="64"/>
  <c r="I56" i="64"/>
  <c r="J56" i="64"/>
  <c r="I54" i="64"/>
  <c r="J54" i="64"/>
  <c r="J52" i="64"/>
  <c r="H16" i="53" l="1"/>
  <c r="H38" i="5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ces14</author>
  </authors>
  <commentList>
    <comment ref="A9" authorId="0" shapeId="0" xr:uid="{00000000-0006-0000-0300-000001000000}">
      <text>
        <r>
          <rPr>
            <sz val="9"/>
            <color indexed="81"/>
            <rFont val="Tahoma"/>
            <family val="2"/>
          </rPr>
          <t>Cada fila corresponde a una Onda. 
No corresponde a un período regular de tiempo.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pasantes</author>
  </authors>
  <commentList>
    <comment ref="C9" authorId="0" shapeId="0" xr:uid="{00000000-0006-0000-0B00-000001000000}">
      <text>
        <r>
          <rPr>
            <sz val="8"/>
            <color indexed="81"/>
            <rFont val="Arial"/>
            <family val="2"/>
          </rPr>
          <t xml:space="preserve">s.d.: Sin dato. Información no publicada con el objeto de preservar el secreto estadístico debido a la baja cantidad de empresas en ese año.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pasantes</author>
  </authors>
  <commentList>
    <comment ref="C9" authorId="0" shapeId="0" xr:uid="{00000000-0006-0000-0C00-000001000000}">
      <text>
        <r>
          <rPr>
            <sz val="8"/>
            <color indexed="81"/>
            <rFont val="Arial"/>
            <family val="2"/>
          </rPr>
          <t xml:space="preserve">s.d.: Sin dato. Información no publicada con el objeto de preservar el secreto estadístico debido a la baja cantidad de empresas en ese año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Florencia Camusso</author>
    <author>Martina Mas</author>
  </authors>
  <commentList>
    <comment ref="F8" authorId="0" shapeId="0" xr:uid="{9DE22AB5-12ED-4327-A529-487359B3A5A6}">
      <text>
        <r>
          <rPr>
            <b/>
            <sz val="9"/>
            <color indexed="81"/>
            <rFont val="Tahoma"/>
            <family val="2"/>
          </rPr>
          <t>Aglomerado Gran Santa Fe:</t>
        </r>
        <r>
          <rPr>
            <sz val="9"/>
            <color indexed="81"/>
            <rFont val="Tahoma"/>
            <family val="2"/>
          </rPr>
          <t xml:space="preserve"> Está conformado por las localidades de: Santa Fe, Santo Tomé, Recreo, San José del Rincón, Arroyo Leyes y Sauce Viejo.</t>
        </r>
      </text>
    </comment>
    <comment ref="E66" authorId="1" shapeId="0" xr:uid="{00000000-0006-0000-0400-000002000000}">
      <text>
        <r>
          <rPr>
            <sz val="9"/>
            <color indexed="81"/>
            <rFont val="Tahoma"/>
            <family val="2"/>
          </rPr>
          <t>Calculado en base a la suma de los trimestres por localidades que forman el Aglomerado</t>
        </r>
      </text>
    </comment>
  </commentList>
</comments>
</file>

<file path=xl/sharedStrings.xml><?xml version="1.0" encoding="utf-8"?>
<sst xmlns="http://schemas.openxmlformats.org/spreadsheetml/2006/main" count="749" uniqueCount="251">
  <si>
    <t>Mensual</t>
  </si>
  <si>
    <t>Nº de series</t>
  </si>
  <si>
    <t>Frecuencia</t>
  </si>
  <si>
    <t>Título</t>
  </si>
  <si>
    <t>VOLVER AL INDICE</t>
  </si>
  <si>
    <t>Fecha de inicio</t>
  </si>
  <si>
    <t>Total de series mensuales</t>
  </si>
  <si>
    <t>Total de series anuales</t>
  </si>
  <si>
    <t>Total de series trimestrales</t>
  </si>
  <si>
    <t>Total de series semestrales</t>
  </si>
  <si>
    <t>Fuente</t>
  </si>
  <si>
    <t>BASE DE DATOS ESTADÍSTICOS</t>
  </si>
  <si>
    <t>PROGAMA SANTA FE COMO VAMOS</t>
  </si>
  <si>
    <t>Cobertura Geográfica</t>
  </si>
  <si>
    <t>Categorías</t>
  </si>
  <si>
    <t xml:space="preserve"> </t>
  </si>
  <si>
    <t>EJE: EMPLEO</t>
  </si>
  <si>
    <t>Gran Santa Fe</t>
  </si>
  <si>
    <t>Provincia de Santa Fe</t>
  </si>
  <si>
    <t>Trimestral</t>
  </si>
  <si>
    <t>2006:T3</t>
  </si>
  <si>
    <t>2006:T4</t>
  </si>
  <si>
    <t>2007:T1</t>
  </si>
  <si>
    <t>2007:T2</t>
  </si>
  <si>
    <t>2007:T3</t>
  </si>
  <si>
    <t>2007:T4</t>
  </si>
  <si>
    <t>2008:T1</t>
  </si>
  <si>
    <t>2008:T2</t>
  </si>
  <si>
    <t>2008:T3</t>
  </si>
  <si>
    <t>2008:T4</t>
  </si>
  <si>
    <t>2010:T1</t>
  </si>
  <si>
    <t>2010:T2</t>
  </si>
  <si>
    <t>2010:T3</t>
  </si>
  <si>
    <t>2010:T4</t>
  </si>
  <si>
    <t>2009:T1</t>
  </si>
  <si>
    <t>2009:T2</t>
  </si>
  <si>
    <t>2009:T3</t>
  </si>
  <si>
    <t>2009:T4</t>
  </si>
  <si>
    <t>2011:T1</t>
  </si>
  <si>
    <t>2011:T2</t>
  </si>
  <si>
    <t>2011:T3</t>
  </si>
  <si>
    <t>2011:T4</t>
  </si>
  <si>
    <t>2012:T1</t>
  </si>
  <si>
    <t>2012:T2</t>
  </si>
  <si>
    <t>2012:T3</t>
  </si>
  <si>
    <t>2012:T4</t>
  </si>
  <si>
    <t>2013:T1</t>
  </si>
  <si>
    <t>2013:T2</t>
  </si>
  <si>
    <t>2013:T3</t>
  </si>
  <si>
    <t>2013:T4</t>
  </si>
  <si>
    <t>2014:T1</t>
  </si>
  <si>
    <t>2014:T2</t>
  </si>
  <si>
    <t>2014:T3</t>
  </si>
  <si>
    <t>2014:T4</t>
  </si>
  <si>
    <t>Ondas</t>
  </si>
  <si>
    <t>Tasa de actividad</t>
  </si>
  <si>
    <t>Tasa de trabajo</t>
  </si>
  <si>
    <t>Tasa de no trabajo</t>
  </si>
  <si>
    <t>Tasa de trabajo demandante</t>
  </si>
  <si>
    <t>Panel General</t>
  </si>
  <si>
    <t>Onda 2005</t>
  </si>
  <si>
    <t>Onda 2006</t>
  </si>
  <si>
    <t>Onda 2007</t>
  </si>
  <si>
    <t>Onda 2009</t>
  </si>
  <si>
    <t>Onda 2010</t>
  </si>
  <si>
    <t>Onda 2014</t>
  </si>
  <si>
    <t>Onda 2017</t>
  </si>
  <si>
    <t>Onda 2018</t>
  </si>
  <si>
    <t>Onda 2019</t>
  </si>
  <si>
    <t>Onda 2020</t>
  </si>
  <si>
    <t>Empresas</t>
  </si>
  <si>
    <t>Puestos de Trabajo</t>
  </si>
  <si>
    <t>Ciudad de Santa Fe</t>
  </si>
  <si>
    <t>2006:T2</t>
  </si>
  <si>
    <t>Mercado Laboral</t>
  </si>
  <si>
    <t xml:space="preserve"> Contexto</t>
  </si>
  <si>
    <t>Miles de personas</t>
  </si>
  <si>
    <t>Porcentaje</t>
  </si>
  <si>
    <t xml:space="preserve">Número </t>
  </si>
  <si>
    <t>Proporción del empleo registrado privado de la ciudad de Santa Fe sobre la PEA</t>
  </si>
  <si>
    <t>Ciudad de Rosario</t>
  </si>
  <si>
    <t>Gran Rosario</t>
  </si>
  <si>
    <t>Número</t>
  </si>
  <si>
    <t>Proporción del empleo registrado privado de Rosario sobre la PEA</t>
  </si>
  <si>
    <t>Proporción del empleo registrado privado del Gran Rosario  sobre la PEA</t>
  </si>
  <si>
    <t>Agricultura, ganadería, caza, silvicultura y pesca</t>
  </si>
  <si>
    <t>Explotación de minas y canteras</t>
  </si>
  <si>
    <t>Industria manufacturera</t>
  </si>
  <si>
    <t>Suministro de electricidad, gas, vapor y aire acondicionado</t>
  </si>
  <si>
    <t>Suministro de agua, cloacas, gestión de residuos y recuperación de materiales y saneamiento público</t>
  </si>
  <si>
    <t>Construcción</t>
  </si>
  <si>
    <t>Comercio al por mayor y al por menor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</si>
  <si>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</si>
  <si>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</si>
  <si>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</si>
  <si>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</si>
  <si>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</si>
  <si>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</si>
  <si>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</si>
  <si>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Enseñanza</t>
  </si>
  <si>
    <t>Salud humana y servicios sociales</t>
  </si>
  <si>
    <t>Servicios artísticos, culturales, deportivos y de esparcimiento</t>
  </si>
  <si>
    <t>Servicios de asociaciones y servicios personales</t>
  </si>
  <si>
    <t>(sin especificar)</t>
  </si>
  <si>
    <t>Total</t>
  </si>
  <si>
    <t>2015:T1</t>
  </si>
  <si>
    <t>2015:T2</t>
  </si>
  <si>
    <t>2015:T3</t>
  </si>
  <si>
    <t>2015:T4</t>
  </si>
  <si>
    <t>2016:T1</t>
  </si>
  <si>
    <t>2016:T2</t>
  </si>
  <si>
    <t>2016:T3</t>
  </si>
  <si>
    <t>2016:T4</t>
  </si>
  <si>
    <t>2017:T1</t>
  </si>
  <si>
    <t>2017:T2</t>
  </si>
  <si>
    <t>2017:T3</t>
  </si>
  <si>
    <t>2017:T4</t>
  </si>
  <si>
    <t>2018:T1</t>
  </si>
  <si>
    <t>2018:T2</t>
  </si>
  <si>
    <t>2018:T3</t>
  </si>
  <si>
    <t>2018:T4</t>
  </si>
  <si>
    <t>2019:T1</t>
  </si>
  <si>
    <t>2019:T2</t>
  </si>
  <si>
    <t>2019:T3</t>
  </si>
  <si>
    <t>2019:T4</t>
  </si>
  <si>
    <t>2020:T1</t>
  </si>
  <si>
    <t>2020:T2</t>
  </si>
  <si>
    <t>2020:T3</t>
  </si>
  <si>
    <t>2020:T4</t>
  </si>
  <si>
    <t>Categorias</t>
  </si>
  <si>
    <t>2006:T1</t>
  </si>
  <si>
    <t>Evolución del poder adquisitivo del salario promedio</t>
  </si>
  <si>
    <t>Inflación</t>
  </si>
  <si>
    <t>Anual</t>
  </si>
  <si>
    <t>Encuesta Permanente de Hogares (EPH), Instituto Nacional de Estadísticas y Censos (INDEC)</t>
  </si>
  <si>
    <t>Ciudad Santa Fe, Paneles zonales</t>
  </si>
  <si>
    <t>Empleo privado registrado. Niveles, proporciones y comparativos</t>
  </si>
  <si>
    <t>Puestos de trabajo</t>
  </si>
  <si>
    <t>Santa Fe y Gran Santa Fe</t>
  </si>
  <si>
    <t>PEA de Gran Santa Fe</t>
  </si>
  <si>
    <t>Proporción del empleo registrado privado del Gran Santa Fe sobre la PEA</t>
  </si>
  <si>
    <t>PEA de Gran Rosario</t>
  </si>
  <si>
    <t>Promedio de puestos de trabajo en empresas privadas</t>
  </si>
  <si>
    <t>Empleo privado registrado por ramas de actividad en Gran Santa Fe</t>
  </si>
  <si>
    <t>Ramas de actividad</t>
  </si>
  <si>
    <t>Fuentes</t>
  </si>
  <si>
    <t>TOTAL DE SERIES</t>
  </si>
  <si>
    <t>Variacion real</t>
  </si>
  <si>
    <t>Observatorio de Empleo y Dinámica Empresarial - Ministerio de Trabajo, Empleo y Seguridad Social (MTEySS-Nacion)</t>
  </si>
  <si>
    <t>Agricultura, Ganaderia, Caza y Silvicultura</t>
  </si>
  <si>
    <t>Pesca y Servicios Conexos</t>
  </si>
  <si>
    <t>Explotacion  de  Minas  y  Canteras</t>
  </si>
  <si>
    <t>Industria Manufacturera</t>
  </si>
  <si>
    <t>Electricidad, Gas y Agua</t>
  </si>
  <si>
    <t>Comercio al por Mayor y al por Menor</t>
  </si>
  <si>
    <t>Hoteleria y Restaurantes</t>
  </si>
  <si>
    <t>Servicios de Transporte, Almacenamiento y Comunicaciones</t>
  </si>
  <si>
    <t xml:space="preserve">Intermediación Financiera y Otros Servicios Financieros </t>
  </si>
  <si>
    <t>Servicios Inmobiliarios, Empresariales y de Alquiler</t>
  </si>
  <si>
    <t>Servicios Sociales y de Salud</t>
  </si>
  <si>
    <t>Servicios Comunitarios, Sociales y Personales N.C.P.</t>
  </si>
  <si>
    <t>Tasas Laborales: Tasa de Actividad, Empleo, Desocupación y Subocupación</t>
  </si>
  <si>
    <t>Tasas laborales: Tasa de Actividad, Trabajo, No Trabajo y Trabajo demandante</t>
  </si>
  <si>
    <t>Rosario y Gran Rosario</t>
  </si>
  <si>
    <t>Total de series por Ondas</t>
  </si>
  <si>
    <t>Unidad de medida</t>
  </si>
  <si>
    <t>Dirección Observatorio Social - Sec. de Planeamiento - UNL</t>
  </si>
  <si>
    <t>PROGRAMA SANTA FE COMO VAMOS</t>
  </si>
  <si>
    <t>http://www.bcsf.com.ar/</t>
  </si>
  <si>
    <t>http://www.santafeciudad.gov.ar/gobierno/transparencia/como_vamos.html</t>
  </si>
  <si>
    <t>E-mail: santafecomovamos@santafeciudad.gov.ar / ces@bcsf.com.ar </t>
  </si>
  <si>
    <t>Sector privado de la provincia de Santa Fe</t>
  </si>
  <si>
    <t>Incremento salarial sector privado</t>
  </si>
  <si>
    <t>Onda 2012</t>
  </si>
  <si>
    <t>Onda 2016</t>
  </si>
  <si>
    <t>Total remuneración media</t>
  </si>
  <si>
    <t>En miles</t>
  </si>
  <si>
    <t>Región Pampeana</t>
  </si>
  <si>
    <t>Económicamente activa</t>
  </si>
  <si>
    <t>Ocupada</t>
  </si>
  <si>
    <t>Desocupada</t>
  </si>
  <si>
    <t>Ocupada demandante de empleo</t>
  </si>
  <si>
    <t>Subocupada</t>
  </si>
  <si>
    <t>Población según categoría de actividad</t>
  </si>
  <si>
    <t>1. Población según categoría de actividad</t>
  </si>
  <si>
    <t>Gran Santa Fe, Gran Rosario, Región Pampeana</t>
  </si>
  <si>
    <t>Tasa de empleo</t>
  </si>
  <si>
    <t>Tasa de desocupación</t>
  </si>
  <si>
    <t>Tasa de ocupados demandantes de empleo</t>
  </si>
  <si>
    <t>Tasa de subocupación</t>
  </si>
  <si>
    <t>Tasa de subocupación demandante</t>
  </si>
  <si>
    <t>Tasa de subocupación no demandante</t>
  </si>
  <si>
    <t>2. Tasas laborales - EPH</t>
  </si>
  <si>
    <t>3. Tasas laborales - Observatorio Social</t>
  </si>
  <si>
    <t>Servicios para la Administración Pública</t>
  </si>
  <si>
    <t>Presión sobre el mercado de trabajo</t>
  </si>
  <si>
    <t>2005 (gral), 2010 (zonales)</t>
  </si>
  <si>
    <t>2021:T1</t>
  </si>
  <si>
    <t>2021:T2</t>
  </si>
  <si>
    <t>2021:T3</t>
  </si>
  <si>
    <t>2021:T4</t>
  </si>
  <si>
    <t>Empleo privado registrado por ramas de actividad en Ciudad de Santa Fe</t>
  </si>
  <si>
    <t>Índice de precios al consumidor publicado por Congreso - INDEC</t>
  </si>
  <si>
    <t>2022:T1</t>
  </si>
  <si>
    <t>2022:T2</t>
  </si>
  <si>
    <t>2022:T3</t>
  </si>
  <si>
    <t>2022:T4</t>
  </si>
  <si>
    <t>Onda 2021</t>
  </si>
  <si>
    <t>Onda 2022</t>
  </si>
  <si>
    <t>2006.01</t>
  </si>
  <si>
    <t>Suministro de agua</t>
  </si>
  <si>
    <t>Administración publica, defensa y seguridad social obligatoria</t>
  </si>
  <si>
    <t>Otros</t>
  </si>
  <si>
    <t>Empleo privado registrado por ramas de actividad en el Departamento Santa Fe</t>
  </si>
  <si>
    <t>Ministerio de Desarrollo Productivo. Unidad Gabinete de Asesores. Dirección Nacional de Estudios para la Producción.</t>
  </si>
  <si>
    <t>Departamento La Capital</t>
  </si>
  <si>
    <t>Planta de personal en la administración municipal</t>
  </si>
  <si>
    <t>CAIF - MCSF</t>
  </si>
  <si>
    <t>Planta de personal administración municipal consolidado</t>
  </si>
  <si>
    <t>Ciudad de Santa Fe, Gran Santa Fe, Rosario, Gran Rosario</t>
  </si>
  <si>
    <t>5. Puestos de trabajo asalariados registrados en el sector público</t>
  </si>
  <si>
    <t>2014.01</t>
  </si>
  <si>
    <t>5.1. Planta de personal en la administracion municipal</t>
  </si>
  <si>
    <t>7. Empleo privado registrado.</t>
  </si>
  <si>
    <t>7.1. Empleo privado registrado. Niveles, proporciones y comparativos</t>
  </si>
  <si>
    <t>7.2. Empleo privado registrado.</t>
  </si>
  <si>
    <t>6. Evolución del poder adquisitivo del salario promedio</t>
  </si>
  <si>
    <t>6.1. Evolución del poder adquisitivo del salario promedio, IPC y variacion real</t>
  </si>
  <si>
    <t>2023:T1</t>
  </si>
  <si>
    <t>2023:T2</t>
  </si>
  <si>
    <t>2023:T3</t>
  </si>
  <si>
    <t>2023:T4</t>
  </si>
  <si>
    <t>Onda 2023</t>
  </si>
  <si>
    <t>Pesos</t>
  </si>
  <si>
    <t xml:space="preserve">Pesos </t>
  </si>
  <si>
    <t>Salario promedio</t>
  </si>
  <si>
    <t>Salario mediano</t>
  </si>
  <si>
    <t>Sector privado</t>
  </si>
  <si>
    <t>Sector público</t>
  </si>
  <si>
    <t>Salario promedio y mediano del sector privado y público en la ciudad de Santa Fe</t>
  </si>
  <si>
    <t>4. Empleo privado registrado</t>
  </si>
  <si>
    <r>
      <rPr>
        <b/>
        <sz val="9"/>
        <color rgb="FFFF0000"/>
        <rFont val="Arial"/>
        <family val="2"/>
      </rPr>
      <t>Aclaración</t>
    </r>
    <r>
      <rPr>
        <sz val="9"/>
        <color rgb="FFFF0000"/>
        <rFont val="Arial"/>
        <family val="2"/>
      </rPr>
      <t>: Los datos a partir de 2020 se encuentran en revisión por el Observatorio Laboral.</t>
    </r>
  </si>
  <si>
    <t>6.2. Salario promedio y mediano del sector privado y público</t>
  </si>
  <si>
    <t>Horas cátedra</t>
  </si>
  <si>
    <t>Puestos de trabajo asalariados registrados 
en el sector público</t>
  </si>
  <si>
    <t>Ministerio de Trabajo, Empleo y Seguridad Social (MTEySS) Santa Fe. Observatorio Laboral, en base a datos del Sistema integrado de Jubilaciones y Pensiones (SIJYP) de AFIP</t>
  </si>
  <si>
    <t>Observatorio Laboral, Ministerio de Trabajo, Empleo y Seguridad Social (MTEySS) de Santa Fe, en base a datos del Sistema integrado de Jubilaciones y Pensiones (SIJYP) de AFIP. Encuesta Permanente de Hogares (EPH) - INDEC</t>
  </si>
  <si>
    <t>Observatorio Laboral - Ministerio de Trabajo, Empleo y Seguridad Social (MTEySS) de Santa Fe</t>
  </si>
  <si>
    <t>Ministerio de Desarrollo Productivo - Gobierno de Santa Fe</t>
  </si>
  <si>
    <t>https://santafeciudad.gov.ar/secretaria-general/santa-fe-como-vamos/</t>
  </si>
  <si>
    <t>https://www.bcsf.com.ar/ces/ejes-tematicos-santa-fe-como-vamos.php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</si>
</sst>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 &quot;$&quot;\ * #,##0_ ;_ &quot;$&quot;\ * \-#,##0_ ;_ &quot;$&quot;\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&quot;€&quot;_-;\-* #,##0.00\ &quot;€&quot;_-;_-* &quot;-&quot;??\ &quot;€&quot;_-;_-@_-"/>
    <numFmt numFmtId="168" formatCode="#,##0.0_);[Red]\-#,##0.0_)"/>
    <numFmt numFmtId="169" formatCode="#,##0.00_);[Red]\-#,##0.00_)"/>
    <numFmt numFmtId="170" formatCode="General_)"/>
    <numFmt numFmtId="171" formatCode="_ [$€-2]\ * #,##0.00_ ;_ [$€-2]\ * \-#,##0.00_ ;_ [$€-2]\ * &quot;-&quot;??_ "/>
    <numFmt numFmtId="172" formatCode="0.0_)"/>
    <numFmt numFmtId="173" formatCode="#,##0_);[Red]\-#,##0_)"/>
    <numFmt numFmtId="174" formatCode="0.0%"/>
    <numFmt numFmtId="175" formatCode="0.0"/>
    <numFmt numFmtId="176" formatCode="#,##0_ ;[Red]\-#,##0\ "/>
    <numFmt numFmtId="177" formatCode="#,##0.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.##000"/>
    <numFmt numFmtId="182" formatCode="\$#,#00"/>
    <numFmt numFmtId="183" formatCode="#,#00"/>
    <numFmt numFmtId="184" formatCode="#.##0,"/>
    <numFmt numFmtId="185" formatCode="\$#,"/>
    <numFmt numFmtId="186" formatCode="0.00000000000000%"/>
    <numFmt numFmtId="187" formatCode="&quot;$&quot;\ #,##0.00_);[Red]\(&quot;$&quot;\ #,##0.00\)"/>
    <numFmt numFmtId="188" formatCode="_ [$€-2]\ * #,##0.00_ ;_ [$€-2]\ * \-#,##0.00_ ;_ [$€-2]\ * \-??_ "/>
    <numFmt numFmtId="189" formatCode="_-* #,##0.00\ _€_-;\-* #,##0.00\ _€_-;_-* \-??\ _€_-;_-@_-"/>
    <numFmt numFmtId="190" formatCode="_ * #,##0.00_ ;_ * \-#,##0.00_ ;_ * \-??_ ;_ @_ "/>
    <numFmt numFmtId="191" formatCode="#,##0.00\ ;&quot; (&quot;#,##0.00\);&quot; -&quot;#\ ;@\ "/>
    <numFmt numFmtId="192" formatCode="#,##0.00\ ;&quot; -&quot;#,##0.00\ ;&quot; -&quot;#\ ;@\ "/>
    <numFmt numFmtId="193" formatCode="#,##0.0_ ;[Red]\-#,##0.0\ "/>
    <numFmt numFmtId="194" formatCode="0.00_ ;\-0.00\ "/>
  </numFmts>
  <fonts count="10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"/>
      <color indexed="18"/>
      <name val="Courier"/>
      <family val="3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color theme="0"/>
      <name val="Arial"/>
      <family val="2"/>
    </font>
    <font>
      <b/>
      <sz val="11"/>
      <color rgb="FF002060"/>
      <name val="Arial"/>
      <family val="2"/>
    </font>
    <font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rgb="FF002060"/>
      <name val="Arial"/>
      <family val="2"/>
    </font>
    <font>
      <b/>
      <sz val="1"/>
      <color indexed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color rgb="FF00B0F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"/>
      <color indexed="18"/>
      <name val="Courier New"/>
      <family val="3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0"/>
      <name val="Mangal"/>
      <family val="2"/>
    </font>
    <font>
      <sz val="11"/>
      <color indexed="60"/>
      <name val="Calibri"/>
      <family val="2"/>
    </font>
    <font>
      <sz val="12"/>
      <name val="Courier New"/>
      <family val="3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8"/>
      <color theme="4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color rgb="FF0033CC"/>
      <name val="Arial"/>
      <family val="2"/>
    </font>
    <font>
      <sz val="11"/>
      <color indexed="8"/>
      <name val="Calibri"/>
      <family val="2"/>
      <scheme val="minor"/>
    </font>
    <font>
      <sz val="8"/>
      <name val="Arial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u/>
      <sz val="10"/>
      <color rgb="FF008683"/>
      <name val="Arial"/>
      <family val="2"/>
    </font>
    <font>
      <u/>
      <sz val="10"/>
      <color rgb="FF0000FF"/>
      <name val="Arial"/>
      <family val="2"/>
    </font>
    <font>
      <b/>
      <sz val="9"/>
      <color indexed="81"/>
      <name val="Tahoma"/>
      <family val="2"/>
    </font>
    <font>
      <u/>
      <sz val="8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1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4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36"/>
      </patternFill>
    </fill>
    <fill>
      <patternFill patternType="solid">
        <fgColor indexed="53"/>
        <bgColor indexed="19"/>
      </patternFill>
    </fill>
    <fill>
      <patternFill patternType="solid">
        <fgColor indexed="45"/>
        <bgColor indexed="29"/>
      </patternFill>
    </fill>
    <fill>
      <patternFill patternType="solid">
        <fgColor theme="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18"/>
      </left>
      <right style="dotted">
        <color indexed="18"/>
      </right>
      <top/>
      <bottom/>
      <diagonal/>
    </border>
    <border>
      <left style="dotted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indexed="56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/>
      <right/>
      <top style="thin">
        <color indexed="58"/>
      </top>
      <bottom style="double">
        <color indexed="5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813">
    <xf numFmtId="0" fontId="0" fillId="0" borderId="0"/>
    <xf numFmtId="0" fontId="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7" fillId="0" borderId="0">
      <protection locked="0"/>
    </xf>
    <xf numFmtId="0" fontId="8" fillId="0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7" fillId="0" borderId="0">
      <protection locked="0"/>
    </xf>
    <xf numFmtId="0" fontId="7" fillId="0" borderId="1">
      <protection locked="0"/>
    </xf>
    <xf numFmtId="0" fontId="8" fillId="0" borderId="0"/>
    <xf numFmtId="170" fontId="29" fillId="0" borderId="0"/>
    <xf numFmtId="171" fontId="8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166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29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3" applyNumberFormat="0" applyAlignment="0" applyProtection="0"/>
    <xf numFmtId="0" fontId="43" fillId="10" borderId="14" applyNumberFormat="0" applyAlignment="0" applyProtection="0"/>
    <xf numFmtId="0" fontId="44" fillId="10" borderId="13" applyNumberFormat="0" applyAlignment="0" applyProtection="0"/>
    <xf numFmtId="0" fontId="45" fillId="0" borderId="15" applyNumberFormat="0" applyFill="0" applyAlignment="0" applyProtection="0"/>
    <xf numFmtId="0" fontId="46" fillId="11" borderId="1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9" fillId="36" borderId="0" applyNumberFormat="0" applyBorder="0" applyAlignment="0" applyProtection="0"/>
    <xf numFmtId="0" fontId="3" fillId="0" borderId="0"/>
    <xf numFmtId="0" fontId="3" fillId="12" borderId="17" applyNumberFormat="0" applyFont="0" applyAlignment="0" applyProtection="0"/>
    <xf numFmtId="0" fontId="50" fillId="0" borderId="18" applyNumberFormat="0" applyFill="0" applyAlignment="0" applyProtection="0"/>
    <xf numFmtId="9" fontId="55" fillId="0" borderId="0" applyFon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0" fillId="0" borderId="0">
      <protection locked="0"/>
    </xf>
    <xf numFmtId="183" fontId="30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0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2" fontId="30" fillId="0" borderId="0">
      <protection locked="0"/>
    </xf>
    <xf numFmtId="185" fontId="30" fillId="0" borderId="0">
      <protection locked="0"/>
    </xf>
    <xf numFmtId="0" fontId="61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1" fontId="30" fillId="0" borderId="0">
      <protection locked="0"/>
    </xf>
    <xf numFmtId="184" fontId="30" fillId="0" borderId="0">
      <protection locked="0"/>
    </xf>
    <xf numFmtId="0" fontId="30" fillId="0" borderId="40">
      <protection locked="0"/>
    </xf>
    <xf numFmtId="0" fontId="59" fillId="0" borderId="40">
      <protection locked="0"/>
    </xf>
    <xf numFmtId="167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167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/>
    <xf numFmtId="0" fontId="61" fillId="0" borderId="0"/>
    <xf numFmtId="0" fontId="8" fillId="0" borderId="0"/>
    <xf numFmtId="0" fontId="10" fillId="0" borderId="0"/>
    <xf numFmtId="0" fontId="8" fillId="0" borderId="0"/>
    <xf numFmtId="0" fontId="59" fillId="0" borderId="40">
      <protection locked="0"/>
    </xf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1" fillId="40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39" borderId="0" applyNumberFormat="0" applyBorder="0" applyAlignment="0" applyProtection="0"/>
    <xf numFmtId="0" fontId="61" fillId="42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0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0" borderId="0" applyNumberFormat="0" applyBorder="0" applyAlignment="0" applyProtection="0"/>
    <xf numFmtId="0" fontId="65" fillId="47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7" borderId="0" applyNumberFormat="0" applyBorder="0" applyAlignment="0" applyProtection="0"/>
    <xf numFmtId="0" fontId="65" fillId="40" borderId="0" applyNumberFormat="0" applyBorder="0" applyAlignment="0" applyProtection="0"/>
    <xf numFmtId="0" fontId="65" fillId="47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7" borderId="0" applyNumberFormat="0" applyBorder="0" applyAlignment="0" applyProtection="0"/>
    <xf numFmtId="0" fontId="65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71" fillId="39" borderId="64" applyNumberFormat="0" applyAlignment="0" applyProtection="0"/>
    <xf numFmtId="0" fontId="67" fillId="49" borderId="65" applyNumberFormat="0" applyAlignment="0" applyProtection="0"/>
    <xf numFmtId="0" fontId="68" fillId="0" borderId="66" applyNumberFormat="0" applyFill="0" applyAlignment="0" applyProtection="0"/>
    <xf numFmtId="0" fontId="67" fillId="49" borderId="65" applyNumberFormat="0" applyAlignment="0" applyProtection="0"/>
    <xf numFmtId="0" fontId="68" fillId="0" borderId="66" applyNumberFormat="0" applyFill="0" applyAlignment="0" applyProtection="0"/>
    <xf numFmtId="0" fontId="69" fillId="0" borderId="0">
      <protection locked="0"/>
    </xf>
    <xf numFmtId="0" fontId="70" fillId="0" borderId="0">
      <protection locked="0"/>
    </xf>
    <xf numFmtId="0" fontId="69" fillId="0" borderId="0">
      <protection locked="0"/>
    </xf>
    <xf numFmtId="0" fontId="70" fillId="0" borderId="0">
      <protection locked="0"/>
    </xf>
    <xf numFmtId="0" fontId="69" fillId="0" borderId="0">
      <protection locked="0"/>
    </xf>
    <xf numFmtId="0" fontId="72" fillId="0" borderId="67" applyNumberFormat="0" applyFill="0" applyAlignment="0" applyProtection="0"/>
    <xf numFmtId="0" fontId="73" fillId="0" borderId="0" applyNumberFormat="0" applyFill="0" applyBorder="0" applyAlignment="0" applyProtection="0"/>
    <xf numFmtId="0" fontId="65" fillId="47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47" borderId="0" applyNumberFormat="0" applyBorder="0" applyAlignment="0" applyProtection="0"/>
    <xf numFmtId="0" fontId="65" fillId="53" borderId="0" applyNumberFormat="0" applyBorder="0" applyAlignment="0" applyProtection="0"/>
    <xf numFmtId="0" fontId="65" fillId="47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47" borderId="0" applyNumberFormat="0" applyBorder="0" applyAlignment="0" applyProtection="0"/>
    <xf numFmtId="0" fontId="65" fillId="53" borderId="0" applyNumberFormat="0" applyBorder="0" applyAlignment="0" applyProtection="0"/>
    <xf numFmtId="0" fontId="74" fillId="40" borderId="64" applyNumberFormat="0" applyAlignment="0" applyProtection="0"/>
    <xf numFmtId="0" fontId="8" fillId="0" borderId="0" applyFill="0" applyBorder="0" applyAlignment="0" applyProtection="0"/>
    <xf numFmtId="188" fontId="8" fillId="0" borderId="0" applyFill="0" applyBorder="0" applyAlignment="0" applyProtection="0"/>
    <xf numFmtId="0" fontId="61" fillId="0" borderId="0"/>
    <xf numFmtId="9" fontId="61" fillId="0" borderId="0" applyFill="0" applyBorder="0" applyAlignment="0" applyProtection="0"/>
    <xf numFmtId="0" fontId="69" fillId="0" borderId="0">
      <protection locked="0"/>
    </xf>
    <xf numFmtId="0" fontId="69" fillId="0" borderId="0">
      <protection locked="0"/>
    </xf>
    <xf numFmtId="0" fontId="75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75" fillId="0" borderId="0">
      <protection locked="0"/>
    </xf>
    <xf numFmtId="0" fontId="69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192" fontId="61" fillId="0" borderId="0" applyFill="0" applyBorder="0" applyAlignment="0" applyProtection="0"/>
    <xf numFmtId="189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1" fontId="78" fillId="0" borderId="0" applyFill="0" applyBorder="0" applyAlignment="0" applyProtection="0"/>
    <xf numFmtId="0" fontId="79" fillId="45" borderId="0" applyNumberFormat="0" applyBorder="0" applyAlignment="0" applyProtection="0"/>
    <xf numFmtId="0" fontId="79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0" fillId="0" borderId="0"/>
    <xf numFmtId="0" fontId="81" fillId="0" borderId="0"/>
    <xf numFmtId="172" fontId="80" fillId="0" borderId="0"/>
    <xf numFmtId="0" fontId="8" fillId="41" borderId="68" applyNumberFormat="0" applyAlignment="0" applyProtection="0"/>
    <xf numFmtId="0" fontId="8" fillId="41" borderId="68" applyNumberFormat="0" applyAlignment="0" applyProtection="0"/>
    <xf numFmtId="0" fontId="69" fillId="0" borderId="0">
      <protection locked="0"/>
    </xf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78" fillId="0" borderId="0" applyFill="0" applyBorder="0" applyAlignment="0" applyProtection="0"/>
    <xf numFmtId="9" fontId="8" fillId="0" borderId="0" applyFill="0" applyBorder="0" applyAlignment="0" applyProtection="0"/>
    <xf numFmtId="0" fontId="82" fillId="39" borderId="69" applyNumberFormat="0" applyAlignment="0" applyProtection="0"/>
    <xf numFmtId="0" fontId="82" fillId="39" borderId="69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67" applyNumberFormat="0" applyFill="0" applyAlignment="0" applyProtection="0"/>
    <xf numFmtId="0" fontId="87" fillId="0" borderId="70" applyNumberFormat="0" applyFill="0" applyAlignment="0" applyProtection="0"/>
    <xf numFmtId="0" fontId="73" fillId="0" borderId="71" applyNumberFormat="0" applyFill="0" applyAlignment="0" applyProtection="0"/>
    <xf numFmtId="0" fontId="7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9" fillId="0" borderId="72">
      <protection locked="0"/>
    </xf>
    <xf numFmtId="0" fontId="85" fillId="0" borderId="73" applyNumberFormat="0" applyFill="0" applyAlignment="0" applyProtection="0"/>
    <xf numFmtId="0" fontId="69" fillId="0" borderId="0">
      <protection locked="0"/>
    </xf>
    <xf numFmtId="0" fontId="69" fillId="0" borderId="0">
      <protection locked="0"/>
    </xf>
    <xf numFmtId="0" fontId="8" fillId="0" borderId="0" applyFill="0" applyBorder="0" applyAlignment="0" applyProtection="0"/>
    <xf numFmtId="166" fontId="91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171" fontId="8" fillId="0" borderId="0" applyFont="0" applyFill="0" applyBorder="0" applyAlignment="0" applyProtection="0"/>
    <xf numFmtId="0" fontId="7" fillId="0" borderId="0">
      <protection locked="0"/>
    </xf>
    <xf numFmtId="183" fontId="7" fillId="0" borderId="0">
      <protection locked="0"/>
    </xf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2" fontId="7" fillId="0" borderId="0">
      <protection locked="0"/>
    </xf>
    <xf numFmtId="185" fontId="7" fillId="0" borderId="0">
      <protection locked="0"/>
    </xf>
    <xf numFmtId="0" fontId="61" fillId="0" borderId="0"/>
    <xf numFmtId="0" fontId="61" fillId="0" borderId="0"/>
    <xf numFmtId="171" fontId="8" fillId="0" borderId="0" applyFont="0" applyFill="0" applyBorder="0" applyAlignment="0" applyProtection="0"/>
    <xf numFmtId="181" fontId="7" fillId="0" borderId="0">
      <protection locked="0"/>
    </xf>
    <xf numFmtId="184" fontId="7" fillId="0" borderId="0">
      <protection locked="0"/>
    </xf>
    <xf numFmtId="0" fontId="7" fillId="0" borderId="40">
      <protection locked="0"/>
    </xf>
    <xf numFmtId="0" fontId="2" fillId="0" borderId="0"/>
    <xf numFmtId="0" fontId="8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40">
      <protection locked="0"/>
    </xf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40">
      <protection locked="0"/>
    </xf>
    <xf numFmtId="0" fontId="2" fillId="0" borderId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1" fontId="8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1" fontId="8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40">
      <protection locked="0"/>
    </xf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1" fontId="8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40">
      <protection locked="0"/>
    </xf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93" fillId="0" borderId="0" applyFont="0" applyFill="0" applyBorder="0" applyAlignment="0" applyProtection="0"/>
    <xf numFmtId="0" fontId="1" fillId="0" borderId="0"/>
    <xf numFmtId="0" fontId="1" fillId="0" borderId="0"/>
    <xf numFmtId="0" fontId="96" fillId="0" borderId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12" fillId="2" borderId="0" xfId="0" applyFont="1" applyFill="1"/>
    <xf numFmtId="0" fontId="0" fillId="2" borderId="0" xfId="0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0" fontId="17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51" fillId="5" borderId="0" xfId="0" applyFont="1" applyFill="1"/>
    <xf numFmtId="0" fontId="11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8" fillId="37" borderId="3" xfId="0" applyFont="1" applyFill="1" applyBorder="1" applyAlignment="1">
      <alignment horizontal="right" vertical="center"/>
    </xf>
    <xf numFmtId="0" fontId="28" fillId="37" borderId="3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" fontId="18" fillId="37" borderId="0" xfId="13" applyNumberFormat="1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Continuous" vertical="center" wrapText="1"/>
    </xf>
    <xf numFmtId="1" fontId="20" fillId="2" borderId="27" xfId="0" applyNumberFormat="1" applyFont="1" applyFill="1" applyBorder="1" applyAlignment="1">
      <alignment horizontal="center"/>
    </xf>
    <xf numFmtId="1" fontId="20" fillId="2" borderId="26" xfId="0" applyNumberFormat="1" applyFont="1" applyFill="1" applyBorder="1" applyAlignment="1">
      <alignment horizontal="center"/>
    </xf>
    <xf numFmtId="1" fontId="18" fillId="37" borderId="28" xfId="12" applyNumberFormat="1" applyFont="1" applyFill="1" applyBorder="1" applyAlignment="1" applyProtection="1">
      <alignment horizontal="center" vertical="center" wrapText="1"/>
    </xf>
    <xf numFmtId="1" fontId="18" fillId="37" borderId="29" xfId="13" applyNumberFormat="1" applyFont="1" applyFill="1" applyBorder="1" applyAlignment="1">
      <alignment horizontal="center" vertical="center"/>
    </xf>
    <xf numFmtId="1" fontId="32" fillId="4" borderId="28" xfId="12" applyNumberFormat="1" applyFont="1" applyFill="1" applyBorder="1" applyAlignment="1" applyProtection="1">
      <alignment horizontal="center" vertical="center" wrapText="1"/>
    </xf>
    <xf numFmtId="169" fontId="13" fillId="37" borderId="28" xfId="0" applyNumberFormat="1" applyFont="1" applyFill="1" applyBorder="1"/>
    <xf numFmtId="1" fontId="18" fillId="37" borderId="30" xfId="12" applyNumberFormat="1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2" fontId="21" fillId="5" borderId="0" xfId="0" applyNumberFormat="1" applyFont="1" applyFill="1" applyAlignment="1">
      <alignment horizontal="center"/>
    </xf>
    <xf numFmtId="0" fontId="12" fillId="5" borderId="0" xfId="0" applyFont="1" applyFill="1"/>
    <xf numFmtId="174" fontId="21" fillId="5" borderId="0" xfId="72" applyNumberFormat="1" applyFont="1" applyFill="1" applyBorder="1" applyAlignment="1"/>
    <xf numFmtId="0" fontId="21" fillId="5" borderId="0" xfId="0" applyFont="1" applyFill="1"/>
    <xf numFmtId="168" fontId="21" fillId="5" borderId="0" xfId="0" applyNumberFormat="1" applyFont="1" applyFill="1"/>
    <xf numFmtId="0" fontId="54" fillId="5" borderId="0" xfId="0" applyFont="1" applyFill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/>
    </xf>
    <xf numFmtId="0" fontId="13" fillId="2" borderId="31" xfId="0" applyFont="1" applyFill="1" applyBorder="1" applyAlignment="1">
      <alignment horizontal="center" vertical="center" wrapText="1"/>
    </xf>
    <xf numFmtId="3" fontId="27" fillId="3" borderId="24" xfId="0" applyNumberFormat="1" applyFont="1" applyFill="1" applyBorder="1"/>
    <xf numFmtId="3" fontId="21" fillId="0" borderId="19" xfId="0" applyNumberFormat="1" applyFont="1" applyBorder="1"/>
    <xf numFmtId="3" fontId="21" fillId="0" borderId="5" xfId="0" applyNumberFormat="1" applyFont="1" applyBorder="1"/>
    <xf numFmtId="1" fontId="20" fillId="2" borderId="36" xfId="0" applyNumberFormat="1" applyFont="1" applyFill="1" applyBorder="1" applyAlignment="1">
      <alignment horizontal="center"/>
    </xf>
    <xf numFmtId="1" fontId="20" fillId="2" borderId="37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right"/>
    </xf>
    <xf numFmtId="0" fontId="12" fillId="5" borderId="29" xfId="0" applyFont="1" applyFill="1" applyBorder="1"/>
    <xf numFmtId="0" fontId="17" fillId="2" borderId="3" xfId="0" applyFont="1" applyFill="1" applyBorder="1" applyAlignment="1">
      <alignment vertical="center"/>
    </xf>
    <xf numFmtId="1" fontId="13" fillId="2" borderId="3" xfId="0" applyNumberFormat="1" applyFont="1" applyFill="1" applyBorder="1" applyAlignment="1">
      <alignment horizontal="centerContinuous" vertical="center" wrapText="1"/>
    </xf>
    <xf numFmtId="173" fontId="21" fillId="0" borderId="5" xfId="0" applyNumberFormat="1" applyFont="1" applyBorder="1"/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12" fillId="2" borderId="36" xfId="0" applyFont="1" applyFill="1" applyBorder="1" applyAlignment="1">
      <alignment horizontal="center" vertical="center"/>
    </xf>
    <xf numFmtId="173" fontId="21" fillId="0" borderId="0" xfId="0" applyNumberFormat="1" applyFont="1"/>
    <xf numFmtId="1" fontId="13" fillId="2" borderId="23" xfId="0" applyNumberFormat="1" applyFont="1" applyFill="1" applyBorder="1" applyAlignment="1">
      <alignment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vertical="center" wrapText="1"/>
    </xf>
    <xf numFmtId="1" fontId="13" fillId="0" borderId="29" xfId="12" applyNumberFormat="1" applyFont="1" applyFill="1" applyBorder="1" applyAlignment="1" applyProtection="1">
      <alignment horizontal="center" vertical="center" wrapText="1"/>
    </xf>
    <xf numFmtId="174" fontId="13" fillId="38" borderId="32" xfId="0" applyNumberFormat="1" applyFont="1" applyFill="1" applyBorder="1" applyAlignment="1">
      <alignment horizontal="right" vertical="center" wrapText="1"/>
    </xf>
    <xf numFmtId="174" fontId="27" fillId="38" borderId="51" xfId="0" applyNumberFormat="1" applyFont="1" applyFill="1" applyBorder="1"/>
    <xf numFmtId="1" fontId="57" fillId="2" borderId="33" xfId="0" applyNumberFormat="1" applyFont="1" applyFill="1" applyBorder="1" applyAlignment="1">
      <alignment horizontal="center" vertical="center" wrapText="1"/>
    </xf>
    <xf numFmtId="1" fontId="57" fillId="2" borderId="21" xfId="0" applyNumberFormat="1" applyFont="1" applyFill="1" applyBorder="1" applyAlignment="1">
      <alignment horizontal="center" vertical="center" wrapText="1"/>
    </xf>
    <xf numFmtId="174" fontId="27" fillId="38" borderId="32" xfId="0" applyNumberFormat="1" applyFont="1" applyFill="1" applyBorder="1"/>
    <xf numFmtId="174" fontId="27" fillId="38" borderId="22" xfId="0" applyNumberFormat="1" applyFont="1" applyFill="1" applyBorder="1"/>
    <xf numFmtId="3" fontId="21" fillId="0" borderId="0" xfId="0" applyNumberFormat="1" applyFont="1"/>
    <xf numFmtId="173" fontId="57" fillId="0" borderId="19" xfId="0" applyNumberFormat="1" applyFont="1" applyBorder="1"/>
    <xf numFmtId="2" fontId="12" fillId="2" borderId="0" xfId="0" applyNumberFormat="1" applyFont="1" applyFill="1"/>
    <xf numFmtId="174" fontId="57" fillId="0" borderId="19" xfId="0" applyNumberFormat="1" applyFont="1" applyBorder="1"/>
    <xf numFmtId="174" fontId="57" fillId="0" borderId="22" xfId="0" applyNumberFormat="1" applyFont="1" applyBorder="1"/>
    <xf numFmtId="3" fontId="57" fillId="0" borderId="22" xfId="0" applyNumberFormat="1" applyFont="1" applyBorder="1"/>
    <xf numFmtId="1" fontId="13" fillId="2" borderId="23" xfId="0" applyNumberFormat="1" applyFont="1" applyFill="1" applyBorder="1" applyAlignment="1">
      <alignment horizontal="centerContinuous" vertical="center" wrapText="1"/>
    </xf>
    <xf numFmtId="2" fontId="13" fillId="0" borderId="19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174" fontId="57" fillId="0" borderId="5" xfId="0" applyNumberFormat="1" applyFont="1" applyBorder="1" applyAlignment="1">
      <alignment horizontal="right"/>
    </xf>
    <xf numFmtId="174" fontId="57" fillId="0" borderId="19" xfId="0" applyNumberFormat="1" applyFont="1" applyBorder="1" applyAlignment="1">
      <alignment horizontal="center"/>
    </xf>
    <xf numFmtId="174" fontId="62" fillId="2" borderId="0" xfId="1335" applyNumberFormat="1" applyFont="1" applyFill="1" applyBorder="1" applyAlignment="1">
      <alignment horizontal="right" vertical="center" indent="2"/>
    </xf>
    <xf numFmtId="1" fontId="34" fillId="2" borderId="2" xfId="0" applyNumberFormat="1" applyFont="1" applyFill="1" applyBorder="1" applyAlignment="1">
      <alignment horizontal="centerContinuous" vertical="center" wrapText="1"/>
    </xf>
    <xf numFmtId="1" fontId="64" fillId="2" borderId="6" xfId="0" applyNumberFormat="1" applyFont="1" applyFill="1" applyBorder="1" applyAlignment="1">
      <alignment horizontal="centerContinuous" vertical="center" wrapText="1"/>
    </xf>
    <xf numFmtId="1" fontId="34" fillId="2" borderId="3" xfId="0" applyNumberFormat="1" applyFont="1" applyFill="1" applyBorder="1" applyAlignment="1">
      <alignment vertical="center" wrapText="1"/>
    </xf>
    <xf numFmtId="1" fontId="34" fillId="2" borderId="6" xfId="0" applyNumberFormat="1" applyFont="1" applyFill="1" applyBorder="1" applyAlignment="1">
      <alignment horizontal="centerContinuous" vertical="center" wrapText="1"/>
    </xf>
    <xf numFmtId="1" fontId="18" fillId="37" borderId="52" xfId="12" applyNumberFormat="1" applyFont="1" applyFill="1" applyBorder="1" applyAlignment="1" applyProtection="1">
      <alignment horizontal="center" vertical="center" wrapText="1"/>
    </xf>
    <xf numFmtId="174" fontId="13" fillId="0" borderId="32" xfId="0" applyNumberFormat="1" applyFont="1" applyBorder="1" applyAlignment="1">
      <alignment horizontal="right"/>
    </xf>
    <xf numFmtId="1" fontId="20" fillId="2" borderId="55" xfId="0" applyNumberFormat="1" applyFont="1" applyFill="1" applyBorder="1" applyAlignment="1">
      <alignment horizontal="center"/>
    </xf>
    <xf numFmtId="0" fontId="19" fillId="2" borderId="56" xfId="0" applyFont="1" applyFill="1" applyBorder="1" applyAlignment="1">
      <alignment horizontal="centerContinuous" vertical="center" wrapText="1"/>
    </xf>
    <xf numFmtId="0" fontId="19" fillId="2" borderId="57" xfId="0" applyFont="1" applyFill="1" applyBorder="1" applyAlignment="1">
      <alignment horizontal="centerContinuous" vertical="center" wrapText="1"/>
    </xf>
    <xf numFmtId="1" fontId="18" fillId="37" borderId="60" xfId="12" applyNumberFormat="1" applyFont="1" applyFill="1" applyBorder="1" applyAlignment="1" applyProtection="1">
      <alignment horizontal="center" vertical="center" wrapText="1"/>
    </xf>
    <xf numFmtId="0" fontId="19" fillId="2" borderId="61" xfId="0" applyFont="1" applyFill="1" applyBorder="1" applyAlignment="1">
      <alignment horizontal="centerContinuous" vertical="center" wrapText="1"/>
    </xf>
    <xf numFmtId="1" fontId="32" fillId="4" borderId="60" xfId="12" applyNumberFormat="1" applyFont="1" applyFill="1" applyBorder="1" applyAlignment="1" applyProtection="1">
      <alignment horizontal="center" vertical="center" wrapText="1"/>
    </xf>
    <xf numFmtId="169" fontId="13" fillId="37" borderId="60" xfId="0" applyNumberFormat="1" applyFont="1" applyFill="1" applyBorder="1"/>
    <xf numFmtId="1" fontId="18" fillId="37" borderId="63" xfId="13" applyNumberFormat="1" applyFont="1" applyFill="1" applyBorder="1" applyAlignment="1">
      <alignment horizontal="center" vertical="center"/>
    </xf>
    <xf numFmtId="0" fontId="57" fillId="2" borderId="58" xfId="0" applyFont="1" applyFill="1" applyBorder="1" applyAlignment="1">
      <alignment horizontal="center" vertical="center" wrapText="1"/>
    </xf>
    <xf numFmtId="1" fontId="57" fillId="2" borderId="61" xfId="0" applyNumberFormat="1" applyFont="1" applyFill="1" applyBorder="1" applyAlignment="1">
      <alignment horizontal="center" vertical="center"/>
    </xf>
    <xf numFmtId="1" fontId="13" fillId="2" borderId="58" xfId="0" applyNumberFormat="1" applyFont="1" applyFill="1" applyBorder="1" applyAlignment="1">
      <alignment horizontal="center" vertical="center"/>
    </xf>
    <xf numFmtId="174" fontId="13" fillId="0" borderId="32" xfId="0" applyNumberFormat="1" applyFont="1" applyBorder="1" applyAlignment="1">
      <alignment horizontal="right" vertical="center" wrapText="1"/>
    </xf>
    <xf numFmtId="174" fontId="13" fillId="0" borderId="74" xfId="0" applyNumberFormat="1" applyFont="1" applyBorder="1" applyAlignment="1">
      <alignment horizontal="right" vertical="center" wrapText="1"/>
    </xf>
    <xf numFmtId="1" fontId="13" fillId="0" borderId="29" xfId="0" applyNumberFormat="1" applyFont="1" applyBorder="1" applyAlignment="1">
      <alignment horizontal="center"/>
    </xf>
    <xf numFmtId="174" fontId="57" fillId="0" borderId="74" xfId="0" applyNumberFormat="1" applyFont="1" applyBorder="1" applyAlignment="1">
      <alignment horizontal="right"/>
    </xf>
    <xf numFmtId="0" fontId="57" fillId="2" borderId="56" xfId="0" applyFont="1" applyFill="1" applyBorder="1" applyAlignment="1">
      <alignment horizontal="centerContinuous" vertical="center" wrapText="1"/>
    </xf>
    <xf numFmtId="0" fontId="34" fillId="2" borderId="62" xfId="0" applyFont="1" applyFill="1" applyBorder="1" applyAlignment="1">
      <alignment horizontal="centerContinuous" vertical="center" wrapText="1"/>
    </xf>
    <xf numFmtId="0" fontId="13" fillId="2" borderId="57" xfId="0" applyFont="1" applyFill="1" applyBorder="1" applyAlignment="1">
      <alignment horizontal="centerContinuous" vertical="center" wrapText="1"/>
    </xf>
    <xf numFmtId="0" fontId="13" fillId="2" borderId="59" xfId="0" applyFont="1" applyFill="1" applyBorder="1" applyAlignment="1">
      <alignment horizontal="centerContinuous" vertical="center" wrapText="1"/>
    </xf>
    <xf numFmtId="0" fontId="13" fillId="2" borderId="58" xfId="0" applyFont="1" applyFill="1" applyBorder="1" applyAlignment="1">
      <alignment horizontal="centerContinuous" vertical="center" wrapText="1"/>
    </xf>
    <xf numFmtId="174" fontId="57" fillId="0" borderId="22" xfId="0" applyNumberFormat="1" applyFont="1" applyBorder="1" applyAlignment="1">
      <alignment horizontal="right"/>
    </xf>
    <xf numFmtId="1" fontId="57" fillId="2" borderId="58" xfId="0" applyNumberFormat="1" applyFont="1" applyFill="1" applyBorder="1" applyAlignment="1">
      <alignment horizontal="center" vertical="center"/>
    </xf>
    <xf numFmtId="177" fontId="13" fillId="0" borderId="74" xfId="0" applyNumberFormat="1" applyFont="1" applyBorder="1" applyAlignment="1">
      <alignment horizontal="right" vertical="center" wrapText="1"/>
    </xf>
    <xf numFmtId="174" fontId="27" fillId="38" borderId="74" xfId="0" applyNumberFormat="1" applyFont="1" applyFill="1" applyBorder="1"/>
    <xf numFmtId="0" fontId="8" fillId="2" borderId="42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56" fillId="2" borderId="0" xfId="0" applyFont="1" applyFill="1" applyAlignment="1">
      <alignment horizontal="center" vertical="center" wrapText="1"/>
    </xf>
    <xf numFmtId="0" fontId="56" fillId="2" borderId="4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Continuous" vertical="center" wrapText="1"/>
    </xf>
    <xf numFmtId="3" fontId="27" fillId="3" borderId="50" xfId="0" applyNumberFormat="1" applyFont="1" applyFill="1" applyBorder="1"/>
    <xf numFmtId="1" fontId="34" fillId="2" borderId="56" xfId="0" applyNumberFormat="1" applyFont="1" applyFill="1" applyBorder="1" applyAlignment="1">
      <alignment horizontal="centerContinuous" vertical="center" wrapText="1"/>
    </xf>
    <xf numFmtId="1" fontId="34" fillId="2" borderId="59" xfId="0" applyNumberFormat="1" applyFont="1" applyFill="1" applyBorder="1" applyAlignment="1">
      <alignment vertical="center" wrapText="1"/>
    </xf>
    <xf numFmtId="1" fontId="13" fillId="2" borderId="56" xfId="0" applyNumberFormat="1" applyFont="1" applyFill="1" applyBorder="1" applyAlignment="1">
      <alignment vertical="center" wrapText="1"/>
    </xf>
    <xf numFmtId="3" fontId="63" fillId="4" borderId="49" xfId="0" applyNumberFormat="1" applyFont="1" applyFill="1" applyBorder="1"/>
    <xf numFmtId="1" fontId="34" fillId="2" borderId="0" xfId="0" applyNumberFormat="1" applyFont="1" applyFill="1" applyAlignment="1">
      <alignment horizontal="center"/>
    </xf>
    <xf numFmtId="3" fontId="13" fillId="0" borderId="19" xfId="0" applyNumberFormat="1" applyFont="1" applyBorder="1"/>
    <xf numFmtId="0" fontId="13" fillId="2" borderId="3" xfId="0" applyFont="1" applyFill="1" applyBorder="1" applyAlignment="1">
      <alignment horizontal="centerContinuous" vertical="center" wrapText="1"/>
    </xf>
    <xf numFmtId="1" fontId="64" fillId="2" borderId="27" xfId="0" applyNumberFormat="1" applyFont="1" applyFill="1" applyBorder="1" applyAlignment="1">
      <alignment horizontal="center"/>
    </xf>
    <xf numFmtId="1" fontId="64" fillId="2" borderId="26" xfId="0" applyNumberFormat="1" applyFont="1" applyFill="1" applyBorder="1" applyAlignment="1">
      <alignment horizontal="center"/>
    </xf>
    <xf numFmtId="1" fontId="64" fillId="2" borderId="36" xfId="0" applyNumberFormat="1" applyFont="1" applyFill="1" applyBorder="1" applyAlignment="1">
      <alignment horizontal="center"/>
    </xf>
    <xf numFmtId="1" fontId="64" fillId="2" borderId="37" xfId="0" applyNumberFormat="1" applyFont="1" applyFill="1" applyBorder="1" applyAlignment="1">
      <alignment horizontal="center"/>
    </xf>
    <xf numFmtId="1" fontId="64" fillId="2" borderId="38" xfId="0" applyNumberFormat="1" applyFont="1" applyFill="1" applyBorder="1" applyAlignment="1">
      <alignment horizontal="center"/>
    </xf>
    <xf numFmtId="1" fontId="34" fillId="2" borderId="57" xfId="0" applyNumberFormat="1" applyFont="1" applyFill="1" applyBorder="1" applyAlignment="1">
      <alignment vertical="center" wrapText="1"/>
    </xf>
    <xf numFmtId="1" fontId="34" fillId="2" borderId="32" xfId="0" applyNumberFormat="1" applyFont="1" applyFill="1" applyBorder="1" applyAlignment="1">
      <alignment horizontal="centerContinuous" vertical="center" wrapText="1"/>
    </xf>
    <xf numFmtId="1" fontId="34" fillId="2" borderId="0" xfId="0" applyNumberFormat="1" applyFont="1" applyFill="1" applyAlignment="1">
      <alignment horizontal="centerContinuous" vertical="center" wrapText="1"/>
    </xf>
    <xf numFmtId="1" fontId="64" fillId="2" borderId="0" xfId="0" applyNumberFormat="1" applyFont="1" applyFill="1" applyAlignment="1">
      <alignment horizontal="centerContinuous" vertical="center" wrapText="1"/>
    </xf>
    <xf numFmtId="1" fontId="64" fillId="2" borderId="0" xfId="0" applyNumberFormat="1" applyFont="1" applyFill="1" applyAlignment="1">
      <alignment horizontal="center"/>
    </xf>
    <xf numFmtId="1" fontId="64" fillId="2" borderId="45" xfId="0" applyNumberFormat="1" applyFont="1" applyFill="1" applyBorder="1" applyAlignment="1">
      <alignment horizontal="center"/>
    </xf>
    <xf numFmtId="1" fontId="34" fillId="2" borderId="3" xfId="0" applyNumberFormat="1" applyFont="1" applyFill="1" applyBorder="1" applyAlignment="1">
      <alignment horizontal="centerContinuous" vertical="center" wrapText="1"/>
    </xf>
    <xf numFmtId="0" fontId="13" fillId="2" borderId="56" xfId="0" applyFont="1" applyFill="1" applyBorder="1" applyAlignment="1">
      <alignment horizontal="centerContinuous" vertical="center" wrapText="1"/>
    </xf>
    <xf numFmtId="0" fontId="13" fillId="2" borderId="61" xfId="0" applyFont="1" applyFill="1" applyBorder="1" applyAlignment="1">
      <alignment horizontal="centerContinuous" vertical="center" wrapText="1"/>
    </xf>
    <xf numFmtId="0" fontId="13" fillId="2" borderId="38" xfId="0" applyFont="1" applyFill="1" applyBorder="1" applyAlignment="1">
      <alignment horizontal="centerContinuous" vertical="center" wrapText="1"/>
    </xf>
    <xf numFmtId="1" fontId="13" fillId="37" borderId="60" xfId="12" applyNumberFormat="1" applyFont="1" applyFill="1" applyBorder="1" applyAlignment="1" applyProtection="1">
      <alignment horizontal="center" vertical="center" wrapText="1"/>
    </xf>
    <xf numFmtId="1" fontId="20" fillId="2" borderId="76" xfId="0" applyNumberFormat="1" applyFont="1" applyFill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7" fontId="32" fillId="4" borderId="24" xfId="0" applyNumberFormat="1" applyFont="1" applyFill="1" applyBorder="1"/>
    <xf numFmtId="174" fontId="32" fillId="4" borderId="77" xfId="0" applyNumberFormat="1" applyFont="1" applyFill="1" applyBorder="1" applyAlignment="1">
      <alignment horizontal="right"/>
    </xf>
    <xf numFmtId="3" fontId="57" fillId="0" borderId="74" xfId="0" applyNumberFormat="1" applyFont="1" applyBorder="1"/>
    <xf numFmtId="174" fontId="13" fillId="0" borderId="74" xfId="72" applyNumberFormat="1" applyFont="1" applyBorder="1" applyAlignment="1">
      <alignment horizontal="right"/>
    </xf>
    <xf numFmtId="174" fontId="13" fillId="0" borderId="74" xfId="0" applyNumberFormat="1" applyFont="1" applyBorder="1" applyAlignment="1">
      <alignment horizontal="right"/>
    </xf>
    <xf numFmtId="1" fontId="13" fillId="2" borderId="36" xfId="0" applyNumberFormat="1" applyFont="1" applyFill="1" applyBorder="1" applyAlignment="1">
      <alignment horizontal="centerContinuous" vertical="center"/>
    </xf>
    <xf numFmtId="1" fontId="13" fillId="2" borderId="39" xfId="0" applyNumberFormat="1" applyFont="1" applyFill="1" applyBorder="1" applyAlignment="1">
      <alignment horizontal="centerContinuous" vertical="center"/>
    </xf>
    <xf numFmtId="1" fontId="13" fillId="2" borderId="37" xfId="0" applyNumberFormat="1" applyFont="1" applyFill="1" applyBorder="1" applyAlignment="1">
      <alignment horizontal="centerContinuous" vertical="center"/>
    </xf>
    <xf numFmtId="174" fontId="27" fillId="3" borderId="24" xfId="0" applyNumberFormat="1" applyFont="1" applyFill="1" applyBorder="1"/>
    <xf numFmtId="3" fontId="63" fillId="4" borderId="24" xfId="0" applyNumberFormat="1" applyFont="1" applyFill="1" applyBorder="1"/>
    <xf numFmtId="175" fontId="21" fillId="0" borderId="5" xfId="0" applyNumberFormat="1" applyFont="1" applyBorder="1"/>
    <xf numFmtId="174" fontId="57" fillId="0" borderId="5" xfId="0" applyNumberFormat="1" applyFont="1" applyBorder="1" applyAlignment="1">
      <alignment horizontal="center"/>
    </xf>
    <xf numFmtId="10" fontId="12" fillId="5" borderId="0" xfId="0" applyNumberFormat="1" applyFont="1" applyFill="1"/>
    <xf numFmtId="2" fontId="13" fillId="0" borderId="0" xfId="0" applyNumberFormat="1" applyFont="1" applyAlignment="1">
      <alignment horizontal="center" vertical="center"/>
    </xf>
    <xf numFmtId="177" fontId="13" fillId="0" borderId="74" xfId="4075" applyNumberFormat="1" applyFont="1" applyFill="1" applyBorder="1" applyAlignment="1">
      <alignment horizontal="right" vertical="center"/>
    </xf>
    <xf numFmtId="177" fontId="12" fillId="2" borderId="0" xfId="0" applyNumberFormat="1" applyFont="1" applyFill="1" applyAlignment="1">
      <alignment vertical="center"/>
    </xf>
    <xf numFmtId="0" fontId="13" fillId="2" borderId="56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vertical="center"/>
    </xf>
    <xf numFmtId="1" fontId="57" fillId="38" borderId="34" xfId="0" applyNumberFormat="1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1" fontId="57" fillId="38" borderId="35" xfId="0" applyNumberFormat="1" applyFont="1" applyFill="1" applyBorder="1" applyAlignment="1">
      <alignment horizontal="center" vertical="center" wrapText="1"/>
    </xf>
    <xf numFmtId="1" fontId="13" fillId="2" borderId="32" xfId="0" applyNumberFormat="1" applyFont="1" applyFill="1" applyBorder="1" applyAlignment="1">
      <alignment horizontal="centerContinuous" vertical="center" wrapText="1"/>
    </xf>
    <xf numFmtId="1" fontId="64" fillId="2" borderId="55" xfId="0" applyNumberFormat="1" applyFont="1" applyFill="1" applyBorder="1" applyAlignment="1">
      <alignment horizontal="center"/>
    </xf>
    <xf numFmtId="1" fontId="64" fillId="2" borderId="76" xfId="0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right" vertical="center"/>
    </xf>
    <xf numFmtId="0" fontId="62" fillId="2" borderId="43" xfId="0" applyFont="1" applyFill="1" applyBorder="1" applyAlignment="1">
      <alignment horizontal="right" vertical="center"/>
    </xf>
    <xf numFmtId="1" fontId="34" fillId="2" borderId="74" xfId="0" applyNumberFormat="1" applyFont="1" applyFill="1" applyBorder="1" applyAlignment="1">
      <alignment horizontal="centerContinuous" vertical="center" wrapText="1"/>
    </xf>
    <xf numFmtId="1" fontId="64" fillId="2" borderId="74" xfId="0" applyNumberFormat="1" applyFont="1" applyFill="1" applyBorder="1" applyAlignment="1">
      <alignment horizontal="centerContinuous" vertical="center" wrapText="1"/>
    </xf>
    <xf numFmtId="1" fontId="64" fillId="2" borderId="22" xfId="0" applyNumberFormat="1" applyFont="1" applyFill="1" applyBorder="1" applyAlignment="1">
      <alignment horizontal="centerContinuous" vertical="center" wrapText="1"/>
    </xf>
    <xf numFmtId="1" fontId="13" fillId="2" borderId="32" xfId="0" applyNumberFormat="1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1" fontId="13" fillId="2" borderId="45" xfId="0" applyNumberFormat="1" applyFont="1" applyFill="1" applyBorder="1" applyAlignment="1">
      <alignment vertical="center"/>
    </xf>
    <xf numFmtId="0" fontId="8" fillId="37" borderId="2" xfId="0" applyFont="1" applyFill="1" applyBorder="1" applyAlignment="1">
      <alignment horizontal="center" vertical="center"/>
    </xf>
    <xf numFmtId="0" fontId="52" fillId="55" borderId="3" xfId="0" applyFont="1" applyFill="1" applyBorder="1"/>
    <xf numFmtId="0" fontId="53" fillId="55" borderId="3" xfId="0" applyFont="1" applyFill="1" applyBorder="1" applyAlignment="1">
      <alignment vertical="center"/>
    </xf>
    <xf numFmtId="0" fontId="34" fillId="55" borderId="3" xfId="0" applyFont="1" applyFill="1" applyBorder="1"/>
    <xf numFmtId="0" fontId="34" fillId="55" borderId="3" xfId="0" applyFont="1" applyFill="1" applyBorder="1" applyAlignment="1">
      <alignment horizontal="center" vertical="center"/>
    </xf>
    <xf numFmtId="0" fontId="0" fillId="56" borderId="5" xfId="0" applyFill="1" applyBorder="1"/>
    <xf numFmtId="0" fontId="0" fillId="56" borderId="0" xfId="0" applyFill="1"/>
    <xf numFmtId="0" fontId="6" fillId="56" borderId="0" xfId="0" applyFont="1" applyFill="1"/>
    <xf numFmtId="1" fontId="20" fillId="2" borderId="2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vertical="center"/>
    </xf>
    <xf numFmtId="1" fontId="13" fillId="2" borderId="38" xfId="0" applyNumberFormat="1" applyFont="1" applyFill="1" applyBorder="1" applyAlignment="1">
      <alignment horizontal="centerContinuous" vertical="center"/>
    </xf>
    <xf numFmtId="174" fontId="63" fillId="4" borderId="74" xfId="0" applyNumberFormat="1" applyFont="1" applyFill="1" applyBorder="1" applyAlignment="1">
      <alignment horizontal="right"/>
    </xf>
    <xf numFmtId="0" fontId="19" fillId="2" borderId="59" xfId="0" applyFont="1" applyFill="1" applyBorder="1" applyAlignment="1">
      <alignment horizontal="centerContinuous" vertical="center" wrapText="1"/>
    </xf>
    <xf numFmtId="1" fontId="20" fillId="2" borderId="57" xfId="0" applyNumberFormat="1" applyFont="1" applyFill="1" applyBorder="1" applyAlignment="1">
      <alignment horizontal="center"/>
    </xf>
    <xf numFmtId="174" fontId="57" fillId="38" borderId="19" xfId="0" applyNumberFormat="1" applyFont="1" applyFill="1" applyBorder="1"/>
    <xf numFmtId="173" fontId="57" fillId="38" borderId="19" xfId="0" applyNumberFormat="1" applyFont="1" applyFill="1" applyBorder="1"/>
    <xf numFmtId="174" fontId="57" fillId="38" borderId="22" xfId="0" applyNumberFormat="1" applyFont="1" applyFill="1" applyBorder="1"/>
    <xf numFmtId="174" fontId="13" fillId="0" borderId="74" xfId="0" applyNumberFormat="1" applyFont="1" applyBorder="1" applyAlignment="1">
      <alignment vertical="center"/>
    </xf>
    <xf numFmtId="3" fontId="27" fillId="3" borderId="80" xfId="0" applyNumberFormat="1" applyFont="1" applyFill="1" applyBorder="1"/>
    <xf numFmtId="174" fontId="63" fillId="38" borderId="5" xfId="0" applyNumberFormat="1" applyFont="1" applyFill="1" applyBorder="1"/>
    <xf numFmtId="174" fontId="63" fillId="38" borderId="74" xfId="0" applyNumberFormat="1" applyFont="1" applyFill="1" applyBorder="1"/>
    <xf numFmtId="174" fontId="63" fillId="38" borderId="45" xfId="0" applyNumberFormat="1" applyFont="1" applyFill="1" applyBorder="1"/>
    <xf numFmtId="1" fontId="20" fillId="2" borderId="61" xfId="0" applyNumberFormat="1" applyFont="1" applyFill="1" applyBorder="1" applyAlignment="1">
      <alignment horizontal="center"/>
    </xf>
    <xf numFmtId="1" fontId="18" fillId="2" borderId="55" xfId="0" applyNumberFormat="1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Continuous" vertical="center" wrapText="1"/>
    </xf>
    <xf numFmtId="1" fontId="13" fillId="2" borderId="59" xfId="0" applyNumberFormat="1" applyFont="1" applyFill="1" applyBorder="1" applyAlignment="1">
      <alignment horizontal="center" vertical="center"/>
    </xf>
    <xf numFmtId="0" fontId="8" fillId="5" borderId="0" xfId="0" applyFont="1" applyFill="1"/>
    <xf numFmtId="174" fontId="13" fillId="5" borderId="0" xfId="72" applyNumberFormat="1" applyFont="1" applyFill="1" applyBorder="1" applyAlignment="1"/>
    <xf numFmtId="0" fontId="13" fillId="5" borderId="0" xfId="0" applyFont="1" applyFill="1"/>
    <xf numFmtId="174" fontId="57" fillId="5" borderId="0" xfId="0" applyNumberFormat="1" applyFont="1" applyFill="1" applyAlignment="1">
      <alignment horizontal="right"/>
    </xf>
    <xf numFmtId="174" fontId="13" fillId="5" borderId="0" xfId="0" applyNumberFormat="1" applyFont="1" applyFill="1" applyAlignment="1">
      <alignment horizontal="right" vertical="center" wrapText="1"/>
    </xf>
    <xf numFmtId="0" fontId="13" fillId="2" borderId="61" xfId="0" applyFont="1" applyFill="1" applyBorder="1" applyAlignment="1">
      <alignment horizontal="center" vertical="center" wrapText="1"/>
    </xf>
    <xf numFmtId="1" fontId="18" fillId="37" borderId="5" xfId="13" applyNumberFormat="1" applyFont="1" applyFill="1" applyBorder="1" applyAlignment="1">
      <alignment horizontal="center" vertical="center"/>
    </xf>
    <xf numFmtId="1" fontId="20" fillId="2" borderId="56" xfId="0" applyNumberFormat="1" applyFont="1" applyFill="1" applyBorder="1" applyAlignment="1">
      <alignment horizontal="center"/>
    </xf>
    <xf numFmtId="1" fontId="18" fillId="37" borderId="56" xfId="12" applyNumberFormat="1" applyFont="1" applyFill="1" applyBorder="1" applyAlignment="1" applyProtection="1">
      <alignment horizontal="center" vertical="center" wrapText="1"/>
    </xf>
    <xf numFmtId="1" fontId="64" fillId="2" borderId="25" xfId="0" applyNumberFormat="1" applyFont="1" applyFill="1" applyBorder="1" applyAlignment="1">
      <alignment horizontal="center"/>
    </xf>
    <xf numFmtId="1" fontId="32" fillId="4" borderId="58" xfId="12" applyNumberFormat="1" applyFont="1" applyFill="1" applyBorder="1" applyAlignment="1" applyProtection="1">
      <alignment horizontal="center" vertical="center" wrapText="1"/>
    </xf>
    <xf numFmtId="0" fontId="56" fillId="2" borderId="5" xfId="0" applyFont="1" applyFill="1" applyBorder="1" applyAlignment="1">
      <alignment horizontal="center" vertical="center" wrapText="1"/>
    </xf>
    <xf numFmtId="169" fontId="13" fillId="37" borderId="58" xfId="0" applyNumberFormat="1" applyFont="1" applyFill="1" applyBorder="1"/>
    <xf numFmtId="1" fontId="18" fillId="37" borderId="81" xfId="12" applyNumberFormat="1" applyFont="1" applyFill="1" applyBorder="1" applyAlignment="1" applyProtection="1">
      <alignment horizontal="center" vertical="center" wrapText="1"/>
    </xf>
    <xf numFmtId="1" fontId="34" fillId="2" borderId="56" xfId="0" applyNumberFormat="1" applyFont="1" applyFill="1" applyBorder="1" applyAlignment="1">
      <alignment horizontal="centerContinuous" vertical="center"/>
    </xf>
    <xf numFmtId="1" fontId="34" fillId="2" borderId="58" xfId="0" applyNumberFormat="1" applyFont="1" applyFill="1" applyBorder="1" applyAlignment="1">
      <alignment horizontal="centerContinuous" vertical="center"/>
    </xf>
    <xf numFmtId="1" fontId="57" fillId="2" borderId="58" xfId="0" applyNumberFormat="1" applyFont="1" applyFill="1" applyBorder="1" applyAlignment="1">
      <alignment horizontal="centerContinuous" vertical="center"/>
    </xf>
    <xf numFmtId="1" fontId="34" fillId="2" borderId="59" xfId="0" applyNumberFormat="1" applyFont="1" applyFill="1" applyBorder="1" applyAlignment="1">
      <alignment horizontal="centerContinuous" vertical="center"/>
    </xf>
    <xf numFmtId="1" fontId="18" fillId="37" borderId="33" xfId="12" applyNumberFormat="1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" fontId="13" fillId="0" borderId="79" xfId="0" applyNumberFormat="1" applyFont="1" applyBorder="1" applyAlignment="1">
      <alignment horizontal="center"/>
    </xf>
    <xf numFmtId="177" fontId="32" fillId="4" borderId="80" xfId="0" applyNumberFormat="1" applyFont="1" applyFill="1" applyBorder="1"/>
    <xf numFmtId="177" fontId="32" fillId="4" borderId="82" xfId="0" applyNumberFormat="1" applyFont="1" applyFill="1" applyBorder="1"/>
    <xf numFmtId="193" fontId="13" fillId="0" borderId="74" xfId="0" applyNumberFormat="1" applyFont="1" applyBorder="1"/>
    <xf numFmtId="176" fontId="18" fillId="0" borderId="74" xfId="0" applyNumberFormat="1" applyFont="1" applyBorder="1"/>
    <xf numFmtId="176" fontId="13" fillId="0" borderId="74" xfId="0" applyNumberFormat="1" applyFont="1" applyBorder="1"/>
    <xf numFmtId="0" fontId="13" fillId="2" borderId="0" xfId="0" applyFont="1" applyFill="1"/>
    <xf numFmtId="1" fontId="34" fillId="2" borderId="62" xfId="0" applyNumberFormat="1" applyFont="1" applyFill="1" applyBorder="1" applyAlignment="1">
      <alignment horizontal="centerContinuous" vertical="center"/>
    </xf>
    <xf numFmtId="1" fontId="64" fillId="2" borderId="57" xfId="0" applyNumberFormat="1" applyFont="1" applyFill="1" applyBorder="1" applyAlignment="1">
      <alignment horizontal="center"/>
    </xf>
    <xf numFmtId="193" fontId="13" fillId="0" borderId="5" xfId="0" applyNumberFormat="1" applyFont="1" applyBorder="1"/>
    <xf numFmtId="193" fontId="13" fillId="0" borderId="45" xfId="0" applyNumberFormat="1" applyFont="1" applyBorder="1"/>
    <xf numFmtId="3" fontId="12" fillId="2" borderId="0" xfId="0" applyNumberFormat="1" applyFont="1" applyFill="1" applyAlignment="1">
      <alignment vertical="center" wrapText="1"/>
    </xf>
    <xf numFmtId="1" fontId="34" fillId="2" borderId="57" xfId="0" applyNumberFormat="1" applyFont="1" applyFill="1" applyBorder="1" applyAlignment="1">
      <alignment horizontal="centerContinuous" vertical="center" wrapText="1"/>
    </xf>
    <xf numFmtId="3" fontId="21" fillId="0" borderId="74" xfId="0" applyNumberFormat="1" applyFont="1" applyBorder="1"/>
    <xf numFmtId="1" fontId="34" fillId="5" borderId="56" xfId="0" applyNumberFormat="1" applyFont="1" applyFill="1" applyBorder="1" applyAlignment="1">
      <alignment horizontal="centerContinuous" vertical="center"/>
    </xf>
    <xf numFmtId="1" fontId="34" fillId="5" borderId="58" xfId="0" applyNumberFormat="1" applyFont="1" applyFill="1" applyBorder="1" applyAlignment="1">
      <alignment horizontal="centerContinuous" vertical="center"/>
    </xf>
    <xf numFmtId="1" fontId="34" fillId="5" borderId="59" xfId="0" applyNumberFormat="1" applyFont="1" applyFill="1" applyBorder="1" applyAlignment="1">
      <alignment horizontal="centerContinuous" vertical="center"/>
    </xf>
    <xf numFmtId="1" fontId="34" fillId="5" borderId="57" xfId="0" applyNumberFormat="1" applyFont="1" applyFill="1" applyBorder="1" applyAlignment="1">
      <alignment horizontal="centerContinuous" vertical="center"/>
    </xf>
    <xf numFmtId="1" fontId="34" fillId="5" borderId="62" xfId="0" applyNumberFormat="1" applyFont="1" applyFill="1" applyBorder="1" applyAlignment="1">
      <alignment horizontal="centerContinuous" vertical="center"/>
    </xf>
    <xf numFmtId="0" fontId="12" fillId="5" borderId="0" xfId="0" applyFont="1" applyFill="1" applyAlignment="1">
      <alignment vertical="center"/>
    </xf>
    <xf numFmtId="177" fontId="34" fillId="0" borderId="5" xfId="0" applyNumberFormat="1" applyFont="1" applyBorder="1"/>
    <xf numFmtId="177" fontId="34" fillId="0" borderId="74" xfId="0" applyNumberFormat="1" applyFont="1" applyBorder="1"/>
    <xf numFmtId="174" fontId="12" fillId="2" borderId="0" xfId="72" applyNumberFormat="1" applyFont="1" applyFill="1" applyAlignment="1">
      <alignment vertical="center" wrapText="1"/>
    </xf>
    <xf numFmtId="1" fontId="12" fillId="2" borderId="0" xfId="7808" applyNumberFormat="1" applyFont="1" applyFill="1" applyAlignment="1">
      <alignment vertical="center" wrapText="1"/>
    </xf>
    <xf numFmtId="173" fontId="92" fillId="4" borderId="19" xfId="0" applyNumberFormat="1" applyFont="1" applyFill="1" applyBorder="1"/>
    <xf numFmtId="174" fontId="92" fillId="4" borderId="19" xfId="0" applyNumberFormat="1" applyFont="1" applyFill="1" applyBorder="1"/>
    <xf numFmtId="174" fontId="12" fillId="2" borderId="0" xfId="0" applyNumberFormat="1" applyFont="1" applyFill="1"/>
    <xf numFmtId="193" fontId="94" fillId="57" borderId="74" xfId="0" applyNumberFormat="1" applyFont="1" applyFill="1" applyBorder="1"/>
    <xf numFmtId="193" fontId="94" fillId="57" borderId="22" xfId="0" applyNumberFormat="1" applyFont="1" applyFill="1" applyBorder="1"/>
    <xf numFmtId="193" fontId="94" fillId="57" borderId="41" xfId="0" applyNumberFormat="1" applyFont="1" applyFill="1" applyBorder="1"/>
    <xf numFmtId="193" fontId="94" fillId="57" borderId="75" xfId="0" applyNumberFormat="1" applyFont="1" applyFill="1" applyBorder="1"/>
    <xf numFmtId="3" fontId="32" fillId="4" borderId="80" xfId="0" applyNumberFormat="1" applyFont="1" applyFill="1" applyBorder="1"/>
    <xf numFmtId="3" fontId="32" fillId="4" borderId="24" xfId="0" applyNumberFormat="1" applyFont="1" applyFill="1" applyBorder="1"/>
    <xf numFmtId="3" fontId="32" fillId="4" borderId="78" xfId="0" applyNumberFormat="1" applyFont="1" applyFill="1" applyBorder="1"/>
    <xf numFmtId="3" fontId="18" fillId="0" borderId="74" xfId="0" applyNumberFormat="1" applyFont="1" applyBorder="1"/>
    <xf numFmtId="3" fontId="13" fillId="0" borderId="74" xfId="0" applyNumberFormat="1" applyFont="1" applyBorder="1"/>
    <xf numFmtId="3" fontId="13" fillId="0" borderId="22" xfId="0" applyNumberFormat="1" applyFont="1" applyBorder="1"/>
    <xf numFmtId="174" fontId="34" fillId="0" borderId="74" xfId="72" applyNumberFormat="1" applyFont="1" applyFill="1" applyBorder="1" applyAlignment="1"/>
    <xf numFmtId="174" fontId="63" fillId="4" borderId="22" xfId="0" applyNumberFormat="1" applyFont="1" applyFill="1" applyBorder="1" applyAlignment="1">
      <alignment horizontal="right"/>
    </xf>
    <xf numFmtId="177" fontId="32" fillId="4" borderId="53" xfId="0" applyNumberFormat="1" applyFont="1" applyFill="1" applyBorder="1"/>
    <xf numFmtId="0" fontId="13" fillId="0" borderId="8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2" fontId="21" fillId="0" borderId="29" xfId="0" applyNumberFormat="1" applyFont="1" applyBorder="1" applyAlignment="1">
      <alignment horizontal="center"/>
    </xf>
    <xf numFmtId="1" fontId="64" fillId="2" borderId="56" xfId="0" applyNumberFormat="1" applyFont="1" applyFill="1" applyBorder="1" applyAlignment="1">
      <alignment horizontal="center"/>
    </xf>
    <xf numFmtId="0" fontId="0" fillId="5" borderId="0" xfId="0" applyFill="1"/>
    <xf numFmtId="175" fontId="12" fillId="5" borderId="0" xfId="0" applyNumberFormat="1" applyFont="1" applyFill="1"/>
    <xf numFmtId="1" fontId="64" fillId="2" borderId="56" xfId="0" applyNumberFormat="1" applyFont="1" applyFill="1" applyBorder="1" applyAlignment="1">
      <alignment horizontal="centerContinuous" vertical="center" wrapText="1"/>
    </xf>
    <xf numFmtId="193" fontId="95" fillId="0" borderId="74" xfId="0" applyNumberFormat="1" applyFont="1" applyBorder="1"/>
    <xf numFmtId="177" fontId="63" fillId="4" borderId="82" xfId="0" applyNumberFormat="1" applyFont="1" applyFill="1" applyBorder="1"/>
    <xf numFmtId="49" fontId="8" fillId="2" borderId="43" xfId="0" applyNumberFormat="1" applyFont="1" applyFill="1" applyBorder="1" applyAlignment="1">
      <alignment horizontal="right" vertical="center"/>
    </xf>
    <xf numFmtId="0" fontId="8" fillId="5" borderId="4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1" fontId="8" fillId="5" borderId="43" xfId="0" applyNumberFormat="1" applyFont="1" applyFill="1" applyBorder="1" applyAlignment="1">
      <alignment horizontal="right" vertical="center"/>
    </xf>
    <xf numFmtId="3" fontId="18" fillId="0" borderId="74" xfId="0" applyNumberFormat="1" applyFont="1" applyBorder="1" applyAlignment="1">
      <alignment horizontal="right"/>
    </xf>
    <xf numFmtId="3" fontId="13" fillId="0" borderId="74" xfId="0" applyNumberFormat="1" applyFont="1" applyBorder="1" applyAlignment="1">
      <alignment horizontal="right"/>
    </xf>
    <xf numFmtId="0" fontId="12" fillId="2" borderId="0" xfId="0" applyFont="1" applyFill="1" applyAlignment="1">
      <alignment horizontal="right"/>
    </xf>
    <xf numFmtId="174" fontId="34" fillId="0" borderId="74" xfId="72" applyNumberFormat="1" applyFont="1" applyFill="1" applyBorder="1" applyAlignment="1">
      <alignment horizontal="right"/>
    </xf>
    <xf numFmtId="177" fontId="34" fillId="0" borderId="5" xfId="0" applyNumberFormat="1" applyFont="1" applyBorder="1" applyAlignment="1">
      <alignment horizontal="right"/>
    </xf>
    <xf numFmtId="3" fontId="21" fillId="57" borderId="5" xfId="0" applyNumberFormat="1" applyFont="1" applyFill="1" applyBorder="1" applyAlignment="1">
      <alignment horizontal="right"/>
    </xf>
    <xf numFmtId="173" fontId="21" fillId="57" borderId="5" xfId="0" applyNumberFormat="1" applyFont="1" applyFill="1" applyBorder="1" applyAlignment="1">
      <alignment horizontal="right"/>
    </xf>
    <xf numFmtId="173" fontId="21" fillId="57" borderId="32" xfId="0" applyNumberFormat="1" applyFont="1" applyFill="1" applyBorder="1" applyAlignment="1">
      <alignment horizontal="right"/>
    </xf>
    <xf numFmtId="174" fontId="57" fillId="57" borderId="22" xfId="0" applyNumberFormat="1" applyFont="1" applyFill="1" applyBorder="1" applyAlignment="1">
      <alignment horizontal="right"/>
    </xf>
    <xf numFmtId="3" fontId="12" fillId="5" borderId="0" xfId="0" applyNumberFormat="1" applyFont="1" applyFill="1"/>
    <xf numFmtId="3" fontId="21" fillId="57" borderId="5" xfId="0" applyNumberFormat="1" applyFont="1" applyFill="1" applyBorder="1"/>
    <xf numFmtId="3" fontId="13" fillId="57" borderId="19" xfId="0" applyNumberFormat="1" applyFont="1" applyFill="1" applyBorder="1"/>
    <xf numFmtId="3" fontId="21" fillId="57" borderId="19" xfId="0" applyNumberFormat="1" applyFont="1" applyFill="1" applyBorder="1"/>
    <xf numFmtId="2" fontId="13" fillId="0" borderId="29" xfId="0" applyNumberFormat="1" applyFont="1" applyBorder="1" applyAlignment="1">
      <alignment horizontal="center"/>
    </xf>
    <xf numFmtId="3" fontId="27" fillId="3" borderId="85" xfId="16" applyNumberFormat="1" applyFont="1" applyFill="1" applyBorder="1"/>
    <xf numFmtId="3" fontId="13" fillId="0" borderId="86" xfId="16" applyNumberFormat="1" applyFont="1" applyBorder="1"/>
    <xf numFmtId="1" fontId="13" fillId="0" borderId="29" xfId="16" applyNumberFormat="1" applyFont="1" applyBorder="1" applyAlignment="1">
      <alignment horizontal="center"/>
    </xf>
    <xf numFmtId="3" fontId="32" fillId="4" borderId="53" xfId="16" applyNumberFormat="1" applyFont="1" applyFill="1" applyBorder="1"/>
    <xf numFmtId="3" fontId="13" fillId="0" borderId="74" xfId="4087" applyNumberFormat="1" applyFont="1" applyFill="1" applyBorder="1" applyAlignment="1">
      <alignment horizontal="right" vertical="center"/>
    </xf>
    <xf numFmtId="1" fontId="13" fillId="2" borderId="45" xfId="0" applyNumberFormat="1" applyFont="1" applyFill="1" applyBorder="1" applyAlignment="1">
      <alignment horizontal="centerContinuous" vertical="center" wrapText="1"/>
    </xf>
    <xf numFmtId="3" fontId="32" fillId="4" borderId="88" xfId="16" applyNumberFormat="1" applyFont="1" applyFill="1" applyBorder="1"/>
    <xf numFmtId="3" fontId="13" fillId="0" borderId="22" xfId="4087" applyNumberFormat="1" applyFont="1" applyFill="1" applyBorder="1" applyAlignment="1">
      <alignment horizontal="right" vertical="center"/>
    </xf>
    <xf numFmtId="177" fontId="34" fillId="57" borderId="5" xfId="0" applyNumberFormat="1" applyFont="1" applyFill="1" applyBorder="1"/>
    <xf numFmtId="177" fontId="34" fillId="57" borderId="5" xfId="0" applyNumberFormat="1" applyFont="1" applyFill="1" applyBorder="1" applyAlignment="1">
      <alignment horizontal="right"/>
    </xf>
    <xf numFmtId="177" fontId="13" fillId="57" borderId="74" xfId="4075" applyNumberFormat="1" applyFont="1" applyFill="1" applyBorder="1" applyAlignment="1">
      <alignment horizontal="right" vertical="center"/>
    </xf>
    <xf numFmtId="194" fontId="8" fillId="2" borderId="43" xfId="4075" applyNumberFormat="1" applyFont="1" applyFill="1" applyBorder="1" applyAlignment="1">
      <alignment horizontal="right" vertical="center"/>
    </xf>
    <xf numFmtId="3" fontId="57" fillId="57" borderId="22" xfId="0" applyNumberFormat="1" applyFont="1" applyFill="1" applyBorder="1"/>
    <xf numFmtId="174" fontId="62" fillId="5" borderId="0" xfId="1335" applyNumberFormat="1" applyFont="1" applyFill="1" applyBorder="1" applyAlignment="1">
      <alignment horizontal="right" vertical="center" indent="2"/>
    </xf>
    <xf numFmtId="2" fontId="13" fillId="5" borderId="32" xfId="0" applyNumberFormat="1" applyFont="1" applyFill="1" applyBorder="1" applyAlignment="1">
      <alignment horizontal="center" vertical="center"/>
    </xf>
    <xf numFmtId="177" fontId="13" fillId="5" borderId="0" xfId="0" applyNumberFormat="1" applyFont="1" applyFill="1" applyAlignment="1">
      <alignment horizontal="right"/>
    </xf>
    <xf numFmtId="175" fontId="21" fillId="5" borderId="0" xfId="0" applyNumberFormat="1" applyFont="1" applyFill="1"/>
    <xf numFmtId="173" fontId="21" fillId="5" borderId="0" xfId="0" applyNumberFormat="1" applyFont="1" applyFill="1"/>
    <xf numFmtId="174" fontId="13" fillId="58" borderId="74" xfId="0" applyNumberFormat="1" applyFont="1" applyFill="1" applyBorder="1" applyAlignment="1">
      <alignment horizontal="right"/>
    </xf>
    <xf numFmtId="174" fontId="13" fillId="58" borderId="74" xfId="72" applyNumberFormat="1" applyFont="1" applyFill="1" applyBorder="1" applyAlignment="1">
      <alignment horizontal="right"/>
    </xf>
    <xf numFmtId="0" fontId="12" fillId="2" borderId="45" xfId="0" applyFont="1" applyFill="1" applyBorder="1" applyAlignment="1">
      <alignment vertical="center"/>
    </xf>
    <xf numFmtId="0" fontId="13" fillId="2" borderId="62" xfId="0" applyFont="1" applyFill="1" applyBorder="1" applyAlignment="1">
      <alignment horizontal="centerContinuous" vertical="center" wrapText="1"/>
    </xf>
    <xf numFmtId="1" fontId="13" fillId="2" borderId="61" xfId="0" applyNumberFormat="1" applyFont="1" applyFill="1" applyBorder="1" applyAlignment="1">
      <alignment horizontal="centerContinuous" vertical="center" wrapText="1"/>
    </xf>
    <xf numFmtId="174" fontId="27" fillId="3" borderId="78" xfId="0" applyNumberFormat="1" applyFont="1" applyFill="1" applyBorder="1"/>
    <xf numFmtId="174" fontId="13" fillId="0" borderId="22" xfId="0" applyNumberFormat="1" applyFont="1" applyBorder="1" applyAlignment="1">
      <alignment horizontal="right" vertical="center" wrapText="1"/>
    </xf>
    <xf numFmtId="174" fontId="13" fillId="0" borderId="22" xfId="72" applyNumberFormat="1" applyFont="1" applyBorder="1" applyAlignment="1">
      <alignment horizontal="right"/>
    </xf>
    <xf numFmtId="174" fontId="13" fillId="0" borderId="22" xfId="0" applyNumberFormat="1" applyFont="1" applyBorder="1" applyAlignment="1">
      <alignment vertical="center"/>
    </xf>
    <xf numFmtId="174" fontId="13" fillId="58" borderId="22" xfId="72" applyNumberFormat="1" applyFont="1" applyFill="1" applyBorder="1" applyAlignment="1">
      <alignment horizontal="right"/>
    </xf>
    <xf numFmtId="3" fontId="13" fillId="0" borderId="32" xfId="4087" applyNumberFormat="1" applyFont="1" applyFill="1" applyBorder="1" applyAlignment="1">
      <alignment horizontal="right" vertical="center"/>
    </xf>
    <xf numFmtId="3" fontId="32" fillId="4" borderId="45" xfId="16" applyNumberFormat="1" applyFont="1" applyFill="1" applyBorder="1"/>
    <xf numFmtId="3" fontId="13" fillId="0" borderId="45" xfId="4087" applyNumberFormat="1" applyFont="1" applyFill="1" applyBorder="1" applyAlignment="1">
      <alignment horizontal="right" vertical="center"/>
    </xf>
    <xf numFmtId="2" fontId="13" fillId="0" borderId="29" xfId="16" applyNumberFormat="1" applyFont="1" applyBorder="1" applyAlignment="1">
      <alignment horizontal="center"/>
    </xf>
    <xf numFmtId="1" fontId="13" fillId="2" borderId="92" xfId="0" applyNumberFormat="1" applyFont="1" applyFill="1" applyBorder="1" applyAlignment="1">
      <alignment horizontal="centerContinuous" vertical="center" wrapText="1"/>
    </xf>
    <xf numFmtId="1" fontId="13" fillId="2" borderId="57" xfId="0" applyNumberFormat="1" applyFont="1" applyFill="1" applyBorder="1" applyAlignment="1">
      <alignment horizontal="centerContinuous" vertical="center" wrapText="1"/>
    </xf>
    <xf numFmtId="3" fontId="13" fillId="0" borderId="0" xfId="4087" applyNumberFormat="1" applyFont="1" applyFill="1" applyBorder="1" applyAlignment="1">
      <alignment horizontal="right" vertical="center"/>
    </xf>
    <xf numFmtId="1" fontId="18" fillId="37" borderId="79" xfId="13" applyNumberFormat="1" applyFont="1" applyFill="1" applyBorder="1" applyAlignment="1">
      <alignment horizontal="center" vertical="center"/>
    </xf>
    <xf numFmtId="1" fontId="32" fillId="4" borderId="81" xfId="12" applyNumberFormat="1" applyFont="1" applyFill="1" applyBorder="1" applyAlignment="1" applyProtection="1">
      <alignment horizontal="center" vertical="center" wrapText="1"/>
    </xf>
    <xf numFmtId="2" fontId="13" fillId="0" borderId="79" xfId="16" applyNumberFormat="1" applyFont="1" applyBorder="1" applyAlignment="1">
      <alignment horizontal="center"/>
    </xf>
    <xf numFmtId="3" fontId="13" fillId="0" borderId="32" xfId="4087" applyNumberFormat="1" applyFont="1" applyFill="1" applyBorder="1" applyAlignment="1">
      <alignment horizontal="center" vertical="center"/>
    </xf>
    <xf numFmtId="3" fontId="13" fillId="0" borderId="74" xfId="4087" applyNumberFormat="1" applyFont="1" applyFill="1" applyBorder="1" applyAlignment="1">
      <alignment horizontal="center" vertical="center"/>
    </xf>
    <xf numFmtId="3" fontId="13" fillId="0" borderId="45" xfId="4087" applyNumberFormat="1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 wrapText="1"/>
    </xf>
    <xf numFmtId="1" fontId="18" fillId="37" borderId="93" xfId="12" applyNumberFormat="1" applyFont="1" applyFill="1" applyBorder="1" applyAlignment="1" applyProtection="1">
      <alignment horizontal="center" vertical="center" wrapText="1"/>
    </xf>
    <xf numFmtId="3" fontId="32" fillId="4" borderId="0" xfId="16" applyNumberFormat="1" applyFont="1" applyFill="1"/>
    <xf numFmtId="3" fontId="32" fillId="4" borderId="74" xfId="16" applyNumberFormat="1" applyFont="1" applyFill="1" applyBorder="1"/>
    <xf numFmtId="1" fontId="20" fillId="2" borderId="95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Continuous" vertical="center" wrapText="1"/>
    </xf>
    <xf numFmtId="1" fontId="20" fillId="2" borderId="39" xfId="0" applyNumberFormat="1" applyFont="1" applyFill="1" applyBorder="1" applyAlignment="1">
      <alignment horizontal="center"/>
    </xf>
    <xf numFmtId="1" fontId="13" fillId="2" borderId="94" xfId="0" applyNumberFormat="1" applyFont="1" applyFill="1" applyBorder="1" applyAlignment="1">
      <alignment horizontal="center" vertical="center"/>
    </xf>
    <xf numFmtId="1" fontId="13" fillId="2" borderId="92" xfId="0" applyNumberFormat="1" applyFont="1" applyFill="1" applyBorder="1" applyAlignment="1">
      <alignment horizontal="center" vertical="center"/>
    </xf>
    <xf numFmtId="1" fontId="13" fillId="2" borderId="57" xfId="0" applyNumberFormat="1" applyFont="1" applyFill="1" applyBorder="1" applyAlignment="1">
      <alignment horizontal="center" vertical="center"/>
    </xf>
    <xf numFmtId="1" fontId="13" fillId="2" borderId="91" xfId="0" applyNumberFormat="1" applyFont="1" applyFill="1" applyBorder="1" applyAlignment="1">
      <alignment horizontal="center" vertical="center"/>
    </xf>
    <xf numFmtId="1" fontId="20" fillId="2" borderId="94" xfId="0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Continuous" vertical="center" wrapText="1"/>
    </xf>
    <xf numFmtId="0" fontId="13" fillId="0" borderId="61" xfId="0" applyFont="1" applyBorder="1" applyAlignment="1">
      <alignment horizontal="centerContinuous" vertical="center" wrapText="1"/>
    </xf>
    <xf numFmtId="3" fontId="32" fillId="60" borderId="96" xfId="0" applyNumberFormat="1" applyFont="1" applyFill="1" applyBorder="1"/>
    <xf numFmtId="3" fontId="32" fillId="60" borderId="97" xfId="0" applyNumberFormat="1" applyFont="1" applyFill="1" applyBorder="1"/>
    <xf numFmtId="177" fontId="32" fillId="60" borderId="96" xfId="0" applyNumberFormat="1" applyFont="1" applyFill="1" applyBorder="1"/>
    <xf numFmtId="177" fontId="32" fillId="60" borderId="97" xfId="0" applyNumberFormat="1" applyFont="1" applyFill="1" applyBorder="1"/>
    <xf numFmtId="3" fontId="94" fillId="57" borderId="74" xfId="0" applyNumberFormat="1" applyFont="1" applyFill="1" applyBorder="1"/>
    <xf numFmtId="193" fontId="94" fillId="57" borderId="5" xfId="0" applyNumberFormat="1" applyFont="1" applyFill="1" applyBorder="1"/>
    <xf numFmtId="3" fontId="32" fillId="60" borderId="98" xfId="0" applyNumberFormat="1" applyFont="1" applyFill="1" applyBorder="1"/>
    <xf numFmtId="193" fontId="94" fillId="61" borderId="99" xfId="0" applyNumberFormat="1" applyFont="1" applyFill="1" applyBorder="1"/>
    <xf numFmtId="177" fontId="32" fillId="60" borderId="53" xfId="0" applyNumberFormat="1" applyFont="1" applyFill="1" applyBorder="1"/>
    <xf numFmtId="193" fontId="34" fillId="0" borderId="99" xfId="0" applyNumberFormat="1" applyFont="1" applyBorder="1"/>
    <xf numFmtId="193" fontId="34" fillId="0" borderId="100" xfId="0" applyNumberFormat="1" applyFont="1" applyBorder="1"/>
    <xf numFmtId="193" fontId="34" fillId="0" borderId="99" xfId="0" applyNumberFormat="1" applyFont="1" applyBorder="1" applyAlignment="1">
      <alignment horizontal="right"/>
    </xf>
    <xf numFmtId="177" fontId="32" fillId="60" borderId="101" xfId="0" applyNumberFormat="1" applyFont="1" applyFill="1" applyBorder="1"/>
    <xf numFmtId="193" fontId="13" fillId="0" borderId="100" xfId="0" applyNumberFormat="1" applyFont="1" applyBorder="1"/>
    <xf numFmtId="193" fontId="13" fillId="0" borderId="99" xfId="0" applyNumberFormat="1" applyFont="1" applyBorder="1"/>
    <xf numFmtId="193" fontId="13" fillId="0" borderId="99" xfId="0" applyNumberFormat="1" applyFont="1" applyBorder="1" applyAlignment="1">
      <alignment horizontal="right"/>
    </xf>
    <xf numFmtId="177" fontId="32" fillId="60" borderId="102" xfId="0" applyNumberFormat="1" applyFont="1" applyFill="1" applyBorder="1"/>
    <xf numFmtId="1" fontId="34" fillId="62" borderId="103" xfId="0" applyNumberFormat="1" applyFont="1" applyFill="1" applyBorder="1" applyAlignment="1">
      <alignment horizontal="center" vertical="center" wrapText="1"/>
    </xf>
    <xf numFmtId="1" fontId="34" fillId="62" borderId="103" xfId="0" applyNumberFormat="1" applyFont="1" applyFill="1" applyBorder="1" applyAlignment="1">
      <alignment horizontal="center" vertical="center"/>
    </xf>
    <xf numFmtId="0" fontId="34" fillId="62" borderId="104" xfId="0" applyFont="1" applyFill="1" applyBorder="1" applyAlignment="1">
      <alignment horizontal="center" vertical="center" wrapText="1"/>
    </xf>
    <xf numFmtId="0" fontId="34" fillId="63" borderId="105" xfId="0" applyFont="1" applyFill="1" applyBorder="1" applyAlignment="1">
      <alignment horizontal="center" vertical="center" wrapText="1"/>
    </xf>
    <xf numFmtId="1" fontId="34" fillId="63" borderId="106" xfId="0" applyNumberFormat="1" applyFont="1" applyFill="1" applyBorder="1" applyAlignment="1">
      <alignment horizontal="center" vertical="center"/>
    </xf>
    <xf numFmtId="1" fontId="34" fillId="63" borderId="106" xfId="0" applyNumberFormat="1" applyFont="1" applyFill="1" applyBorder="1" applyAlignment="1">
      <alignment horizontal="center" vertical="center" wrapText="1"/>
    </xf>
    <xf numFmtId="1" fontId="34" fillId="63" borderId="103" xfId="0" applyNumberFormat="1" applyFont="1" applyFill="1" applyBorder="1" applyAlignment="1">
      <alignment horizontal="center" vertical="center" wrapText="1"/>
    </xf>
    <xf numFmtId="168" fontId="21" fillId="5" borderId="57" xfId="0" applyNumberFormat="1" applyFont="1" applyFill="1" applyBorder="1"/>
    <xf numFmtId="174" fontId="21" fillId="5" borderId="57" xfId="72" applyNumberFormat="1" applyFont="1" applyFill="1" applyBorder="1" applyAlignment="1"/>
    <xf numFmtId="168" fontId="21" fillId="5" borderId="56" xfId="0" applyNumberFormat="1" applyFont="1" applyFill="1" applyBorder="1"/>
    <xf numFmtId="0" fontId="99" fillId="59" borderId="94" xfId="0" applyFont="1" applyFill="1" applyBorder="1" applyAlignment="1">
      <alignment horizontal="left" vertical="center"/>
    </xf>
    <xf numFmtId="168" fontId="21" fillId="5" borderId="57" xfId="0" applyNumberFormat="1" applyFont="1" applyFill="1" applyBorder="1" applyAlignment="1">
      <alignment vertical="center"/>
    </xf>
    <xf numFmtId="174" fontId="21" fillId="5" borderId="57" xfId="72" applyNumberFormat="1" applyFont="1" applyFill="1" applyBorder="1" applyAlignment="1">
      <alignment vertical="center"/>
    </xf>
    <xf numFmtId="168" fontId="21" fillId="5" borderId="56" xfId="0" applyNumberFormat="1" applyFont="1" applyFill="1" applyBorder="1" applyAlignment="1">
      <alignment vertical="center"/>
    </xf>
    <xf numFmtId="0" fontId="12" fillId="5" borderId="57" xfId="0" applyFont="1" applyFill="1" applyBorder="1"/>
    <xf numFmtId="0" fontId="12" fillId="5" borderId="56" xfId="0" applyFont="1" applyFill="1" applyBorder="1"/>
    <xf numFmtId="0" fontId="13" fillId="2" borderId="37" xfId="0" applyFont="1" applyFill="1" applyBorder="1" applyAlignment="1">
      <alignment horizontal="centerContinuous" vertical="center" wrapText="1"/>
    </xf>
    <xf numFmtId="1" fontId="13" fillId="2" borderId="22" xfId="0" applyNumberFormat="1" applyFont="1" applyFill="1" applyBorder="1" applyAlignment="1">
      <alignment horizontal="centerContinuous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101" fillId="2" borderId="0" xfId="0" applyFont="1" applyFill="1" applyAlignment="1">
      <alignment vertical="center"/>
    </xf>
    <xf numFmtId="0" fontId="10" fillId="56" borderId="0" xfId="12" applyFill="1" applyAlignment="1" applyProtection="1"/>
    <xf numFmtId="0" fontId="102" fillId="62" borderId="0" xfId="0" applyFont="1" applyFill="1"/>
    <xf numFmtId="0" fontId="13" fillId="2" borderId="92" xfId="0" applyFont="1" applyFill="1" applyBorder="1" applyAlignment="1">
      <alignment horizontal="center" vertical="center" wrapText="1"/>
    </xf>
    <xf numFmtId="3" fontId="98" fillId="0" borderId="5" xfId="0" applyNumberFormat="1" applyFont="1" applyBorder="1"/>
    <xf numFmtId="3" fontId="98" fillId="0" borderId="19" xfId="0" applyNumberFormat="1" applyFont="1" applyBorder="1"/>
    <xf numFmtId="3" fontId="98" fillId="0" borderId="22" xfId="0" applyNumberFormat="1" applyFont="1" applyBorder="1"/>
    <xf numFmtId="3" fontId="98" fillId="0" borderId="5" xfId="0" applyNumberFormat="1" applyFont="1" applyBorder="1" applyAlignment="1">
      <alignment horizontal="right"/>
    </xf>
    <xf numFmtId="3" fontId="98" fillId="0" borderId="74" xfId="0" applyNumberFormat="1" applyFont="1" applyBorder="1"/>
    <xf numFmtId="3" fontId="104" fillId="0" borderId="5" xfId="0" applyNumberFormat="1" applyFont="1" applyBorder="1"/>
    <xf numFmtId="3" fontId="104" fillId="0" borderId="19" xfId="0" applyNumberFormat="1" applyFont="1" applyBorder="1"/>
    <xf numFmtId="173" fontId="98" fillId="0" borderId="19" xfId="0" applyNumberFormat="1" applyFont="1" applyBorder="1"/>
    <xf numFmtId="174" fontId="98" fillId="0" borderId="19" xfId="0" applyNumberFormat="1" applyFont="1" applyBorder="1"/>
    <xf numFmtId="173" fontId="98" fillId="0" borderId="19" xfId="0" applyNumberFormat="1" applyFont="1" applyBorder="1" applyAlignment="1">
      <alignment horizontal="right"/>
    </xf>
    <xf numFmtId="3" fontId="98" fillId="0" borderId="5" xfId="0" applyNumberFormat="1" applyFont="1" applyBorder="1" applyAlignment="1">
      <alignment horizontal="center"/>
    </xf>
    <xf numFmtId="3" fontId="98" fillId="0" borderId="74" xfId="0" applyNumberFormat="1" applyFont="1" applyBorder="1" applyAlignment="1">
      <alignment horizontal="center"/>
    </xf>
    <xf numFmtId="0" fontId="98" fillId="0" borderId="5" xfId="0" applyFont="1" applyBorder="1" applyAlignment="1">
      <alignment horizontal="center"/>
    </xf>
    <xf numFmtId="173" fontId="98" fillId="0" borderId="19" xfId="0" applyNumberFormat="1" applyFont="1" applyBorder="1" applyAlignment="1">
      <alignment horizontal="center"/>
    </xf>
    <xf numFmtId="174" fontId="98" fillId="0" borderId="19" xfId="0" applyNumberFormat="1" applyFont="1" applyBorder="1" applyAlignment="1">
      <alignment horizontal="right"/>
    </xf>
    <xf numFmtId="0" fontId="1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01" fillId="5" borderId="0" xfId="0" applyFont="1" applyFill="1" applyAlignment="1">
      <alignment vertical="center"/>
    </xf>
    <xf numFmtId="49" fontId="8" fillId="5" borderId="43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6" fillId="5" borderId="90" xfId="0" applyFont="1" applyFill="1" applyBorder="1" applyAlignment="1">
      <alignment vertical="center"/>
    </xf>
    <xf numFmtId="17" fontId="8" fillId="5" borderId="43" xfId="0" applyNumberFormat="1" applyFont="1" applyFill="1" applyBorder="1" applyAlignment="1">
      <alignment horizontal="right" vertical="center"/>
    </xf>
    <xf numFmtId="0" fontId="17" fillId="5" borderId="46" xfId="0" applyFont="1" applyFill="1" applyBorder="1" applyAlignment="1">
      <alignment vertical="center"/>
    </xf>
    <xf numFmtId="0" fontId="22" fillId="5" borderId="46" xfId="0" applyFont="1" applyFill="1" applyBorder="1" applyAlignment="1">
      <alignment horizontal="left" vertical="center"/>
    </xf>
    <xf numFmtId="0" fontId="17" fillId="5" borderId="48" xfId="0" applyFont="1" applyFill="1" applyBorder="1" applyAlignment="1">
      <alignment vertical="center"/>
    </xf>
    <xf numFmtId="0" fontId="12" fillId="5" borderId="48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1" fontId="18" fillId="37" borderId="63" xfId="12" applyNumberFormat="1" applyFont="1" applyFill="1" applyBorder="1" applyAlignment="1" applyProtection="1">
      <alignment horizontal="center" vertical="center" wrapText="1"/>
    </xf>
    <xf numFmtId="1" fontId="18" fillId="37" borderId="89" xfId="12" applyNumberFormat="1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</cellXfs>
  <cellStyles count="7813">
    <cellStyle name="20% - Ênfase1" xfId="3955" xr:uid="{00000000-0005-0000-0000-000000000000}"/>
    <cellStyle name="20% - Ênfase2" xfId="3956" xr:uid="{00000000-0005-0000-0000-000001000000}"/>
    <cellStyle name="20% - Ênfase3" xfId="3957" xr:uid="{00000000-0005-0000-0000-000002000000}"/>
    <cellStyle name="20% - Ênfase4" xfId="3958" xr:uid="{00000000-0005-0000-0000-000003000000}"/>
    <cellStyle name="20% - Ênfase5" xfId="3959" xr:uid="{00000000-0005-0000-0000-000004000000}"/>
    <cellStyle name="20% - Ênfase6" xfId="3960" xr:uid="{00000000-0005-0000-0000-000005000000}"/>
    <cellStyle name="20% - Énfasis1" xfId="46" builtinId="30" customBuiltin="1"/>
    <cellStyle name="20% - Énfasis1 2" xfId="3961" xr:uid="{00000000-0005-0000-0000-000007000000}"/>
    <cellStyle name="20% - Énfasis2" xfId="50" builtinId="34" customBuiltin="1"/>
    <cellStyle name="20% - Énfasis2 2" xfId="3962" xr:uid="{00000000-0005-0000-0000-000009000000}"/>
    <cellStyle name="20% - Énfasis3" xfId="54" builtinId="38" customBuiltin="1"/>
    <cellStyle name="20% - Énfasis3 2" xfId="3963" xr:uid="{00000000-0005-0000-0000-00000B000000}"/>
    <cellStyle name="20% - Énfasis4" xfId="58" builtinId="42" customBuiltin="1"/>
    <cellStyle name="20% - Énfasis4 2" xfId="3964" xr:uid="{00000000-0005-0000-0000-00000D000000}"/>
    <cellStyle name="20% - Énfasis5" xfId="62" builtinId="46" customBuiltin="1"/>
    <cellStyle name="20% - Énfasis5 2" xfId="3965" xr:uid="{00000000-0005-0000-0000-00000F000000}"/>
    <cellStyle name="20% - Énfasis6" xfId="66" builtinId="50" customBuiltin="1"/>
    <cellStyle name="20% - Énfasis6 2" xfId="3966" xr:uid="{00000000-0005-0000-0000-000011000000}"/>
    <cellStyle name="40% - Ênfase1" xfId="3967" xr:uid="{00000000-0005-0000-0000-000012000000}"/>
    <cellStyle name="40% - Ênfase2" xfId="3968" xr:uid="{00000000-0005-0000-0000-000013000000}"/>
    <cellStyle name="40% - Ênfase3" xfId="3969" xr:uid="{00000000-0005-0000-0000-000014000000}"/>
    <cellStyle name="40% - Ênfase4" xfId="3970" xr:uid="{00000000-0005-0000-0000-000015000000}"/>
    <cellStyle name="40% - Ênfase5" xfId="3971" xr:uid="{00000000-0005-0000-0000-000016000000}"/>
    <cellStyle name="40% - Ênfase6" xfId="3972" xr:uid="{00000000-0005-0000-0000-000017000000}"/>
    <cellStyle name="40% - Énfasis1" xfId="47" builtinId="31" customBuiltin="1"/>
    <cellStyle name="40% - Énfasis1 2" xfId="3973" xr:uid="{00000000-0005-0000-0000-000019000000}"/>
    <cellStyle name="40% - Énfasis2" xfId="51" builtinId="35" customBuiltin="1"/>
    <cellStyle name="40% - Énfasis2 2" xfId="3974" xr:uid="{00000000-0005-0000-0000-00001B000000}"/>
    <cellStyle name="40% - Énfasis3" xfId="55" builtinId="39" customBuiltin="1"/>
    <cellStyle name="40% - Énfasis3 2" xfId="3975" xr:uid="{00000000-0005-0000-0000-00001D000000}"/>
    <cellStyle name="40% - Énfasis4" xfId="59" builtinId="43" customBuiltin="1"/>
    <cellStyle name="40% - Énfasis4 2" xfId="3976" xr:uid="{00000000-0005-0000-0000-00001F000000}"/>
    <cellStyle name="40% - Énfasis5" xfId="63" builtinId="47" customBuiltin="1"/>
    <cellStyle name="40% - Énfasis5 2" xfId="3977" xr:uid="{00000000-0005-0000-0000-000021000000}"/>
    <cellStyle name="40% - Énfasis6" xfId="67" builtinId="51" customBuiltin="1"/>
    <cellStyle name="40% - Énfasis6 2" xfId="3978" xr:uid="{00000000-0005-0000-0000-000023000000}"/>
    <cellStyle name="60% - Ênfase1" xfId="3979" xr:uid="{00000000-0005-0000-0000-000024000000}"/>
    <cellStyle name="60% - Ênfase2" xfId="3980" xr:uid="{00000000-0005-0000-0000-000025000000}"/>
    <cellStyle name="60% - Ênfase3" xfId="3981" xr:uid="{00000000-0005-0000-0000-000026000000}"/>
    <cellStyle name="60% - Ênfase4" xfId="3982" xr:uid="{00000000-0005-0000-0000-000027000000}"/>
    <cellStyle name="60% - Ênfase5" xfId="3983" xr:uid="{00000000-0005-0000-0000-000028000000}"/>
    <cellStyle name="60% - Ênfase6" xfId="3984" xr:uid="{00000000-0005-0000-0000-000029000000}"/>
    <cellStyle name="60% - Énfasis1" xfId="48" builtinId="32" customBuiltin="1"/>
    <cellStyle name="60% - Énfasis1 2" xfId="3985" xr:uid="{00000000-0005-0000-0000-00002B000000}"/>
    <cellStyle name="60% - Énfasis2" xfId="52" builtinId="36" customBuiltin="1"/>
    <cellStyle name="60% - Énfasis2 2" xfId="3986" xr:uid="{00000000-0005-0000-0000-00002D000000}"/>
    <cellStyle name="60% - Énfasis3" xfId="56" builtinId="40" customBuiltin="1"/>
    <cellStyle name="60% - Énfasis3 2" xfId="3987" xr:uid="{00000000-0005-0000-0000-00002F000000}"/>
    <cellStyle name="60% - Énfasis4" xfId="60" builtinId="44" customBuiltin="1"/>
    <cellStyle name="60% - Énfasis4 2" xfId="3988" xr:uid="{00000000-0005-0000-0000-000031000000}"/>
    <cellStyle name="60% - Énfasis5" xfId="64" builtinId="48" customBuiltin="1"/>
    <cellStyle name="60% - Énfasis5 2" xfId="3989" xr:uid="{00000000-0005-0000-0000-000033000000}"/>
    <cellStyle name="60% - Énfasis6" xfId="68" builtinId="52" customBuiltin="1"/>
    <cellStyle name="60% - Énfasis6 2" xfId="3990" xr:uid="{00000000-0005-0000-0000-000035000000}"/>
    <cellStyle name="Bom" xfId="3991" xr:uid="{00000000-0005-0000-0000-000036000000}"/>
    <cellStyle name="Buena 2" xfId="3992" xr:uid="{00000000-0005-0000-0000-000038000000}"/>
    <cellStyle name="Bueno" xfId="35" builtinId="26" customBuiltin="1"/>
    <cellStyle name="Cabecera 1" xfId="73" xr:uid="{00000000-0005-0000-0000-000039000000}"/>
    <cellStyle name="Cabecera 1 2" xfId="4076" xr:uid="{00000000-0005-0000-0000-00003A000000}"/>
    <cellStyle name="Cabecera 2" xfId="74" xr:uid="{00000000-0005-0000-0000-00003B000000}"/>
    <cellStyle name="Cabecera 2 2" xfId="4077" xr:uid="{00000000-0005-0000-0000-00003C000000}"/>
    <cellStyle name="Cálculo" xfId="40" builtinId="22" customBuiltin="1"/>
    <cellStyle name="Cálculo 2" xfId="3993" xr:uid="{00000000-0005-0000-0000-00003E000000}"/>
    <cellStyle name="Celda de comprobación" xfId="42" builtinId="23" customBuiltin="1"/>
    <cellStyle name="Celda de comprobación 2" xfId="3994" xr:uid="{00000000-0005-0000-0000-000040000000}"/>
    <cellStyle name="Celda vinculada" xfId="41" builtinId="24" customBuiltin="1"/>
    <cellStyle name="Celda vinculada 2" xfId="3995" xr:uid="{00000000-0005-0000-0000-000042000000}"/>
    <cellStyle name="Célula de Verificação" xfId="3996" xr:uid="{00000000-0005-0000-0000-000043000000}"/>
    <cellStyle name="Célula Vinculada" xfId="3997" xr:uid="{00000000-0005-0000-0000-000044000000}"/>
    <cellStyle name="Comma" xfId="1" xr:uid="{00000000-0005-0000-0000-000045000000}"/>
    <cellStyle name="Comma [0]" xfId="2" xr:uid="{00000000-0005-0000-0000-000046000000}"/>
    <cellStyle name="Comma [0] 2" xfId="3999" xr:uid="{00000000-0005-0000-0000-000047000000}"/>
    <cellStyle name="Comma 2" xfId="3998" xr:uid="{00000000-0005-0000-0000-000048000000}"/>
    <cellStyle name="Comma 3" xfId="4072" xr:uid="{00000000-0005-0000-0000-000049000000}"/>
    <cellStyle name="Comma_CAT_CATI" xfId="3" xr:uid="{00000000-0005-0000-0000-00004A000000}"/>
    <cellStyle name="Currency" xfId="4" xr:uid="{00000000-0005-0000-0000-00004B000000}"/>
    <cellStyle name="Currency [0]" xfId="5" xr:uid="{00000000-0005-0000-0000-00004C000000}"/>
    <cellStyle name="Currency [0] 2" xfId="4001" xr:uid="{00000000-0005-0000-0000-00004D000000}"/>
    <cellStyle name="Currency 2" xfId="4000" xr:uid="{00000000-0005-0000-0000-00004E000000}"/>
    <cellStyle name="Currency 3" xfId="4073" xr:uid="{00000000-0005-0000-0000-00004F000000}"/>
    <cellStyle name="Currency_CAT_CATI" xfId="6" xr:uid="{00000000-0005-0000-0000-000050000000}"/>
    <cellStyle name="Date" xfId="7" xr:uid="{00000000-0005-0000-0000-000051000000}"/>
    <cellStyle name="Date 2" xfId="4002" xr:uid="{00000000-0005-0000-0000-000052000000}"/>
    <cellStyle name="Encabezado 1" xfId="31" xr:uid="{00000000-0005-0000-0000-000053000000}"/>
    <cellStyle name="Encabezado 1 2" xfId="4003" xr:uid="{00000000-0005-0000-0000-000054000000}"/>
    <cellStyle name="Encabezado 4" xfId="34" builtinId="19" customBuiltin="1"/>
    <cellStyle name="Encabezado 4 2" xfId="4004" xr:uid="{00000000-0005-0000-0000-000056000000}"/>
    <cellStyle name="Ênfase1" xfId="4005" xr:uid="{00000000-0005-0000-0000-000057000000}"/>
    <cellStyle name="Ênfase2" xfId="4006" xr:uid="{00000000-0005-0000-0000-000058000000}"/>
    <cellStyle name="Ênfase3" xfId="4007" xr:uid="{00000000-0005-0000-0000-000059000000}"/>
    <cellStyle name="Ênfase4" xfId="4008" xr:uid="{00000000-0005-0000-0000-00005A000000}"/>
    <cellStyle name="Ênfase5" xfId="4009" xr:uid="{00000000-0005-0000-0000-00005B000000}"/>
    <cellStyle name="Ênfase6" xfId="4010" xr:uid="{00000000-0005-0000-0000-00005C000000}"/>
    <cellStyle name="Énfasis1" xfId="45" builtinId="29" customBuiltin="1"/>
    <cellStyle name="Énfasis1 2" xfId="4011" xr:uid="{00000000-0005-0000-0000-00005E000000}"/>
    <cellStyle name="Énfasis2" xfId="49" builtinId="33" customBuiltin="1"/>
    <cellStyle name="Énfasis2 2" xfId="4012" xr:uid="{00000000-0005-0000-0000-000060000000}"/>
    <cellStyle name="Énfasis3" xfId="53" builtinId="37" customBuiltin="1"/>
    <cellStyle name="Énfasis3 2" xfId="4013" xr:uid="{00000000-0005-0000-0000-000062000000}"/>
    <cellStyle name="Énfasis4" xfId="57" builtinId="41" customBuiltin="1"/>
    <cellStyle name="Énfasis4 2" xfId="4014" xr:uid="{00000000-0005-0000-0000-000064000000}"/>
    <cellStyle name="Énfasis5" xfId="61" builtinId="45" customBuiltin="1"/>
    <cellStyle name="Énfasis5 2" xfId="4015" xr:uid="{00000000-0005-0000-0000-000066000000}"/>
    <cellStyle name="Énfasis6" xfId="65" builtinId="49" customBuiltin="1"/>
    <cellStyle name="Énfasis6 2" xfId="4016" xr:uid="{00000000-0005-0000-0000-000068000000}"/>
    <cellStyle name="Entrada" xfId="38" builtinId="20" customBuiltin="1"/>
    <cellStyle name="Entrada 2" xfId="4017" xr:uid="{00000000-0005-0000-0000-00006A000000}"/>
    <cellStyle name="Euro" xfId="8" xr:uid="{00000000-0005-0000-0000-00006B000000}"/>
    <cellStyle name="Euro 10" xfId="75" xr:uid="{00000000-0005-0000-0000-00006C000000}"/>
    <cellStyle name="Euro 10 10" xfId="76" xr:uid="{00000000-0005-0000-0000-00006D000000}"/>
    <cellStyle name="Euro 10 10 2" xfId="4588" xr:uid="{00000000-0005-0000-0000-00006E000000}"/>
    <cellStyle name="Euro 10 11" xfId="77" xr:uid="{00000000-0005-0000-0000-00006F000000}"/>
    <cellStyle name="Euro 10 11 2" xfId="4589" xr:uid="{00000000-0005-0000-0000-000070000000}"/>
    <cellStyle name="Euro 10 12" xfId="78" xr:uid="{00000000-0005-0000-0000-000071000000}"/>
    <cellStyle name="Euro 10 12 2" xfId="4590" xr:uid="{00000000-0005-0000-0000-000072000000}"/>
    <cellStyle name="Euro 10 13" xfId="79" xr:uid="{00000000-0005-0000-0000-000073000000}"/>
    <cellStyle name="Euro 10 13 2" xfId="4591" xr:uid="{00000000-0005-0000-0000-000074000000}"/>
    <cellStyle name="Euro 10 14" xfId="80" xr:uid="{00000000-0005-0000-0000-000075000000}"/>
    <cellStyle name="Euro 10 14 2" xfId="4592" xr:uid="{00000000-0005-0000-0000-000076000000}"/>
    <cellStyle name="Euro 10 15" xfId="81" xr:uid="{00000000-0005-0000-0000-000077000000}"/>
    <cellStyle name="Euro 10 15 2" xfId="4593" xr:uid="{00000000-0005-0000-0000-000078000000}"/>
    <cellStyle name="Euro 10 16" xfId="82" xr:uid="{00000000-0005-0000-0000-000079000000}"/>
    <cellStyle name="Euro 10 16 2" xfId="4594" xr:uid="{00000000-0005-0000-0000-00007A000000}"/>
    <cellStyle name="Euro 10 17" xfId="83" xr:uid="{00000000-0005-0000-0000-00007B000000}"/>
    <cellStyle name="Euro 10 17 2" xfId="4595" xr:uid="{00000000-0005-0000-0000-00007C000000}"/>
    <cellStyle name="Euro 10 18" xfId="84" xr:uid="{00000000-0005-0000-0000-00007D000000}"/>
    <cellStyle name="Euro 10 18 2" xfId="4596" xr:uid="{00000000-0005-0000-0000-00007E000000}"/>
    <cellStyle name="Euro 10 19" xfId="85" xr:uid="{00000000-0005-0000-0000-00007F000000}"/>
    <cellStyle name="Euro 10 19 2" xfId="4597" xr:uid="{00000000-0005-0000-0000-000080000000}"/>
    <cellStyle name="Euro 10 2" xfId="86" xr:uid="{00000000-0005-0000-0000-000081000000}"/>
    <cellStyle name="Euro 10 2 2" xfId="4598" xr:uid="{00000000-0005-0000-0000-000082000000}"/>
    <cellStyle name="Euro 10 20" xfId="87" xr:uid="{00000000-0005-0000-0000-000083000000}"/>
    <cellStyle name="Euro 10 20 2" xfId="4599" xr:uid="{00000000-0005-0000-0000-000084000000}"/>
    <cellStyle name="Euro 10 21" xfId="88" xr:uid="{00000000-0005-0000-0000-000085000000}"/>
    <cellStyle name="Euro 10 21 2" xfId="4600" xr:uid="{00000000-0005-0000-0000-000086000000}"/>
    <cellStyle name="Euro 10 22" xfId="89" xr:uid="{00000000-0005-0000-0000-000087000000}"/>
    <cellStyle name="Euro 10 22 2" xfId="4601" xr:uid="{00000000-0005-0000-0000-000088000000}"/>
    <cellStyle name="Euro 10 23" xfId="90" xr:uid="{00000000-0005-0000-0000-000089000000}"/>
    <cellStyle name="Euro 10 23 2" xfId="4602" xr:uid="{00000000-0005-0000-0000-00008A000000}"/>
    <cellStyle name="Euro 10 24" xfId="91" xr:uid="{00000000-0005-0000-0000-00008B000000}"/>
    <cellStyle name="Euro 10 24 2" xfId="4603" xr:uid="{00000000-0005-0000-0000-00008C000000}"/>
    <cellStyle name="Euro 10 25" xfId="92" xr:uid="{00000000-0005-0000-0000-00008D000000}"/>
    <cellStyle name="Euro 10 25 2" xfId="4604" xr:uid="{00000000-0005-0000-0000-00008E000000}"/>
    <cellStyle name="Euro 10 26" xfId="93" xr:uid="{00000000-0005-0000-0000-00008F000000}"/>
    <cellStyle name="Euro 10 26 2" xfId="4605" xr:uid="{00000000-0005-0000-0000-000090000000}"/>
    <cellStyle name="Euro 10 27" xfId="94" xr:uid="{00000000-0005-0000-0000-000091000000}"/>
    <cellStyle name="Euro 10 27 2" xfId="4606" xr:uid="{00000000-0005-0000-0000-000092000000}"/>
    <cellStyle name="Euro 10 28" xfId="95" xr:uid="{00000000-0005-0000-0000-000093000000}"/>
    <cellStyle name="Euro 10 28 2" xfId="4607" xr:uid="{00000000-0005-0000-0000-000094000000}"/>
    <cellStyle name="Euro 10 29" xfId="4608" xr:uid="{00000000-0005-0000-0000-000095000000}"/>
    <cellStyle name="Euro 10 3" xfId="96" xr:uid="{00000000-0005-0000-0000-000096000000}"/>
    <cellStyle name="Euro 10 3 2" xfId="4609" xr:uid="{00000000-0005-0000-0000-000097000000}"/>
    <cellStyle name="Euro 10 4" xfId="97" xr:uid="{00000000-0005-0000-0000-000098000000}"/>
    <cellStyle name="Euro 10 4 2" xfId="4610" xr:uid="{00000000-0005-0000-0000-000099000000}"/>
    <cellStyle name="Euro 10 5" xfId="98" xr:uid="{00000000-0005-0000-0000-00009A000000}"/>
    <cellStyle name="Euro 10 5 2" xfId="4611" xr:uid="{00000000-0005-0000-0000-00009B000000}"/>
    <cellStyle name="Euro 10 6" xfId="99" xr:uid="{00000000-0005-0000-0000-00009C000000}"/>
    <cellStyle name="Euro 10 6 2" xfId="4612" xr:uid="{00000000-0005-0000-0000-00009D000000}"/>
    <cellStyle name="Euro 10 7" xfId="100" xr:uid="{00000000-0005-0000-0000-00009E000000}"/>
    <cellStyle name="Euro 10 7 2" xfId="4613" xr:uid="{00000000-0005-0000-0000-00009F000000}"/>
    <cellStyle name="Euro 10 8" xfId="101" xr:uid="{00000000-0005-0000-0000-0000A0000000}"/>
    <cellStyle name="Euro 10 8 2" xfId="4614" xr:uid="{00000000-0005-0000-0000-0000A1000000}"/>
    <cellStyle name="Euro 10 9" xfId="102" xr:uid="{00000000-0005-0000-0000-0000A2000000}"/>
    <cellStyle name="Euro 10 9 2" xfId="4615" xr:uid="{00000000-0005-0000-0000-0000A3000000}"/>
    <cellStyle name="Euro 10_5" xfId="3920" xr:uid="{00000000-0005-0000-0000-0000A4000000}"/>
    <cellStyle name="Euro 11" xfId="103" xr:uid="{00000000-0005-0000-0000-0000A5000000}"/>
    <cellStyle name="Euro 11 10" xfId="104" xr:uid="{00000000-0005-0000-0000-0000A6000000}"/>
    <cellStyle name="Euro 11 10 2" xfId="4616" xr:uid="{00000000-0005-0000-0000-0000A7000000}"/>
    <cellStyle name="Euro 11 11" xfId="105" xr:uid="{00000000-0005-0000-0000-0000A8000000}"/>
    <cellStyle name="Euro 11 11 2" xfId="4617" xr:uid="{00000000-0005-0000-0000-0000A9000000}"/>
    <cellStyle name="Euro 11 12" xfId="106" xr:uid="{00000000-0005-0000-0000-0000AA000000}"/>
    <cellStyle name="Euro 11 12 2" xfId="4618" xr:uid="{00000000-0005-0000-0000-0000AB000000}"/>
    <cellStyle name="Euro 11 13" xfId="107" xr:uid="{00000000-0005-0000-0000-0000AC000000}"/>
    <cellStyle name="Euro 11 13 2" xfId="4619" xr:uid="{00000000-0005-0000-0000-0000AD000000}"/>
    <cellStyle name="Euro 11 14" xfId="108" xr:uid="{00000000-0005-0000-0000-0000AE000000}"/>
    <cellStyle name="Euro 11 14 2" xfId="4620" xr:uid="{00000000-0005-0000-0000-0000AF000000}"/>
    <cellStyle name="Euro 11 15" xfId="109" xr:uid="{00000000-0005-0000-0000-0000B0000000}"/>
    <cellStyle name="Euro 11 15 2" xfId="4621" xr:uid="{00000000-0005-0000-0000-0000B1000000}"/>
    <cellStyle name="Euro 11 16" xfId="110" xr:uid="{00000000-0005-0000-0000-0000B2000000}"/>
    <cellStyle name="Euro 11 16 2" xfId="4622" xr:uid="{00000000-0005-0000-0000-0000B3000000}"/>
    <cellStyle name="Euro 11 17" xfId="111" xr:uid="{00000000-0005-0000-0000-0000B4000000}"/>
    <cellStyle name="Euro 11 17 2" xfId="4623" xr:uid="{00000000-0005-0000-0000-0000B5000000}"/>
    <cellStyle name="Euro 11 18" xfId="112" xr:uid="{00000000-0005-0000-0000-0000B6000000}"/>
    <cellStyle name="Euro 11 18 2" xfId="4624" xr:uid="{00000000-0005-0000-0000-0000B7000000}"/>
    <cellStyle name="Euro 11 19" xfId="113" xr:uid="{00000000-0005-0000-0000-0000B8000000}"/>
    <cellStyle name="Euro 11 19 2" xfId="4625" xr:uid="{00000000-0005-0000-0000-0000B9000000}"/>
    <cellStyle name="Euro 11 2" xfId="114" xr:uid="{00000000-0005-0000-0000-0000BA000000}"/>
    <cellStyle name="Euro 11 2 2" xfId="4626" xr:uid="{00000000-0005-0000-0000-0000BB000000}"/>
    <cellStyle name="Euro 11 20" xfId="115" xr:uid="{00000000-0005-0000-0000-0000BC000000}"/>
    <cellStyle name="Euro 11 20 2" xfId="4627" xr:uid="{00000000-0005-0000-0000-0000BD000000}"/>
    <cellStyle name="Euro 11 21" xfId="116" xr:uid="{00000000-0005-0000-0000-0000BE000000}"/>
    <cellStyle name="Euro 11 21 2" xfId="4628" xr:uid="{00000000-0005-0000-0000-0000BF000000}"/>
    <cellStyle name="Euro 11 22" xfId="117" xr:uid="{00000000-0005-0000-0000-0000C0000000}"/>
    <cellStyle name="Euro 11 22 2" xfId="4629" xr:uid="{00000000-0005-0000-0000-0000C1000000}"/>
    <cellStyle name="Euro 11 23" xfId="118" xr:uid="{00000000-0005-0000-0000-0000C2000000}"/>
    <cellStyle name="Euro 11 23 2" xfId="4630" xr:uid="{00000000-0005-0000-0000-0000C3000000}"/>
    <cellStyle name="Euro 11 24" xfId="119" xr:uid="{00000000-0005-0000-0000-0000C4000000}"/>
    <cellStyle name="Euro 11 24 2" xfId="4631" xr:uid="{00000000-0005-0000-0000-0000C5000000}"/>
    <cellStyle name="Euro 11 25" xfId="120" xr:uid="{00000000-0005-0000-0000-0000C6000000}"/>
    <cellStyle name="Euro 11 25 2" xfId="4632" xr:uid="{00000000-0005-0000-0000-0000C7000000}"/>
    <cellStyle name="Euro 11 26" xfId="121" xr:uid="{00000000-0005-0000-0000-0000C8000000}"/>
    <cellStyle name="Euro 11 26 2" xfId="4633" xr:uid="{00000000-0005-0000-0000-0000C9000000}"/>
    <cellStyle name="Euro 11 27" xfId="122" xr:uid="{00000000-0005-0000-0000-0000CA000000}"/>
    <cellStyle name="Euro 11 27 2" xfId="4634" xr:uid="{00000000-0005-0000-0000-0000CB000000}"/>
    <cellStyle name="Euro 11 28" xfId="123" xr:uid="{00000000-0005-0000-0000-0000CC000000}"/>
    <cellStyle name="Euro 11 28 2" xfId="4635" xr:uid="{00000000-0005-0000-0000-0000CD000000}"/>
    <cellStyle name="Euro 11 29" xfId="4636" xr:uid="{00000000-0005-0000-0000-0000CE000000}"/>
    <cellStyle name="Euro 11 3" xfId="124" xr:uid="{00000000-0005-0000-0000-0000CF000000}"/>
    <cellStyle name="Euro 11 3 2" xfId="4637" xr:uid="{00000000-0005-0000-0000-0000D0000000}"/>
    <cellStyle name="Euro 11 4" xfId="125" xr:uid="{00000000-0005-0000-0000-0000D1000000}"/>
    <cellStyle name="Euro 11 4 2" xfId="4638" xr:uid="{00000000-0005-0000-0000-0000D2000000}"/>
    <cellStyle name="Euro 11 5" xfId="126" xr:uid="{00000000-0005-0000-0000-0000D3000000}"/>
    <cellStyle name="Euro 11 5 2" xfId="4639" xr:uid="{00000000-0005-0000-0000-0000D4000000}"/>
    <cellStyle name="Euro 11 6" xfId="127" xr:uid="{00000000-0005-0000-0000-0000D5000000}"/>
    <cellStyle name="Euro 11 6 2" xfId="4640" xr:uid="{00000000-0005-0000-0000-0000D6000000}"/>
    <cellStyle name="Euro 11 7" xfId="128" xr:uid="{00000000-0005-0000-0000-0000D7000000}"/>
    <cellStyle name="Euro 11 7 2" xfId="4641" xr:uid="{00000000-0005-0000-0000-0000D8000000}"/>
    <cellStyle name="Euro 11 8" xfId="129" xr:uid="{00000000-0005-0000-0000-0000D9000000}"/>
    <cellStyle name="Euro 11 8 2" xfId="4642" xr:uid="{00000000-0005-0000-0000-0000DA000000}"/>
    <cellStyle name="Euro 11 9" xfId="130" xr:uid="{00000000-0005-0000-0000-0000DB000000}"/>
    <cellStyle name="Euro 11 9 2" xfId="4643" xr:uid="{00000000-0005-0000-0000-0000DC000000}"/>
    <cellStyle name="Euro 11_5" xfId="3921" xr:uid="{00000000-0005-0000-0000-0000DD000000}"/>
    <cellStyle name="Euro 12" xfId="131" xr:uid="{00000000-0005-0000-0000-0000DE000000}"/>
    <cellStyle name="Euro 12 10" xfId="132" xr:uid="{00000000-0005-0000-0000-0000DF000000}"/>
    <cellStyle name="Euro 12 10 2" xfId="4644" xr:uid="{00000000-0005-0000-0000-0000E0000000}"/>
    <cellStyle name="Euro 12 11" xfId="133" xr:uid="{00000000-0005-0000-0000-0000E1000000}"/>
    <cellStyle name="Euro 12 11 2" xfId="4645" xr:uid="{00000000-0005-0000-0000-0000E2000000}"/>
    <cellStyle name="Euro 12 12" xfId="134" xr:uid="{00000000-0005-0000-0000-0000E3000000}"/>
    <cellStyle name="Euro 12 12 2" xfId="4646" xr:uid="{00000000-0005-0000-0000-0000E4000000}"/>
    <cellStyle name="Euro 12 13" xfId="135" xr:uid="{00000000-0005-0000-0000-0000E5000000}"/>
    <cellStyle name="Euro 12 13 2" xfId="4647" xr:uid="{00000000-0005-0000-0000-0000E6000000}"/>
    <cellStyle name="Euro 12 14" xfId="136" xr:uid="{00000000-0005-0000-0000-0000E7000000}"/>
    <cellStyle name="Euro 12 14 2" xfId="4648" xr:uid="{00000000-0005-0000-0000-0000E8000000}"/>
    <cellStyle name="Euro 12 15" xfId="137" xr:uid="{00000000-0005-0000-0000-0000E9000000}"/>
    <cellStyle name="Euro 12 15 2" xfId="4649" xr:uid="{00000000-0005-0000-0000-0000EA000000}"/>
    <cellStyle name="Euro 12 16" xfId="138" xr:uid="{00000000-0005-0000-0000-0000EB000000}"/>
    <cellStyle name="Euro 12 16 2" xfId="4650" xr:uid="{00000000-0005-0000-0000-0000EC000000}"/>
    <cellStyle name="Euro 12 17" xfId="139" xr:uid="{00000000-0005-0000-0000-0000ED000000}"/>
    <cellStyle name="Euro 12 17 2" xfId="4651" xr:uid="{00000000-0005-0000-0000-0000EE000000}"/>
    <cellStyle name="Euro 12 18" xfId="140" xr:uid="{00000000-0005-0000-0000-0000EF000000}"/>
    <cellStyle name="Euro 12 18 2" xfId="4652" xr:uid="{00000000-0005-0000-0000-0000F0000000}"/>
    <cellStyle name="Euro 12 19" xfId="141" xr:uid="{00000000-0005-0000-0000-0000F1000000}"/>
    <cellStyle name="Euro 12 19 2" xfId="4653" xr:uid="{00000000-0005-0000-0000-0000F2000000}"/>
    <cellStyle name="Euro 12 2" xfId="142" xr:uid="{00000000-0005-0000-0000-0000F3000000}"/>
    <cellStyle name="Euro 12 2 2" xfId="4654" xr:uid="{00000000-0005-0000-0000-0000F4000000}"/>
    <cellStyle name="Euro 12 20" xfId="143" xr:uid="{00000000-0005-0000-0000-0000F5000000}"/>
    <cellStyle name="Euro 12 20 2" xfId="4655" xr:uid="{00000000-0005-0000-0000-0000F6000000}"/>
    <cellStyle name="Euro 12 21" xfId="144" xr:uid="{00000000-0005-0000-0000-0000F7000000}"/>
    <cellStyle name="Euro 12 21 2" xfId="4656" xr:uid="{00000000-0005-0000-0000-0000F8000000}"/>
    <cellStyle name="Euro 12 22" xfId="145" xr:uid="{00000000-0005-0000-0000-0000F9000000}"/>
    <cellStyle name="Euro 12 22 2" xfId="4657" xr:uid="{00000000-0005-0000-0000-0000FA000000}"/>
    <cellStyle name="Euro 12 23" xfId="146" xr:uid="{00000000-0005-0000-0000-0000FB000000}"/>
    <cellStyle name="Euro 12 23 2" xfId="4658" xr:uid="{00000000-0005-0000-0000-0000FC000000}"/>
    <cellStyle name="Euro 12 24" xfId="147" xr:uid="{00000000-0005-0000-0000-0000FD000000}"/>
    <cellStyle name="Euro 12 24 2" xfId="4659" xr:uid="{00000000-0005-0000-0000-0000FE000000}"/>
    <cellStyle name="Euro 12 25" xfId="148" xr:uid="{00000000-0005-0000-0000-0000FF000000}"/>
    <cellStyle name="Euro 12 25 2" xfId="4660" xr:uid="{00000000-0005-0000-0000-000000010000}"/>
    <cellStyle name="Euro 12 26" xfId="149" xr:uid="{00000000-0005-0000-0000-000001010000}"/>
    <cellStyle name="Euro 12 26 2" xfId="4661" xr:uid="{00000000-0005-0000-0000-000002010000}"/>
    <cellStyle name="Euro 12 27" xfId="150" xr:uid="{00000000-0005-0000-0000-000003010000}"/>
    <cellStyle name="Euro 12 27 2" xfId="4662" xr:uid="{00000000-0005-0000-0000-000004010000}"/>
    <cellStyle name="Euro 12 28" xfId="151" xr:uid="{00000000-0005-0000-0000-000005010000}"/>
    <cellStyle name="Euro 12 28 2" xfId="4663" xr:uid="{00000000-0005-0000-0000-000006010000}"/>
    <cellStyle name="Euro 12 29" xfId="4664" xr:uid="{00000000-0005-0000-0000-000007010000}"/>
    <cellStyle name="Euro 12 3" xfId="152" xr:uid="{00000000-0005-0000-0000-000008010000}"/>
    <cellStyle name="Euro 12 3 2" xfId="4665" xr:uid="{00000000-0005-0000-0000-000009010000}"/>
    <cellStyle name="Euro 12 4" xfId="153" xr:uid="{00000000-0005-0000-0000-00000A010000}"/>
    <cellStyle name="Euro 12 4 2" xfId="4666" xr:uid="{00000000-0005-0000-0000-00000B010000}"/>
    <cellStyle name="Euro 12 5" xfId="154" xr:uid="{00000000-0005-0000-0000-00000C010000}"/>
    <cellStyle name="Euro 12 5 2" xfId="4667" xr:uid="{00000000-0005-0000-0000-00000D010000}"/>
    <cellStyle name="Euro 12 6" xfId="155" xr:uid="{00000000-0005-0000-0000-00000E010000}"/>
    <cellStyle name="Euro 12 6 2" xfId="4668" xr:uid="{00000000-0005-0000-0000-00000F010000}"/>
    <cellStyle name="Euro 12 7" xfId="156" xr:uid="{00000000-0005-0000-0000-000010010000}"/>
    <cellStyle name="Euro 12 7 2" xfId="4669" xr:uid="{00000000-0005-0000-0000-000011010000}"/>
    <cellStyle name="Euro 12 8" xfId="157" xr:uid="{00000000-0005-0000-0000-000012010000}"/>
    <cellStyle name="Euro 12 8 2" xfId="4670" xr:uid="{00000000-0005-0000-0000-000013010000}"/>
    <cellStyle name="Euro 12 9" xfId="158" xr:uid="{00000000-0005-0000-0000-000014010000}"/>
    <cellStyle name="Euro 12 9 2" xfId="4671" xr:uid="{00000000-0005-0000-0000-000015010000}"/>
    <cellStyle name="Euro 12_5" xfId="3922" xr:uid="{00000000-0005-0000-0000-000016010000}"/>
    <cellStyle name="Euro 13" xfId="159" xr:uid="{00000000-0005-0000-0000-000017010000}"/>
    <cellStyle name="Euro 13 10" xfId="160" xr:uid="{00000000-0005-0000-0000-000018010000}"/>
    <cellStyle name="Euro 13 10 2" xfId="4672" xr:uid="{00000000-0005-0000-0000-000019010000}"/>
    <cellStyle name="Euro 13 11" xfId="161" xr:uid="{00000000-0005-0000-0000-00001A010000}"/>
    <cellStyle name="Euro 13 11 2" xfId="4673" xr:uid="{00000000-0005-0000-0000-00001B010000}"/>
    <cellStyle name="Euro 13 12" xfId="162" xr:uid="{00000000-0005-0000-0000-00001C010000}"/>
    <cellStyle name="Euro 13 12 2" xfId="4674" xr:uid="{00000000-0005-0000-0000-00001D010000}"/>
    <cellStyle name="Euro 13 13" xfId="163" xr:uid="{00000000-0005-0000-0000-00001E010000}"/>
    <cellStyle name="Euro 13 13 2" xfId="4675" xr:uid="{00000000-0005-0000-0000-00001F010000}"/>
    <cellStyle name="Euro 13 14" xfId="164" xr:uid="{00000000-0005-0000-0000-000020010000}"/>
    <cellStyle name="Euro 13 14 2" xfId="4676" xr:uid="{00000000-0005-0000-0000-000021010000}"/>
    <cellStyle name="Euro 13 15" xfId="165" xr:uid="{00000000-0005-0000-0000-000022010000}"/>
    <cellStyle name="Euro 13 15 2" xfId="4677" xr:uid="{00000000-0005-0000-0000-000023010000}"/>
    <cellStyle name="Euro 13 16" xfId="166" xr:uid="{00000000-0005-0000-0000-000024010000}"/>
    <cellStyle name="Euro 13 16 2" xfId="4678" xr:uid="{00000000-0005-0000-0000-000025010000}"/>
    <cellStyle name="Euro 13 17" xfId="167" xr:uid="{00000000-0005-0000-0000-000026010000}"/>
    <cellStyle name="Euro 13 17 2" xfId="4679" xr:uid="{00000000-0005-0000-0000-000027010000}"/>
    <cellStyle name="Euro 13 18" xfId="168" xr:uid="{00000000-0005-0000-0000-000028010000}"/>
    <cellStyle name="Euro 13 18 2" xfId="4680" xr:uid="{00000000-0005-0000-0000-000029010000}"/>
    <cellStyle name="Euro 13 19" xfId="169" xr:uid="{00000000-0005-0000-0000-00002A010000}"/>
    <cellStyle name="Euro 13 19 2" xfId="4681" xr:uid="{00000000-0005-0000-0000-00002B010000}"/>
    <cellStyle name="Euro 13 2" xfId="170" xr:uid="{00000000-0005-0000-0000-00002C010000}"/>
    <cellStyle name="Euro 13 2 2" xfId="4682" xr:uid="{00000000-0005-0000-0000-00002D010000}"/>
    <cellStyle name="Euro 13 20" xfId="171" xr:uid="{00000000-0005-0000-0000-00002E010000}"/>
    <cellStyle name="Euro 13 20 2" xfId="4683" xr:uid="{00000000-0005-0000-0000-00002F010000}"/>
    <cellStyle name="Euro 13 21" xfId="172" xr:uid="{00000000-0005-0000-0000-000030010000}"/>
    <cellStyle name="Euro 13 21 2" xfId="4684" xr:uid="{00000000-0005-0000-0000-000031010000}"/>
    <cellStyle name="Euro 13 22" xfId="173" xr:uid="{00000000-0005-0000-0000-000032010000}"/>
    <cellStyle name="Euro 13 22 2" xfId="4685" xr:uid="{00000000-0005-0000-0000-000033010000}"/>
    <cellStyle name="Euro 13 23" xfId="174" xr:uid="{00000000-0005-0000-0000-000034010000}"/>
    <cellStyle name="Euro 13 23 2" xfId="4686" xr:uid="{00000000-0005-0000-0000-000035010000}"/>
    <cellStyle name="Euro 13 24" xfId="175" xr:uid="{00000000-0005-0000-0000-000036010000}"/>
    <cellStyle name="Euro 13 24 2" xfId="4687" xr:uid="{00000000-0005-0000-0000-000037010000}"/>
    <cellStyle name="Euro 13 25" xfId="176" xr:uid="{00000000-0005-0000-0000-000038010000}"/>
    <cellStyle name="Euro 13 25 2" xfId="4688" xr:uid="{00000000-0005-0000-0000-000039010000}"/>
    <cellStyle name="Euro 13 26" xfId="177" xr:uid="{00000000-0005-0000-0000-00003A010000}"/>
    <cellStyle name="Euro 13 26 2" xfId="4689" xr:uid="{00000000-0005-0000-0000-00003B010000}"/>
    <cellStyle name="Euro 13 27" xfId="178" xr:uid="{00000000-0005-0000-0000-00003C010000}"/>
    <cellStyle name="Euro 13 27 2" xfId="4690" xr:uid="{00000000-0005-0000-0000-00003D010000}"/>
    <cellStyle name="Euro 13 28" xfId="179" xr:uid="{00000000-0005-0000-0000-00003E010000}"/>
    <cellStyle name="Euro 13 28 2" xfId="4691" xr:uid="{00000000-0005-0000-0000-00003F010000}"/>
    <cellStyle name="Euro 13 29" xfId="4692" xr:uid="{00000000-0005-0000-0000-000040010000}"/>
    <cellStyle name="Euro 13 3" xfId="180" xr:uid="{00000000-0005-0000-0000-000041010000}"/>
    <cellStyle name="Euro 13 3 2" xfId="4693" xr:uid="{00000000-0005-0000-0000-000042010000}"/>
    <cellStyle name="Euro 13 4" xfId="181" xr:uid="{00000000-0005-0000-0000-000043010000}"/>
    <cellStyle name="Euro 13 4 2" xfId="4694" xr:uid="{00000000-0005-0000-0000-000044010000}"/>
    <cellStyle name="Euro 13 5" xfId="182" xr:uid="{00000000-0005-0000-0000-000045010000}"/>
    <cellStyle name="Euro 13 5 2" xfId="4695" xr:uid="{00000000-0005-0000-0000-000046010000}"/>
    <cellStyle name="Euro 13 6" xfId="183" xr:uid="{00000000-0005-0000-0000-000047010000}"/>
    <cellStyle name="Euro 13 6 2" xfId="4696" xr:uid="{00000000-0005-0000-0000-000048010000}"/>
    <cellStyle name="Euro 13 7" xfId="184" xr:uid="{00000000-0005-0000-0000-000049010000}"/>
    <cellStyle name="Euro 13 7 2" xfId="4697" xr:uid="{00000000-0005-0000-0000-00004A010000}"/>
    <cellStyle name="Euro 13 8" xfId="185" xr:uid="{00000000-0005-0000-0000-00004B010000}"/>
    <cellStyle name="Euro 13 8 2" xfId="4698" xr:uid="{00000000-0005-0000-0000-00004C010000}"/>
    <cellStyle name="Euro 13 9" xfId="186" xr:uid="{00000000-0005-0000-0000-00004D010000}"/>
    <cellStyle name="Euro 13 9 2" xfId="4699" xr:uid="{00000000-0005-0000-0000-00004E010000}"/>
    <cellStyle name="Euro 13_5" xfId="3923" xr:uid="{00000000-0005-0000-0000-00004F010000}"/>
    <cellStyle name="Euro 14" xfId="187" xr:uid="{00000000-0005-0000-0000-000050010000}"/>
    <cellStyle name="Euro 14 10" xfId="188" xr:uid="{00000000-0005-0000-0000-000051010000}"/>
    <cellStyle name="Euro 14 10 2" xfId="4700" xr:uid="{00000000-0005-0000-0000-000052010000}"/>
    <cellStyle name="Euro 14 11" xfId="189" xr:uid="{00000000-0005-0000-0000-000053010000}"/>
    <cellStyle name="Euro 14 11 2" xfId="4701" xr:uid="{00000000-0005-0000-0000-000054010000}"/>
    <cellStyle name="Euro 14 12" xfId="190" xr:uid="{00000000-0005-0000-0000-000055010000}"/>
    <cellStyle name="Euro 14 12 2" xfId="4702" xr:uid="{00000000-0005-0000-0000-000056010000}"/>
    <cellStyle name="Euro 14 13" xfId="191" xr:uid="{00000000-0005-0000-0000-000057010000}"/>
    <cellStyle name="Euro 14 13 2" xfId="4703" xr:uid="{00000000-0005-0000-0000-000058010000}"/>
    <cellStyle name="Euro 14 14" xfId="192" xr:uid="{00000000-0005-0000-0000-000059010000}"/>
    <cellStyle name="Euro 14 14 2" xfId="4704" xr:uid="{00000000-0005-0000-0000-00005A010000}"/>
    <cellStyle name="Euro 14 15" xfId="193" xr:uid="{00000000-0005-0000-0000-00005B010000}"/>
    <cellStyle name="Euro 14 15 2" xfId="4705" xr:uid="{00000000-0005-0000-0000-00005C010000}"/>
    <cellStyle name="Euro 14 16" xfId="194" xr:uid="{00000000-0005-0000-0000-00005D010000}"/>
    <cellStyle name="Euro 14 16 2" xfId="4706" xr:uid="{00000000-0005-0000-0000-00005E010000}"/>
    <cellStyle name="Euro 14 17" xfId="195" xr:uid="{00000000-0005-0000-0000-00005F010000}"/>
    <cellStyle name="Euro 14 17 2" xfId="4707" xr:uid="{00000000-0005-0000-0000-000060010000}"/>
    <cellStyle name="Euro 14 18" xfId="196" xr:uid="{00000000-0005-0000-0000-000061010000}"/>
    <cellStyle name="Euro 14 18 2" xfId="4708" xr:uid="{00000000-0005-0000-0000-000062010000}"/>
    <cellStyle name="Euro 14 19" xfId="197" xr:uid="{00000000-0005-0000-0000-000063010000}"/>
    <cellStyle name="Euro 14 19 2" xfId="4709" xr:uid="{00000000-0005-0000-0000-000064010000}"/>
    <cellStyle name="Euro 14 2" xfId="198" xr:uid="{00000000-0005-0000-0000-000065010000}"/>
    <cellStyle name="Euro 14 2 2" xfId="4710" xr:uid="{00000000-0005-0000-0000-000066010000}"/>
    <cellStyle name="Euro 14 20" xfId="199" xr:uid="{00000000-0005-0000-0000-000067010000}"/>
    <cellStyle name="Euro 14 20 2" xfId="4711" xr:uid="{00000000-0005-0000-0000-000068010000}"/>
    <cellStyle name="Euro 14 21" xfId="200" xr:uid="{00000000-0005-0000-0000-000069010000}"/>
    <cellStyle name="Euro 14 21 2" xfId="4712" xr:uid="{00000000-0005-0000-0000-00006A010000}"/>
    <cellStyle name="Euro 14 22" xfId="201" xr:uid="{00000000-0005-0000-0000-00006B010000}"/>
    <cellStyle name="Euro 14 22 2" xfId="4713" xr:uid="{00000000-0005-0000-0000-00006C010000}"/>
    <cellStyle name="Euro 14 23" xfId="202" xr:uid="{00000000-0005-0000-0000-00006D010000}"/>
    <cellStyle name="Euro 14 23 2" xfId="4714" xr:uid="{00000000-0005-0000-0000-00006E010000}"/>
    <cellStyle name="Euro 14 24" xfId="203" xr:uid="{00000000-0005-0000-0000-00006F010000}"/>
    <cellStyle name="Euro 14 24 2" xfId="4715" xr:uid="{00000000-0005-0000-0000-000070010000}"/>
    <cellStyle name="Euro 14 25" xfId="204" xr:uid="{00000000-0005-0000-0000-000071010000}"/>
    <cellStyle name="Euro 14 25 2" xfId="4716" xr:uid="{00000000-0005-0000-0000-000072010000}"/>
    <cellStyle name="Euro 14 26" xfId="205" xr:uid="{00000000-0005-0000-0000-000073010000}"/>
    <cellStyle name="Euro 14 26 2" xfId="4717" xr:uid="{00000000-0005-0000-0000-000074010000}"/>
    <cellStyle name="Euro 14 27" xfId="206" xr:uid="{00000000-0005-0000-0000-000075010000}"/>
    <cellStyle name="Euro 14 27 2" xfId="4718" xr:uid="{00000000-0005-0000-0000-000076010000}"/>
    <cellStyle name="Euro 14 28" xfId="207" xr:uid="{00000000-0005-0000-0000-000077010000}"/>
    <cellStyle name="Euro 14 28 2" xfId="4719" xr:uid="{00000000-0005-0000-0000-000078010000}"/>
    <cellStyle name="Euro 14 29" xfId="4720" xr:uid="{00000000-0005-0000-0000-000079010000}"/>
    <cellStyle name="Euro 14 3" xfId="208" xr:uid="{00000000-0005-0000-0000-00007A010000}"/>
    <cellStyle name="Euro 14 3 2" xfId="4721" xr:uid="{00000000-0005-0000-0000-00007B010000}"/>
    <cellStyle name="Euro 14 4" xfId="209" xr:uid="{00000000-0005-0000-0000-00007C010000}"/>
    <cellStyle name="Euro 14 4 2" xfId="4722" xr:uid="{00000000-0005-0000-0000-00007D010000}"/>
    <cellStyle name="Euro 14 5" xfId="210" xr:uid="{00000000-0005-0000-0000-00007E010000}"/>
    <cellStyle name="Euro 14 5 2" xfId="4723" xr:uid="{00000000-0005-0000-0000-00007F010000}"/>
    <cellStyle name="Euro 14 6" xfId="211" xr:uid="{00000000-0005-0000-0000-000080010000}"/>
    <cellStyle name="Euro 14 6 2" xfId="4724" xr:uid="{00000000-0005-0000-0000-000081010000}"/>
    <cellStyle name="Euro 14 7" xfId="212" xr:uid="{00000000-0005-0000-0000-000082010000}"/>
    <cellStyle name="Euro 14 7 2" xfId="4725" xr:uid="{00000000-0005-0000-0000-000083010000}"/>
    <cellStyle name="Euro 14 8" xfId="213" xr:uid="{00000000-0005-0000-0000-000084010000}"/>
    <cellStyle name="Euro 14 8 2" xfId="4726" xr:uid="{00000000-0005-0000-0000-000085010000}"/>
    <cellStyle name="Euro 14 9" xfId="214" xr:uid="{00000000-0005-0000-0000-000086010000}"/>
    <cellStyle name="Euro 14 9 2" xfId="4727" xr:uid="{00000000-0005-0000-0000-000087010000}"/>
    <cellStyle name="Euro 14_5" xfId="3924" xr:uid="{00000000-0005-0000-0000-000088010000}"/>
    <cellStyle name="Euro 15" xfId="215" xr:uid="{00000000-0005-0000-0000-000089010000}"/>
    <cellStyle name="Euro 15 10" xfId="216" xr:uid="{00000000-0005-0000-0000-00008A010000}"/>
    <cellStyle name="Euro 15 10 2" xfId="4728" xr:uid="{00000000-0005-0000-0000-00008B010000}"/>
    <cellStyle name="Euro 15 11" xfId="217" xr:uid="{00000000-0005-0000-0000-00008C010000}"/>
    <cellStyle name="Euro 15 11 2" xfId="4729" xr:uid="{00000000-0005-0000-0000-00008D010000}"/>
    <cellStyle name="Euro 15 12" xfId="218" xr:uid="{00000000-0005-0000-0000-00008E010000}"/>
    <cellStyle name="Euro 15 12 2" xfId="4730" xr:uid="{00000000-0005-0000-0000-00008F010000}"/>
    <cellStyle name="Euro 15 13" xfId="219" xr:uid="{00000000-0005-0000-0000-000090010000}"/>
    <cellStyle name="Euro 15 13 2" xfId="4731" xr:uid="{00000000-0005-0000-0000-000091010000}"/>
    <cellStyle name="Euro 15 14" xfId="220" xr:uid="{00000000-0005-0000-0000-000092010000}"/>
    <cellStyle name="Euro 15 14 2" xfId="4732" xr:uid="{00000000-0005-0000-0000-000093010000}"/>
    <cellStyle name="Euro 15 15" xfId="221" xr:uid="{00000000-0005-0000-0000-000094010000}"/>
    <cellStyle name="Euro 15 15 2" xfId="4733" xr:uid="{00000000-0005-0000-0000-000095010000}"/>
    <cellStyle name="Euro 15 16" xfId="222" xr:uid="{00000000-0005-0000-0000-000096010000}"/>
    <cellStyle name="Euro 15 16 2" xfId="4734" xr:uid="{00000000-0005-0000-0000-000097010000}"/>
    <cellStyle name="Euro 15 17" xfId="223" xr:uid="{00000000-0005-0000-0000-000098010000}"/>
    <cellStyle name="Euro 15 17 2" xfId="4735" xr:uid="{00000000-0005-0000-0000-000099010000}"/>
    <cellStyle name="Euro 15 18" xfId="224" xr:uid="{00000000-0005-0000-0000-00009A010000}"/>
    <cellStyle name="Euro 15 18 2" xfId="4736" xr:uid="{00000000-0005-0000-0000-00009B010000}"/>
    <cellStyle name="Euro 15 19" xfId="225" xr:uid="{00000000-0005-0000-0000-00009C010000}"/>
    <cellStyle name="Euro 15 19 2" xfId="4737" xr:uid="{00000000-0005-0000-0000-00009D010000}"/>
    <cellStyle name="Euro 15 2" xfId="226" xr:uid="{00000000-0005-0000-0000-00009E010000}"/>
    <cellStyle name="Euro 15 2 2" xfId="4738" xr:uid="{00000000-0005-0000-0000-00009F010000}"/>
    <cellStyle name="Euro 15 20" xfId="227" xr:uid="{00000000-0005-0000-0000-0000A0010000}"/>
    <cellStyle name="Euro 15 20 2" xfId="4739" xr:uid="{00000000-0005-0000-0000-0000A1010000}"/>
    <cellStyle name="Euro 15 21" xfId="228" xr:uid="{00000000-0005-0000-0000-0000A2010000}"/>
    <cellStyle name="Euro 15 21 2" xfId="4740" xr:uid="{00000000-0005-0000-0000-0000A3010000}"/>
    <cellStyle name="Euro 15 22" xfId="229" xr:uid="{00000000-0005-0000-0000-0000A4010000}"/>
    <cellStyle name="Euro 15 22 2" xfId="4741" xr:uid="{00000000-0005-0000-0000-0000A5010000}"/>
    <cellStyle name="Euro 15 23" xfId="230" xr:uid="{00000000-0005-0000-0000-0000A6010000}"/>
    <cellStyle name="Euro 15 23 2" xfId="4742" xr:uid="{00000000-0005-0000-0000-0000A7010000}"/>
    <cellStyle name="Euro 15 24" xfId="231" xr:uid="{00000000-0005-0000-0000-0000A8010000}"/>
    <cellStyle name="Euro 15 24 2" xfId="4743" xr:uid="{00000000-0005-0000-0000-0000A9010000}"/>
    <cellStyle name="Euro 15 25" xfId="232" xr:uid="{00000000-0005-0000-0000-0000AA010000}"/>
    <cellStyle name="Euro 15 25 2" xfId="4744" xr:uid="{00000000-0005-0000-0000-0000AB010000}"/>
    <cellStyle name="Euro 15 26" xfId="233" xr:uid="{00000000-0005-0000-0000-0000AC010000}"/>
    <cellStyle name="Euro 15 26 2" xfId="4745" xr:uid="{00000000-0005-0000-0000-0000AD010000}"/>
    <cellStyle name="Euro 15 27" xfId="234" xr:uid="{00000000-0005-0000-0000-0000AE010000}"/>
    <cellStyle name="Euro 15 27 2" xfId="4746" xr:uid="{00000000-0005-0000-0000-0000AF010000}"/>
    <cellStyle name="Euro 15 28" xfId="235" xr:uid="{00000000-0005-0000-0000-0000B0010000}"/>
    <cellStyle name="Euro 15 28 2" xfId="4747" xr:uid="{00000000-0005-0000-0000-0000B1010000}"/>
    <cellStyle name="Euro 15 29" xfId="4748" xr:uid="{00000000-0005-0000-0000-0000B2010000}"/>
    <cellStyle name="Euro 15 3" xfId="236" xr:uid="{00000000-0005-0000-0000-0000B3010000}"/>
    <cellStyle name="Euro 15 3 2" xfId="4749" xr:uid="{00000000-0005-0000-0000-0000B4010000}"/>
    <cellStyle name="Euro 15 4" xfId="237" xr:uid="{00000000-0005-0000-0000-0000B5010000}"/>
    <cellStyle name="Euro 15 4 2" xfId="4750" xr:uid="{00000000-0005-0000-0000-0000B6010000}"/>
    <cellStyle name="Euro 15 5" xfId="238" xr:uid="{00000000-0005-0000-0000-0000B7010000}"/>
    <cellStyle name="Euro 15 5 2" xfId="4751" xr:uid="{00000000-0005-0000-0000-0000B8010000}"/>
    <cellStyle name="Euro 15 6" xfId="239" xr:uid="{00000000-0005-0000-0000-0000B9010000}"/>
    <cellStyle name="Euro 15 6 2" xfId="4752" xr:uid="{00000000-0005-0000-0000-0000BA010000}"/>
    <cellStyle name="Euro 15 7" xfId="240" xr:uid="{00000000-0005-0000-0000-0000BB010000}"/>
    <cellStyle name="Euro 15 7 2" xfId="4753" xr:uid="{00000000-0005-0000-0000-0000BC010000}"/>
    <cellStyle name="Euro 15 8" xfId="241" xr:uid="{00000000-0005-0000-0000-0000BD010000}"/>
    <cellStyle name="Euro 15 8 2" xfId="4754" xr:uid="{00000000-0005-0000-0000-0000BE010000}"/>
    <cellStyle name="Euro 15 9" xfId="242" xr:uid="{00000000-0005-0000-0000-0000BF010000}"/>
    <cellStyle name="Euro 15 9 2" xfId="4755" xr:uid="{00000000-0005-0000-0000-0000C0010000}"/>
    <cellStyle name="Euro 15_5" xfId="3925" xr:uid="{00000000-0005-0000-0000-0000C1010000}"/>
    <cellStyle name="Euro 16" xfId="243" xr:uid="{00000000-0005-0000-0000-0000C2010000}"/>
    <cellStyle name="Euro 16 10" xfId="244" xr:uid="{00000000-0005-0000-0000-0000C3010000}"/>
    <cellStyle name="Euro 16 10 2" xfId="4756" xr:uid="{00000000-0005-0000-0000-0000C4010000}"/>
    <cellStyle name="Euro 16 11" xfId="245" xr:uid="{00000000-0005-0000-0000-0000C5010000}"/>
    <cellStyle name="Euro 16 11 2" xfId="4757" xr:uid="{00000000-0005-0000-0000-0000C6010000}"/>
    <cellStyle name="Euro 16 12" xfId="246" xr:uid="{00000000-0005-0000-0000-0000C7010000}"/>
    <cellStyle name="Euro 16 12 2" xfId="4758" xr:uid="{00000000-0005-0000-0000-0000C8010000}"/>
    <cellStyle name="Euro 16 13" xfId="247" xr:uid="{00000000-0005-0000-0000-0000C9010000}"/>
    <cellStyle name="Euro 16 13 2" xfId="4759" xr:uid="{00000000-0005-0000-0000-0000CA010000}"/>
    <cellStyle name="Euro 16 14" xfId="248" xr:uid="{00000000-0005-0000-0000-0000CB010000}"/>
    <cellStyle name="Euro 16 14 2" xfId="4760" xr:uid="{00000000-0005-0000-0000-0000CC010000}"/>
    <cellStyle name="Euro 16 15" xfId="249" xr:uid="{00000000-0005-0000-0000-0000CD010000}"/>
    <cellStyle name="Euro 16 15 2" xfId="4761" xr:uid="{00000000-0005-0000-0000-0000CE010000}"/>
    <cellStyle name="Euro 16 16" xfId="250" xr:uid="{00000000-0005-0000-0000-0000CF010000}"/>
    <cellStyle name="Euro 16 16 2" xfId="4762" xr:uid="{00000000-0005-0000-0000-0000D0010000}"/>
    <cellStyle name="Euro 16 17" xfId="251" xr:uid="{00000000-0005-0000-0000-0000D1010000}"/>
    <cellStyle name="Euro 16 17 2" xfId="4763" xr:uid="{00000000-0005-0000-0000-0000D2010000}"/>
    <cellStyle name="Euro 16 18" xfId="252" xr:uid="{00000000-0005-0000-0000-0000D3010000}"/>
    <cellStyle name="Euro 16 18 2" xfId="4764" xr:uid="{00000000-0005-0000-0000-0000D4010000}"/>
    <cellStyle name="Euro 16 19" xfId="253" xr:uid="{00000000-0005-0000-0000-0000D5010000}"/>
    <cellStyle name="Euro 16 19 2" xfId="4765" xr:uid="{00000000-0005-0000-0000-0000D6010000}"/>
    <cellStyle name="Euro 16 2" xfId="254" xr:uid="{00000000-0005-0000-0000-0000D7010000}"/>
    <cellStyle name="Euro 16 2 2" xfId="4766" xr:uid="{00000000-0005-0000-0000-0000D8010000}"/>
    <cellStyle name="Euro 16 20" xfId="255" xr:uid="{00000000-0005-0000-0000-0000D9010000}"/>
    <cellStyle name="Euro 16 20 2" xfId="4767" xr:uid="{00000000-0005-0000-0000-0000DA010000}"/>
    <cellStyle name="Euro 16 21" xfId="256" xr:uid="{00000000-0005-0000-0000-0000DB010000}"/>
    <cellStyle name="Euro 16 21 2" xfId="4768" xr:uid="{00000000-0005-0000-0000-0000DC010000}"/>
    <cellStyle name="Euro 16 22" xfId="257" xr:uid="{00000000-0005-0000-0000-0000DD010000}"/>
    <cellStyle name="Euro 16 22 2" xfId="4769" xr:uid="{00000000-0005-0000-0000-0000DE010000}"/>
    <cellStyle name="Euro 16 23" xfId="258" xr:uid="{00000000-0005-0000-0000-0000DF010000}"/>
    <cellStyle name="Euro 16 23 2" xfId="4770" xr:uid="{00000000-0005-0000-0000-0000E0010000}"/>
    <cellStyle name="Euro 16 24" xfId="259" xr:uid="{00000000-0005-0000-0000-0000E1010000}"/>
    <cellStyle name="Euro 16 24 2" xfId="4771" xr:uid="{00000000-0005-0000-0000-0000E2010000}"/>
    <cellStyle name="Euro 16 25" xfId="260" xr:uid="{00000000-0005-0000-0000-0000E3010000}"/>
    <cellStyle name="Euro 16 25 2" xfId="4772" xr:uid="{00000000-0005-0000-0000-0000E4010000}"/>
    <cellStyle name="Euro 16 26" xfId="261" xr:uid="{00000000-0005-0000-0000-0000E5010000}"/>
    <cellStyle name="Euro 16 26 2" xfId="4773" xr:uid="{00000000-0005-0000-0000-0000E6010000}"/>
    <cellStyle name="Euro 16 27" xfId="262" xr:uid="{00000000-0005-0000-0000-0000E7010000}"/>
    <cellStyle name="Euro 16 27 2" xfId="4774" xr:uid="{00000000-0005-0000-0000-0000E8010000}"/>
    <cellStyle name="Euro 16 28" xfId="263" xr:uid="{00000000-0005-0000-0000-0000E9010000}"/>
    <cellStyle name="Euro 16 28 2" xfId="4775" xr:uid="{00000000-0005-0000-0000-0000EA010000}"/>
    <cellStyle name="Euro 16 29" xfId="4776" xr:uid="{00000000-0005-0000-0000-0000EB010000}"/>
    <cellStyle name="Euro 16 3" xfId="264" xr:uid="{00000000-0005-0000-0000-0000EC010000}"/>
    <cellStyle name="Euro 16 3 2" xfId="4777" xr:uid="{00000000-0005-0000-0000-0000ED010000}"/>
    <cellStyle name="Euro 16 4" xfId="265" xr:uid="{00000000-0005-0000-0000-0000EE010000}"/>
    <cellStyle name="Euro 16 4 2" xfId="4778" xr:uid="{00000000-0005-0000-0000-0000EF010000}"/>
    <cellStyle name="Euro 16 5" xfId="266" xr:uid="{00000000-0005-0000-0000-0000F0010000}"/>
    <cellStyle name="Euro 16 5 2" xfId="4779" xr:uid="{00000000-0005-0000-0000-0000F1010000}"/>
    <cellStyle name="Euro 16 6" xfId="267" xr:uid="{00000000-0005-0000-0000-0000F2010000}"/>
    <cellStyle name="Euro 16 6 2" xfId="4780" xr:uid="{00000000-0005-0000-0000-0000F3010000}"/>
    <cellStyle name="Euro 16 7" xfId="268" xr:uid="{00000000-0005-0000-0000-0000F4010000}"/>
    <cellStyle name="Euro 16 7 2" xfId="4781" xr:uid="{00000000-0005-0000-0000-0000F5010000}"/>
    <cellStyle name="Euro 16 8" xfId="269" xr:uid="{00000000-0005-0000-0000-0000F6010000}"/>
    <cellStyle name="Euro 16 8 2" xfId="4782" xr:uid="{00000000-0005-0000-0000-0000F7010000}"/>
    <cellStyle name="Euro 16 9" xfId="270" xr:uid="{00000000-0005-0000-0000-0000F8010000}"/>
    <cellStyle name="Euro 16 9 2" xfId="4783" xr:uid="{00000000-0005-0000-0000-0000F9010000}"/>
    <cellStyle name="Euro 16_5" xfId="3926" xr:uid="{00000000-0005-0000-0000-0000FA010000}"/>
    <cellStyle name="Euro 17" xfId="271" xr:uid="{00000000-0005-0000-0000-0000FB010000}"/>
    <cellStyle name="Euro 17 10" xfId="272" xr:uid="{00000000-0005-0000-0000-0000FC010000}"/>
    <cellStyle name="Euro 17 10 2" xfId="4784" xr:uid="{00000000-0005-0000-0000-0000FD010000}"/>
    <cellStyle name="Euro 17 11" xfId="273" xr:uid="{00000000-0005-0000-0000-0000FE010000}"/>
    <cellStyle name="Euro 17 11 2" xfId="4785" xr:uid="{00000000-0005-0000-0000-0000FF010000}"/>
    <cellStyle name="Euro 17 12" xfId="274" xr:uid="{00000000-0005-0000-0000-000000020000}"/>
    <cellStyle name="Euro 17 12 2" xfId="4786" xr:uid="{00000000-0005-0000-0000-000001020000}"/>
    <cellStyle name="Euro 17 13" xfId="275" xr:uid="{00000000-0005-0000-0000-000002020000}"/>
    <cellStyle name="Euro 17 13 2" xfId="4787" xr:uid="{00000000-0005-0000-0000-000003020000}"/>
    <cellStyle name="Euro 17 14" xfId="276" xr:uid="{00000000-0005-0000-0000-000004020000}"/>
    <cellStyle name="Euro 17 14 2" xfId="4788" xr:uid="{00000000-0005-0000-0000-000005020000}"/>
    <cellStyle name="Euro 17 15" xfId="277" xr:uid="{00000000-0005-0000-0000-000006020000}"/>
    <cellStyle name="Euro 17 15 2" xfId="4789" xr:uid="{00000000-0005-0000-0000-000007020000}"/>
    <cellStyle name="Euro 17 16" xfId="278" xr:uid="{00000000-0005-0000-0000-000008020000}"/>
    <cellStyle name="Euro 17 16 2" xfId="4790" xr:uid="{00000000-0005-0000-0000-000009020000}"/>
    <cellStyle name="Euro 17 17" xfId="279" xr:uid="{00000000-0005-0000-0000-00000A020000}"/>
    <cellStyle name="Euro 17 17 2" xfId="4791" xr:uid="{00000000-0005-0000-0000-00000B020000}"/>
    <cellStyle name="Euro 17 18" xfId="280" xr:uid="{00000000-0005-0000-0000-00000C020000}"/>
    <cellStyle name="Euro 17 18 2" xfId="4792" xr:uid="{00000000-0005-0000-0000-00000D020000}"/>
    <cellStyle name="Euro 17 19" xfId="281" xr:uid="{00000000-0005-0000-0000-00000E020000}"/>
    <cellStyle name="Euro 17 19 2" xfId="4793" xr:uid="{00000000-0005-0000-0000-00000F020000}"/>
    <cellStyle name="Euro 17 2" xfId="282" xr:uid="{00000000-0005-0000-0000-000010020000}"/>
    <cellStyle name="Euro 17 2 2" xfId="4794" xr:uid="{00000000-0005-0000-0000-000011020000}"/>
    <cellStyle name="Euro 17 20" xfId="283" xr:uid="{00000000-0005-0000-0000-000012020000}"/>
    <cellStyle name="Euro 17 20 2" xfId="4795" xr:uid="{00000000-0005-0000-0000-000013020000}"/>
    <cellStyle name="Euro 17 21" xfId="284" xr:uid="{00000000-0005-0000-0000-000014020000}"/>
    <cellStyle name="Euro 17 21 2" xfId="4796" xr:uid="{00000000-0005-0000-0000-000015020000}"/>
    <cellStyle name="Euro 17 22" xfId="285" xr:uid="{00000000-0005-0000-0000-000016020000}"/>
    <cellStyle name="Euro 17 22 2" xfId="4797" xr:uid="{00000000-0005-0000-0000-000017020000}"/>
    <cellStyle name="Euro 17 23" xfId="286" xr:uid="{00000000-0005-0000-0000-000018020000}"/>
    <cellStyle name="Euro 17 23 2" xfId="4798" xr:uid="{00000000-0005-0000-0000-000019020000}"/>
    <cellStyle name="Euro 17 24" xfId="287" xr:uid="{00000000-0005-0000-0000-00001A020000}"/>
    <cellStyle name="Euro 17 24 2" xfId="4799" xr:uid="{00000000-0005-0000-0000-00001B020000}"/>
    <cellStyle name="Euro 17 25" xfId="288" xr:uid="{00000000-0005-0000-0000-00001C020000}"/>
    <cellStyle name="Euro 17 25 2" xfId="4800" xr:uid="{00000000-0005-0000-0000-00001D020000}"/>
    <cellStyle name="Euro 17 26" xfId="289" xr:uid="{00000000-0005-0000-0000-00001E020000}"/>
    <cellStyle name="Euro 17 26 2" xfId="4801" xr:uid="{00000000-0005-0000-0000-00001F020000}"/>
    <cellStyle name="Euro 17 27" xfId="290" xr:uid="{00000000-0005-0000-0000-000020020000}"/>
    <cellStyle name="Euro 17 27 2" xfId="4802" xr:uid="{00000000-0005-0000-0000-000021020000}"/>
    <cellStyle name="Euro 17 28" xfId="291" xr:uid="{00000000-0005-0000-0000-000022020000}"/>
    <cellStyle name="Euro 17 28 2" xfId="4803" xr:uid="{00000000-0005-0000-0000-000023020000}"/>
    <cellStyle name="Euro 17 29" xfId="4804" xr:uid="{00000000-0005-0000-0000-000024020000}"/>
    <cellStyle name="Euro 17 3" xfId="292" xr:uid="{00000000-0005-0000-0000-000025020000}"/>
    <cellStyle name="Euro 17 3 2" xfId="4805" xr:uid="{00000000-0005-0000-0000-000026020000}"/>
    <cellStyle name="Euro 17 4" xfId="293" xr:uid="{00000000-0005-0000-0000-000027020000}"/>
    <cellStyle name="Euro 17 4 2" xfId="4806" xr:uid="{00000000-0005-0000-0000-000028020000}"/>
    <cellStyle name="Euro 17 5" xfId="294" xr:uid="{00000000-0005-0000-0000-000029020000}"/>
    <cellStyle name="Euro 17 5 2" xfId="4807" xr:uid="{00000000-0005-0000-0000-00002A020000}"/>
    <cellStyle name="Euro 17 6" xfId="295" xr:uid="{00000000-0005-0000-0000-00002B020000}"/>
    <cellStyle name="Euro 17 6 2" xfId="4808" xr:uid="{00000000-0005-0000-0000-00002C020000}"/>
    <cellStyle name="Euro 17 7" xfId="296" xr:uid="{00000000-0005-0000-0000-00002D020000}"/>
    <cellStyle name="Euro 17 7 2" xfId="4809" xr:uid="{00000000-0005-0000-0000-00002E020000}"/>
    <cellStyle name="Euro 17 8" xfId="297" xr:uid="{00000000-0005-0000-0000-00002F020000}"/>
    <cellStyle name="Euro 17 8 2" xfId="4810" xr:uid="{00000000-0005-0000-0000-000030020000}"/>
    <cellStyle name="Euro 17 9" xfId="298" xr:uid="{00000000-0005-0000-0000-000031020000}"/>
    <cellStyle name="Euro 17 9 2" xfId="4811" xr:uid="{00000000-0005-0000-0000-000032020000}"/>
    <cellStyle name="Euro 17_5" xfId="3927" xr:uid="{00000000-0005-0000-0000-000033020000}"/>
    <cellStyle name="Euro 18" xfId="299" xr:uid="{00000000-0005-0000-0000-000034020000}"/>
    <cellStyle name="Euro 18 10" xfId="300" xr:uid="{00000000-0005-0000-0000-000035020000}"/>
    <cellStyle name="Euro 18 10 2" xfId="4812" xr:uid="{00000000-0005-0000-0000-000036020000}"/>
    <cellStyle name="Euro 18 11" xfId="301" xr:uid="{00000000-0005-0000-0000-000037020000}"/>
    <cellStyle name="Euro 18 11 2" xfId="4813" xr:uid="{00000000-0005-0000-0000-000038020000}"/>
    <cellStyle name="Euro 18 12" xfId="302" xr:uid="{00000000-0005-0000-0000-000039020000}"/>
    <cellStyle name="Euro 18 12 2" xfId="4814" xr:uid="{00000000-0005-0000-0000-00003A020000}"/>
    <cellStyle name="Euro 18 13" xfId="303" xr:uid="{00000000-0005-0000-0000-00003B020000}"/>
    <cellStyle name="Euro 18 13 2" xfId="4815" xr:uid="{00000000-0005-0000-0000-00003C020000}"/>
    <cellStyle name="Euro 18 14" xfId="304" xr:uid="{00000000-0005-0000-0000-00003D020000}"/>
    <cellStyle name="Euro 18 14 2" xfId="4816" xr:uid="{00000000-0005-0000-0000-00003E020000}"/>
    <cellStyle name="Euro 18 15" xfId="305" xr:uid="{00000000-0005-0000-0000-00003F020000}"/>
    <cellStyle name="Euro 18 15 2" xfId="4817" xr:uid="{00000000-0005-0000-0000-000040020000}"/>
    <cellStyle name="Euro 18 16" xfId="306" xr:uid="{00000000-0005-0000-0000-000041020000}"/>
    <cellStyle name="Euro 18 16 2" xfId="4818" xr:uid="{00000000-0005-0000-0000-000042020000}"/>
    <cellStyle name="Euro 18 17" xfId="307" xr:uid="{00000000-0005-0000-0000-000043020000}"/>
    <cellStyle name="Euro 18 17 2" xfId="4819" xr:uid="{00000000-0005-0000-0000-000044020000}"/>
    <cellStyle name="Euro 18 18" xfId="308" xr:uid="{00000000-0005-0000-0000-000045020000}"/>
    <cellStyle name="Euro 18 18 2" xfId="4820" xr:uid="{00000000-0005-0000-0000-000046020000}"/>
    <cellStyle name="Euro 18 19" xfId="309" xr:uid="{00000000-0005-0000-0000-000047020000}"/>
    <cellStyle name="Euro 18 19 2" xfId="4821" xr:uid="{00000000-0005-0000-0000-000048020000}"/>
    <cellStyle name="Euro 18 2" xfId="310" xr:uid="{00000000-0005-0000-0000-000049020000}"/>
    <cellStyle name="Euro 18 2 2" xfId="4822" xr:uid="{00000000-0005-0000-0000-00004A020000}"/>
    <cellStyle name="Euro 18 20" xfId="311" xr:uid="{00000000-0005-0000-0000-00004B020000}"/>
    <cellStyle name="Euro 18 20 2" xfId="4823" xr:uid="{00000000-0005-0000-0000-00004C020000}"/>
    <cellStyle name="Euro 18 21" xfId="312" xr:uid="{00000000-0005-0000-0000-00004D020000}"/>
    <cellStyle name="Euro 18 21 2" xfId="4824" xr:uid="{00000000-0005-0000-0000-00004E020000}"/>
    <cellStyle name="Euro 18 22" xfId="313" xr:uid="{00000000-0005-0000-0000-00004F020000}"/>
    <cellStyle name="Euro 18 22 2" xfId="4825" xr:uid="{00000000-0005-0000-0000-000050020000}"/>
    <cellStyle name="Euro 18 23" xfId="314" xr:uid="{00000000-0005-0000-0000-000051020000}"/>
    <cellStyle name="Euro 18 23 2" xfId="4826" xr:uid="{00000000-0005-0000-0000-000052020000}"/>
    <cellStyle name="Euro 18 24" xfId="315" xr:uid="{00000000-0005-0000-0000-000053020000}"/>
    <cellStyle name="Euro 18 24 2" xfId="4827" xr:uid="{00000000-0005-0000-0000-000054020000}"/>
    <cellStyle name="Euro 18 25" xfId="316" xr:uid="{00000000-0005-0000-0000-000055020000}"/>
    <cellStyle name="Euro 18 25 2" xfId="4828" xr:uid="{00000000-0005-0000-0000-000056020000}"/>
    <cellStyle name="Euro 18 26" xfId="317" xr:uid="{00000000-0005-0000-0000-000057020000}"/>
    <cellStyle name="Euro 18 26 2" xfId="4829" xr:uid="{00000000-0005-0000-0000-000058020000}"/>
    <cellStyle name="Euro 18 27" xfId="318" xr:uid="{00000000-0005-0000-0000-000059020000}"/>
    <cellStyle name="Euro 18 27 2" xfId="4830" xr:uid="{00000000-0005-0000-0000-00005A020000}"/>
    <cellStyle name="Euro 18 28" xfId="319" xr:uid="{00000000-0005-0000-0000-00005B020000}"/>
    <cellStyle name="Euro 18 28 2" xfId="4831" xr:uid="{00000000-0005-0000-0000-00005C020000}"/>
    <cellStyle name="Euro 18 29" xfId="4832" xr:uid="{00000000-0005-0000-0000-00005D020000}"/>
    <cellStyle name="Euro 18 3" xfId="320" xr:uid="{00000000-0005-0000-0000-00005E020000}"/>
    <cellStyle name="Euro 18 3 2" xfId="4833" xr:uid="{00000000-0005-0000-0000-00005F020000}"/>
    <cellStyle name="Euro 18 4" xfId="321" xr:uid="{00000000-0005-0000-0000-000060020000}"/>
    <cellStyle name="Euro 18 4 2" xfId="4834" xr:uid="{00000000-0005-0000-0000-000061020000}"/>
    <cellStyle name="Euro 18 5" xfId="322" xr:uid="{00000000-0005-0000-0000-000062020000}"/>
    <cellStyle name="Euro 18 5 2" xfId="4835" xr:uid="{00000000-0005-0000-0000-000063020000}"/>
    <cellStyle name="Euro 18 6" xfId="323" xr:uid="{00000000-0005-0000-0000-000064020000}"/>
    <cellStyle name="Euro 18 6 2" xfId="4836" xr:uid="{00000000-0005-0000-0000-000065020000}"/>
    <cellStyle name="Euro 18 7" xfId="324" xr:uid="{00000000-0005-0000-0000-000066020000}"/>
    <cellStyle name="Euro 18 7 2" xfId="4837" xr:uid="{00000000-0005-0000-0000-000067020000}"/>
    <cellStyle name="Euro 18 8" xfId="325" xr:uid="{00000000-0005-0000-0000-000068020000}"/>
    <cellStyle name="Euro 18 8 2" xfId="4838" xr:uid="{00000000-0005-0000-0000-000069020000}"/>
    <cellStyle name="Euro 18 9" xfId="326" xr:uid="{00000000-0005-0000-0000-00006A020000}"/>
    <cellStyle name="Euro 18 9 2" xfId="4839" xr:uid="{00000000-0005-0000-0000-00006B020000}"/>
    <cellStyle name="Euro 18_5" xfId="3928" xr:uid="{00000000-0005-0000-0000-00006C020000}"/>
    <cellStyle name="Euro 19" xfId="327" xr:uid="{00000000-0005-0000-0000-00006D020000}"/>
    <cellStyle name="Euro 19 10" xfId="328" xr:uid="{00000000-0005-0000-0000-00006E020000}"/>
    <cellStyle name="Euro 19 10 2" xfId="4840" xr:uid="{00000000-0005-0000-0000-00006F020000}"/>
    <cellStyle name="Euro 19 11" xfId="329" xr:uid="{00000000-0005-0000-0000-000070020000}"/>
    <cellStyle name="Euro 19 11 2" xfId="4841" xr:uid="{00000000-0005-0000-0000-000071020000}"/>
    <cellStyle name="Euro 19 12" xfId="330" xr:uid="{00000000-0005-0000-0000-000072020000}"/>
    <cellStyle name="Euro 19 12 2" xfId="4842" xr:uid="{00000000-0005-0000-0000-000073020000}"/>
    <cellStyle name="Euro 19 13" xfId="331" xr:uid="{00000000-0005-0000-0000-000074020000}"/>
    <cellStyle name="Euro 19 13 2" xfId="4843" xr:uid="{00000000-0005-0000-0000-000075020000}"/>
    <cellStyle name="Euro 19 14" xfId="332" xr:uid="{00000000-0005-0000-0000-000076020000}"/>
    <cellStyle name="Euro 19 14 2" xfId="4844" xr:uid="{00000000-0005-0000-0000-000077020000}"/>
    <cellStyle name="Euro 19 15" xfId="333" xr:uid="{00000000-0005-0000-0000-000078020000}"/>
    <cellStyle name="Euro 19 15 2" xfId="4845" xr:uid="{00000000-0005-0000-0000-000079020000}"/>
    <cellStyle name="Euro 19 16" xfId="334" xr:uid="{00000000-0005-0000-0000-00007A020000}"/>
    <cellStyle name="Euro 19 16 2" xfId="4846" xr:uid="{00000000-0005-0000-0000-00007B020000}"/>
    <cellStyle name="Euro 19 17" xfId="335" xr:uid="{00000000-0005-0000-0000-00007C020000}"/>
    <cellStyle name="Euro 19 17 2" xfId="4847" xr:uid="{00000000-0005-0000-0000-00007D020000}"/>
    <cellStyle name="Euro 19 18" xfId="336" xr:uid="{00000000-0005-0000-0000-00007E020000}"/>
    <cellStyle name="Euro 19 18 2" xfId="4848" xr:uid="{00000000-0005-0000-0000-00007F020000}"/>
    <cellStyle name="Euro 19 19" xfId="337" xr:uid="{00000000-0005-0000-0000-000080020000}"/>
    <cellStyle name="Euro 19 19 2" xfId="4849" xr:uid="{00000000-0005-0000-0000-000081020000}"/>
    <cellStyle name="Euro 19 2" xfId="338" xr:uid="{00000000-0005-0000-0000-000082020000}"/>
    <cellStyle name="Euro 19 2 2" xfId="4850" xr:uid="{00000000-0005-0000-0000-000083020000}"/>
    <cellStyle name="Euro 19 20" xfId="339" xr:uid="{00000000-0005-0000-0000-000084020000}"/>
    <cellStyle name="Euro 19 20 2" xfId="4851" xr:uid="{00000000-0005-0000-0000-000085020000}"/>
    <cellStyle name="Euro 19 21" xfId="340" xr:uid="{00000000-0005-0000-0000-000086020000}"/>
    <cellStyle name="Euro 19 21 2" xfId="4852" xr:uid="{00000000-0005-0000-0000-000087020000}"/>
    <cellStyle name="Euro 19 22" xfId="341" xr:uid="{00000000-0005-0000-0000-000088020000}"/>
    <cellStyle name="Euro 19 22 2" xfId="4853" xr:uid="{00000000-0005-0000-0000-000089020000}"/>
    <cellStyle name="Euro 19 23" xfId="342" xr:uid="{00000000-0005-0000-0000-00008A020000}"/>
    <cellStyle name="Euro 19 23 2" xfId="4854" xr:uid="{00000000-0005-0000-0000-00008B020000}"/>
    <cellStyle name="Euro 19 24" xfId="343" xr:uid="{00000000-0005-0000-0000-00008C020000}"/>
    <cellStyle name="Euro 19 24 2" xfId="4855" xr:uid="{00000000-0005-0000-0000-00008D020000}"/>
    <cellStyle name="Euro 19 25" xfId="344" xr:uid="{00000000-0005-0000-0000-00008E020000}"/>
    <cellStyle name="Euro 19 25 2" xfId="4856" xr:uid="{00000000-0005-0000-0000-00008F020000}"/>
    <cellStyle name="Euro 19 26" xfId="345" xr:uid="{00000000-0005-0000-0000-000090020000}"/>
    <cellStyle name="Euro 19 26 2" xfId="4857" xr:uid="{00000000-0005-0000-0000-000091020000}"/>
    <cellStyle name="Euro 19 27" xfId="346" xr:uid="{00000000-0005-0000-0000-000092020000}"/>
    <cellStyle name="Euro 19 27 2" xfId="4858" xr:uid="{00000000-0005-0000-0000-000093020000}"/>
    <cellStyle name="Euro 19 28" xfId="347" xr:uid="{00000000-0005-0000-0000-000094020000}"/>
    <cellStyle name="Euro 19 28 2" xfId="4859" xr:uid="{00000000-0005-0000-0000-000095020000}"/>
    <cellStyle name="Euro 19 29" xfId="4860" xr:uid="{00000000-0005-0000-0000-000096020000}"/>
    <cellStyle name="Euro 19 3" xfId="348" xr:uid="{00000000-0005-0000-0000-000097020000}"/>
    <cellStyle name="Euro 19 3 2" xfId="4861" xr:uid="{00000000-0005-0000-0000-000098020000}"/>
    <cellStyle name="Euro 19 4" xfId="349" xr:uid="{00000000-0005-0000-0000-000099020000}"/>
    <cellStyle name="Euro 19 4 2" xfId="4862" xr:uid="{00000000-0005-0000-0000-00009A020000}"/>
    <cellStyle name="Euro 19 5" xfId="350" xr:uid="{00000000-0005-0000-0000-00009B020000}"/>
    <cellStyle name="Euro 19 5 2" xfId="4863" xr:uid="{00000000-0005-0000-0000-00009C020000}"/>
    <cellStyle name="Euro 19 6" xfId="351" xr:uid="{00000000-0005-0000-0000-00009D020000}"/>
    <cellStyle name="Euro 19 6 2" xfId="4864" xr:uid="{00000000-0005-0000-0000-00009E020000}"/>
    <cellStyle name="Euro 19 7" xfId="352" xr:uid="{00000000-0005-0000-0000-00009F020000}"/>
    <cellStyle name="Euro 19 7 2" xfId="4865" xr:uid="{00000000-0005-0000-0000-0000A0020000}"/>
    <cellStyle name="Euro 19 8" xfId="353" xr:uid="{00000000-0005-0000-0000-0000A1020000}"/>
    <cellStyle name="Euro 19 8 2" xfId="4866" xr:uid="{00000000-0005-0000-0000-0000A2020000}"/>
    <cellStyle name="Euro 19 9" xfId="354" xr:uid="{00000000-0005-0000-0000-0000A3020000}"/>
    <cellStyle name="Euro 19 9 2" xfId="4867" xr:uid="{00000000-0005-0000-0000-0000A4020000}"/>
    <cellStyle name="Euro 19_5" xfId="3929" xr:uid="{00000000-0005-0000-0000-0000A5020000}"/>
    <cellStyle name="Euro 2" xfId="18" xr:uid="{00000000-0005-0000-0000-0000A6020000}"/>
    <cellStyle name="Euro 2 10" xfId="356" xr:uid="{00000000-0005-0000-0000-0000A7020000}"/>
    <cellStyle name="Euro 2 10 2" xfId="4868" xr:uid="{00000000-0005-0000-0000-0000A8020000}"/>
    <cellStyle name="Euro 2 11" xfId="357" xr:uid="{00000000-0005-0000-0000-0000A9020000}"/>
    <cellStyle name="Euro 2 11 2" xfId="4869" xr:uid="{00000000-0005-0000-0000-0000AA020000}"/>
    <cellStyle name="Euro 2 12" xfId="358" xr:uid="{00000000-0005-0000-0000-0000AB020000}"/>
    <cellStyle name="Euro 2 12 2" xfId="4870" xr:uid="{00000000-0005-0000-0000-0000AC020000}"/>
    <cellStyle name="Euro 2 13" xfId="359" xr:uid="{00000000-0005-0000-0000-0000AD020000}"/>
    <cellStyle name="Euro 2 13 2" xfId="4871" xr:uid="{00000000-0005-0000-0000-0000AE020000}"/>
    <cellStyle name="Euro 2 14" xfId="360" xr:uid="{00000000-0005-0000-0000-0000AF020000}"/>
    <cellStyle name="Euro 2 14 2" xfId="4872" xr:uid="{00000000-0005-0000-0000-0000B0020000}"/>
    <cellStyle name="Euro 2 15" xfId="361" xr:uid="{00000000-0005-0000-0000-0000B1020000}"/>
    <cellStyle name="Euro 2 15 2" xfId="4873" xr:uid="{00000000-0005-0000-0000-0000B2020000}"/>
    <cellStyle name="Euro 2 16" xfId="362" xr:uid="{00000000-0005-0000-0000-0000B3020000}"/>
    <cellStyle name="Euro 2 16 2" xfId="4874" xr:uid="{00000000-0005-0000-0000-0000B4020000}"/>
    <cellStyle name="Euro 2 17" xfId="363" xr:uid="{00000000-0005-0000-0000-0000B5020000}"/>
    <cellStyle name="Euro 2 17 2" xfId="4875" xr:uid="{00000000-0005-0000-0000-0000B6020000}"/>
    <cellStyle name="Euro 2 18" xfId="364" xr:uid="{00000000-0005-0000-0000-0000B7020000}"/>
    <cellStyle name="Euro 2 18 2" xfId="4876" xr:uid="{00000000-0005-0000-0000-0000B8020000}"/>
    <cellStyle name="Euro 2 19" xfId="365" xr:uid="{00000000-0005-0000-0000-0000B9020000}"/>
    <cellStyle name="Euro 2 19 2" xfId="4877" xr:uid="{00000000-0005-0000-0000-0000BA020000}"/>
    <cellStyle name="Euro 2 2" xfId="366" xr:uid="{00000000-0005-0000-0000-0000BB020000}"/>
    <cellStyle name="Euro 2 2 2" xfId="4345" xr:uid="{00000000-0005-0000-0000-0000BC020000}"/>
    <cellStyle name="Euro 2 20" xfId="367" xr:uid="{00000000-0005-0000-0000-0000BD020000}"/>
    <cellStyle name="Euro 2 20 2" xfId="4878" xr:uid="{00000000-0005-0000-0000-0000BE020000}"/>
    <cellStyle name="Euro 2 21" xfId="368" xr:uid="{00000000-0005-0000-0000-0000BF020000}"/>
    <cellStyle name="Euro 2 21 2" xfId="4879" xr:uid="{00000000-0005-0000-0000-0000C0020000}"/>
    <cellStyle name="Euro 2 22" xfId="369" xr:uid="{00000000-0005-0000-0000-0000C1020000}"/>
    <cellStyle name="Euro 2 22 2" xfId="4880" xr:uid="{00000000-0005-0000-0000-0000C2020000}"/>
    <cellStyle name="Euro 2 23" xfId="370" xr:uid="{00000000-0005-0000-0000-0000C3020000}"/>
    <cellStyle name="Euro 2 23 2" xfId="4881" xr:uid="{00000000-0005-0000-0000-0000C4020000}"/>
    <cellStyle name="Euro 2 24" xfId="371" xr:uid="{00000000-0005-0000-0000-0000C5020000}"/>
    <cellStyle name="Euro 2 24 2" xfId="4882" xr:uid="{00000000-0005-0000-0000-0000C6020000}"/>
    <cellStyle name="Euro 2 25" xfId="372" xr:uid="{00000000-0005-0000-0000-0000C7020000}"/>
    <cellStyle name="Euro 2 25 2" xfId="4883" xr:uid="{00000000-0005-0000-0000-0000C8020000}"/>
    <cellStyle name="Euro 2 26" xfId="373" xr:uid="{00000000-0005-0000-0000-0000C9020000}"/>
    <cellStyle name="Euro 2 26 2" xfId="4884" xr:uid="{00000000-0005-0000-0000-0000CA020000}"/>
    <cellStyle name="Euro 2 27" xfId="374" xr:uid="{00000000-0005-0000-0000-0000CB020000}"/>
    <cellStyle name="Euro 2 27 2" xfId="4885" xr:uid="{00000000-0005-0000-0000-0000CC020000}"/>
    <cellStyle name="Euro 2 28" xfId="375" xr:uid="{00000000-0005-0000-0000-0000CD020000}"/>
    <cellStyle name="Euro 2 28 2" xfId="4886" xr:uid="{00000000-0005-0000-0000-0000CE020000}"/>
    <cellStyle name="Euro 2 29" xfId="355" xr:uid="{00000000-0005-0000-0000-0000CF020000}"/>
    <cellStyle name="Euro 2 29 2" xfId="4271" xr:uid="{00000000-0005-0000-0000-0000D0020000}"/>
    <cellStyle name="Euro 2 3" xfId="376" xr:uid="{00000000-0005-0000-0000-0000D1020000}"/>
    <cellStyle name="Euro 2 3 2" xfId="4305" xr:uid="{00000000-0005-0000-0000-0000D2020000}"/>
    <cellStyle name="Euro 2 30" xfId="4019" xr:uid="{00000000-0005-0000-0000-0000D3020000}"/>
    <cellStyle name="Euro 2 4" xfId="377" xr:uid="{00000000-0005-0000-0000-0000D4020000}"/>
    <cellStyle name="Euro 2 4 2" xfId="4887" xr:uid="{00000000-0005-0000-0000-0000D5020000}"/>
    <cellStyle name="Euro 2 5" xfId="378" xr:uid="{00000000-0005-0000-0000-0000D6020000}"/>
    <cellStyle name="Euro 2 5 2" xfId="4888" xr:uid="{00000000-0005-0000-0000-0000D7020000}"/>
    <cellStyle name="Euro 2 6" xfId="379" xr:uid="{00000000-0005-0000-0000-0000D8020000}"/>
    <cellStyle name="Euro 2 6 2" xfId="4889" xr:uid="{00000000-0005-0000-0000-0000D9020000}"/>
    <cellStyle name="Euro 2 7" xfId="380" xr:uid="{00000000-0005-0000-0000-0000DA020000}"/>
    <cellStyle name="Euro 2 7 2" xfId="4890" xr:uid="{00000000-0005-0000-0000-0000DB020000}"/>
    <cellStyle name="Euro 2 8" xfId="381" xr:uid="{00000000-0005-0000-0000-0000DC020000}"/>
    <cellStyle name="Euro 2 8 2" xfId="4891" xr:uid="{00000000-0005-0000-0000-0000DD020000}"/>
    <cellStyle name="Euro 2 9" xfId="382" xr:uid="{00000000-0005-0000-0000-0000DE020000}"/>
    <cellStyle name="Euro 2 9 2" xfId="4892" xr:uid="{00000000-0005-0000-0000-0000DF020000}"/>
    <cellStyle name="Euro 2_5" xfId="3930" xr:uid="{00000000-0005-0000-0000-0000E0020000}"/>
    <cellStyle name="Euro 20" xfId="383" xr:uid="{00000000-0005-0000-0000-0000E1020000}"/>
    <cellStyle name="Euro 20 10" xfId="384" xr:uid="{00000000-0005-0000-0000-0000E2020000}"/>
    <cellStyle name="Euro 20 10 2" xfId="4893" xr:uid="{00000000-0005-0000-0000-0000E3020000}"/>
    <cellStyle name="Euro 20 11" xfId="385" xr:uid="{00000000-0005-0000-0000-0000E4020000}"/>
    <cellStyle name="Euro 20 11 2" xfId="4894" xr:uid="{00000000-0005-0000-0000-0000E5020000}"/>
    <cellStyle name="Euro 20 12" xfId="386" xr:uid="{00000000-0005-0000-0000-0000E6020000}"/>
    <cellStyle name="Euro 20 12 2" xfId="4895" xr:uid="{00000000-0005-0000-0000-0000E7020000}"/>
    <cellStyle name="Euro 20 13" xfId="387" xr:uid="{00000000-0005-0000-0000-0000E8020000}"/>
    <cellStyle name="Euro 20 13 2" xfId="4896" xr:uid="{00000000-0005-0000-0000-0000E9020000}"/>
    <cellStyle name="Euro 20 14" xfId="388" xr:uid="{00000000-0005-0000-0000-0000EA020000}"/>
    <cellStyle name="Euro 20 14 2" xfId="4897" xr:uid="{00000000-0005-0000-0000-0000EB020000}"/>
    <cellStyle name="Euro 20 15" xfId="389" xr:uid="{00000000-0005-0000-0000-0000EC020000}"/>
    <cellStyle name="Euro 20 15 2" xfId="4898" xr:uid="{00000000-0005-0000-0000-0000ED020000}"/>
    <cellStyle name="Euro 20 16" xfId="390" xr:uid="{00000000-0005-0000-0000-0000EE020000}"/>
    <cellStyle name="Euro 20 16 2" xfId="4899" xr:uid="{00000000-0005-0000-0000-0000EF020000}"/>
    <cellStyle name="Euro 20 17" xfId="391" xr:uid="{00000000-0005-0000-0000-0000F0020000}"/>
    <cellStyle name="Euro 20 17 2" xfId="4900" xr:uid="{00000000-0005-0000-0000-0000F1020000}"/>
    <cellStyle name="Euro 20 18" xfId="392" xr:uid="{00000000-0005-0000-0000-0000F2020000}"/>
    <cellStyle name="Euro 20 18 2" xfId="4901" xr:uid="{00000000-0005-0000-0000-0000F3020000}"/>
    <cellStyle name="Euro 20 19" xfId="393" xr:uid="{00000000-0005-0000-0000-0000F4020000}"/>
    <cellStyle name="Euro 20 19 2" xfId="4902" xr:uid="{00000000-0005-0000-0000-0000F5020000}"/>
    <cellStyle name="Euro 20 2" xfId="394" xr:uid="{00000000-0005-0000-0000-0000F6020000}"/>
    <cellStyle name="Euro 20 2 2" xfId="4903" xr:uid="{00000000-0005-0000-0000-0000F7020000}"/>
    <cellStyle name="Euro 20 20" xfId="395" xr:uid="{00000000-0005-0000-0000-0000F8020000}"/>
    <cellStyle name="Euro 20 20 2" xfId="4904" xr:uid="{00000000-0005-0000-0000-0000F9020000}"/>
    <cellStyle name="Euro 20 21" xfId="396" xr:uid="{00000000-0005-0000-0000-0000FA020000}"/>
    <cellStyle name="Euro 20 21 2" xfId="4905" xr:uid="{00000000-0005-0000-0000-0000FB020000}"/>
    <cellStyle name="Euro 20 22" xfId="397" xr:uid="{00000000-0005-0000-0000-0000FC020000}"/>
    <cellStyle name="Euro 20 22 2" xfId="4906" xr:uid="{00000000-0005-0000-0000-0000FD020000}"/>
    <cellStyle name="Euro 20 23" xfId="398" xr:uid="{00000000-0005-0000-0000-0000FE020000}"/>
    <cellStyle name="Euro 20 23 2" xfId="4907" xr:uid="{00000000-0005-0000-0000-0000FF020000}"/>
    <cellStyle name="Euro 20 24" xfId="399" xr:uid="{00000000-0005-0000-0000-000000030000}"/>
    <cellStyle name="Euro 20 24 2" xfId="4908" xr:uid="{00000000-0005-0000-0000-000001030000}"/>
    <cellStyle name="Euro 20 25" xfId="400" xr:uid="{00000000-0005-0000-0000-000002030000}"/>
    <cellStyle name="Euro 20 25 2" xfId="4909" xr:uid="{00000000-0005-0000-0000-000003030000}"/>
    <cellStyle name="Euro 20 26" xfId="401" xr:uid="{00000000-0005-0000-0000-000004030000}"/>
    <cellStyle name="Euro 20 26 2" xfId="4910" xr:uid="{00000000-0005-0000-0000-000005030000}"/>
    <cellStyle name="Euro 20 27" xfId="402" xr:uid="{00000000-0005-0000-0000-000006030000}"/>
    <cellStyle name="Euro 20 27 2" xfId="4911" xr:uid="{00000000-0005-0000-0000-000007030000}"/>
    <cellStyle name="Euro 20 28" xfId="403" xr:uid="{00000000-0005-0000-0000-000008030000}"/>
    <cellStyle name="Euro 20 28 2" xfId="4912" xr:uid="{00000000-0005-0000-0000-000009030000}"/>
    <cellStyle name="Euro 20 29" xfId="4913" xr:uid="{00000000-0005-0000-0000-00000A030000}"/>
    <cellStyle name="Euro 20 3" xfId="404" xr:uid="{00000000-0005-0000-0000-00000B030000}"/>
    <cellStyle name="Euro 20 3 2" xfId="4914" xr:uid="{00000000-0005-0000-0000-00000C030000}"/>
    <cellStyle name="Euro 20 4" xfId="405" xr:uid="{00000000-0005-0000-0000-00000D030000}"/>
    <cellStyle name="Euro 20 4 2" xfId="4915" xr:uid="{00000000-0005-0000-0000-00000E030000}"/>
    <cellStyle name="Euro 20 5" xfId="406" xr:uid="{00000000-0005-0000-0000-00000F030000}"/>
    <cellStyle name="Euro 20 5 2" xfId="4916" xr:uid="{00000000-0005-0000-0000-000010030000}"/>
    <cellStyle name="Euro 20 6" xfId="407" xr:uid="{00000000-0005-0000-0000-000011030000}"/>
    <cellStyle name="Euro 20 6 2" xfId="4917" xr:uid="{00000000-0005-0000-0000-000012030000}"/>
    <cellStyle name="Euro 20 7" xfId="408" xr:uid="{00000000-0005-0000-0000-000013030000}"/>
    <cellStyle name="Euro 20 7 2" xfId="4918" xr:uid="{00000000-0005-0000-0000-000014030000}"/>
    <cellStyle name="Euro 20 8" xfId="409" xr:uid="{00000000-0005-0000-0000-000015030000}"/>
    <cellStyle name="Euro 20 8 2" xfId="4919" xr:uid="{00000000-0005-0000-0000-000016030000}"/>
    <cellStyle name="Euro 20 9" xfId="410" xr:uid="{00000000-0005-0000-0000-000017030000}"/>
    <cellStyle name="Euro 20 9 2" xfId="4920" xr:uid="{00000000-0005-0000-0000-000018030000}"/>
    <cellStyle name="Euro 20_5" xfId="3931" xr:uid="{00000000-0005-0000-0000-000019030000}"/>
    <cellStyle name="Euro 21" xfId="411" xr:uid="{00000000-0005-0000-0000-00001A030000}"/>
    <cellStyle name="Euro 21 10" xfId="412" xr:uid="{00000000-0005-0000-0000-00001B030000}"/>
    <cellStyle name="Euro 21 10 2" xfId="4921" xr:uid="{00000000-0005-0000-0000-00001C030000}"/>
    <cellStyle name="Euro 21 11" xfId="413" xr:uid="{00000000-0005-0000-0000-00001D030000}"/>
    <cellStyle name="Euro 21 11 2" xfId="4922" xr:uid="{00000000-0005-0000-0000-00001E030000}"/>
    <cellStyle name="Euro 21 12" xfId="414" xr:uid="{00000000-0005-0000-0000-00001F030000}"/>
    <cellStyle name="Euro 21 12 2" xfId="4923" xr:uid="{00000000-0005-0000-0000-000020030000}"/>
    <cellStyle name="Euro 21 13" xfId="415" xr:uid="{00000000-0005-0000-0000-000021030000}"/>
    <cellStyle name="Euro 21 13 2" xfId="4924" xr:uid="{00000000-0005-0000-0000-000022030000}"/>
    <cellStyle name="Euro 21 14" xfId="416" xr:uid="{00000000-0005-0000-0000-000023030000}"/>
    <cellStyle name="Euro 21 14 2" xfId="4925" xr:uid="{00000000-0005-0000-0000-000024030000}"/>
    <cellStyle name="Euro 21 15" xfId="417" xr:uid="{00000000-0005-0000-0000-000025030000}"/>
    <cellStyle name="Euro 21 15 2" xfId="4926" xr:uid="{00000000-0005-0000-0000-000026030000}"/>
    <cellStyle name="Euro 21 16" xfId="418" xr:uid="{00000000-0005-0000-0000-000027030000}"/>
    <cellStyle name="Euro 21 16 2" xfId="4927" xr:uid="{00000000-0005-0000-0000-000028030000}"/>
    <cellStyle name="Euro 21 17" xfId="419" xr:uid="{00000000-0005-0000-0000-000029030000}"/>
    <cellStyle name="Euro 21 17 2" xfId="4928" xr:uid="{00000000-0005-0000-0000-00002A030000}"/>
    <cellStyle name="Euro 21 18" xfId="420" xr:uid="{00000000-0005-0000-0000-00002B030000}"/>
    <cellStyle name="Euro 21 18 2" xfId="4929" xr:uid="{00000000-0005-0000-0000-00002C030000}"/>
    <cellStyle name="Euro 21 19" xfId="421" xr:uid="{00000000-0005-0000-0000-00002D030000}"/>
    <cellStyle name="Euro 21 19 2" xfId="4930" xr:uid="{00000000-0005-0000-0000-00002E030000}"/>
    <cellStyle name="Euro 21 2" xfId="422" xr:uid="{00000000-0005-0000-0000-00002F030000}"/>
    <cellStyle name="Euro 21 2 2" xfId="4931" xr:uid="{00000000-0005-0000-0000-000030030000}"/>
    <cellStyle name="Euro 21 20" xfId="423" xr:uid="{00000000-0005-0000-0000-000031030000}"/>
    <cellStyle name="Euro 21 20 2" xfId="4932" xr:uid="{00000000-0005-0000-0000-000032030000}"/>
    <cellStyle name="Euro 21 21" xfId="424" xr:uid="{00000000-0005-0000-0000-000033030000}"/>
    <cellStyle name="Euro 21 21 2" xfId="4933" xr:uid="{00000000-0005-0000-0000-000034030000}"/>
    <cellStyle name="Euro 21 22" xfId="425" xr:uid="{00000000-0005-0000-0000-000035030000}"/>
    <cellStyle name="Euro 21 22 2" xfId="4934" xr:uid="{00000000-0005-0000-0000-000036030000}"/>
    <cellStyle name="Euro 21 23" xfId="426" xr:uid="{00000000-0005-0000-0000-000037030000}"/>
    <cellStyle name="Euro 21 23 2" xfId="4935" xr:uid="{00000000-0005-0000-0000-000038030000}"/>
    <cellStyle name="Euro 21 24" xfId="427" xr:uid="{00000000-0005-0000-0000-000039030000}"/>
    <cellStyle name="Euro 21 24 2" xfId="4936" xr:uid="{00000000-0005-0000-0000-00003A030000}"/>
    <cellStyle name="Euro 21 25" xfId="428" xr:uid="{00000000-0005-0000-0000-00003B030000}"/>
    <cellStyle name="Euro 21 25 2" xfId="4937" xr:uid="{00000000-0005-0000-0000-00003C030000}"/>
    <cellStyle name="Euro 21 26" xfId="429" xr:uid="{00000000-0005-0000-0000-00003D030000}"/>
    <cellStyle name="Euro 21 26 2" xfId="4938" xr:uid="{00000000-0005-0000-0000-00003E030000}"/>
    <cellStyle name="Euro 21 27" xfId="430" xr:uid="{00000000-0005-0000-0000-00003F030000}"/>
    <cellStyle name="Euro 21 27 2" xfId="4939" xr:uid="{00000000-0005-0000-0000-000040030000}"/>
    <cellStyle name="Euro 21 28" xfId="431" xr:uid="{00000000-0005-0000-0000-000041030000}"/>
    <cellStyle name="Euro 21 28 2" xfId="4940" xr:uid="{00000000-0005-0000-0000-000042030000}"/>
    <cellStyle name="Euro 21 29" xfId="4941" xr:uid="{00000000-0005-0000-0000-000043030000}"/>
    <cellStyle name="Euro 21 3" xfId="432" xr:uid="{00000000-0005-0000-0000-000044030000}"/>
    <cellStyle name="Euro 21 3 2" xfId="4942" xr:uid="{00000000-0005-0000-0000-000045030000}"/>
    <cellStyle name="Euro 21 4" xfId="433" xr:uid="{00000000-0005-0000-0000-000046030000}"/>
    <cellStyle name="Euro 21 4 2" xfId="4943" xr:uid="{00000000-0005-0000-0000-000047030000}"/>
    <cellStyle name="Euro 21 5" xfId="434" xr:uid="{00000000-0005-0000-0000-000048030000}"/>
    <cellStyle name="Euro 21 5 2" xfId="4944" xr:uid="{00000000-0005-0000-0000-000049030000}"/>
    <cellStyle name="Euro 21 6" xfId="435" xr:uid="{00000000-0005-0000-0000-00004A030000}"/>
    <cellStyle name="Euro 21 6 2" xfId="4945" xr:uid="{00000000-0005-0000-0000-00004B030000}"/>
    <cellStyle name="Euro 21 7" xfId="436" xr:uid="{00000000-0005-0000-0000-00004C030000}"/>
    <cellStyle name="Euro 21 7 2" xfId="4946" xr:uid="{00000000-0005-0000-0000-00004D030000}"/>
    <cellStyle name="Euro 21 8" xfId="437" xr:uid="{00000000-0005-0000-0000-00004E030000}"/>
    <cellStyle name="Euro 21 8 2" xfId="4947" xr:uid="{00000000-0005-0000-0000-00004F030000}"/>
    <cellStyle name="Euro 21 9" xfId="438" xr:uid="{00000000-0005-0000-0000-000050030000}"/>
    <cellStyle name="Euro 21 9 2" xfId="4948" xr:uid="{00000000-0005-0000-0000-000051030000}"/>
    <cellStyle name="Euro 21_5" xfId="3932" xr:uid="{00000000-0005-0000-0000-000052030000}"/>
    <cellStyle name="Euro 22" xfId="439" xr:uid="{00000000-0005-0000-0000-000053030000}"/>
    <cellStyle name="Euro 22 10" xfId="440" xr:uid="{00000000-0005-0000-0000-000054030000}"/>
    <cellStyle name="Euro 22 10 2" xfId="4949" xr:uid="{00000000-0005-0000-0000-000055030000}"/>
    <cellStyle name="Euro 22 11" xfId="441" xr:uid="{00000000-0005-0000-0000-000056030000}"/>
    <cellStyle name="Euro 22 11 2" xfId="4950" xr:uid="{00000000-0005-0000-0000-000057030000}"/>
    <cellStyle name="Euro 22 12" xfId="442" xr:uid="{00000000-0005-0000-0000-000058030000}"/>
    <cellStyle name="Euro 22 12 2" xfId="4951" xr:uid="{00000000-0005-0000-0000-000059030000}"/>
    <cellStyle name="Euro 22 13" xfId="443" xr:uid="{00000000-0005-0000-0000-00005A030000}"/>
    <cellStyle name="Euro 22 13 2" xfId="4952" xr:uid="{00000000-0005-0000-0000-00005B030000}"/>
    <cellStyle name="Euro 22 14" xfId="444" xr:uid="{00000000-0005-0000-0000-00005C030000}"/>
    <cellStyle name="Euro 22 14 2" xfId="4953" xr:uid="{00000000-0005-0000-0000-00005D030000}"/>
    <cellStyle name="Euro 22 15" xfId="445" xr:uid="{00000000-0005-0000-0000-00005E030000}"/>
    <cellStyle name="Euro 22 15 2" xfId="4954" xr:uid="{00000000-0005-0000-0000-00005F030000}"/>
    <cellStyle name="Euro 22 16" xfId="446" xr:uid="{00000000-0005-0000-0000-000060030000}"/>
    <cellStyle name="Euro 22 16 2" xfId="4955" xr:uid="{00000000-0005-0000-0000-000061030000}"/>
    <cellStyle name="Euro 22 17" xfId="447" xr:uid="{00000000-0005-0000-0000-000062030000}"/>
    <cellStyle name="Euro 22 17 2" xfId="4956" xr:uid="{00000000-0005-0000-0000-000063030000}"/>
    <cellStyle name="Euro 22 18" xfId="448" xr:uid="{00000000-0005-0000-0000-000064030000}"/>
    <cellStyle name="Euro 22 18 2" xfId="4957" xr:uid="{00000000-0005-0000-0000-000065030000}"/>
    <cellStyle name="Euro 22 19" xfId="449" xr:uid="{00000000-0005-0000-0000-000066030000}"/>
    <cellStyle name="Euro 22 19 2" xfId="4958" xr:uid="{00000000-0005-0000-0000-000067030000}"/>
    <cellStyle name="Euro 22 2" xfId="450" xr:uid="{00000000-0005-0000-0000-000068030000}"/>
    <cellStyle name="Euro 22 2 2" xfId="4959" xr:uid="{00000000-0005-0000-0000-000069030000}"/>
    <cellStyle name="Euro 22 20" xfId="451" xr:uid="{00000000-0005-0000-0000-00006A030000}"/>
    <cellStyle name="Euro 22 20 2" xfId="4960" xr:uid="{00000000-0005-0000-0000-00006B030000}"/>
    <cellStyle name="Euro 22 21" xfId="452" xr:uid="{00000000-0005-0000-0000-00006C030000}"/>
    <cellStyle name="Euro 22 21 2" xfId="4961" xr:uid="{00000000-0005-0000-0000-00006D030000}"/>
    <cellStyle name="Euro 22 22" xfId="453" xr:uid="{00000000-0005-0000-0000-00006E030000}"/>
    <cellStyle name="Euro 22 22 2" xfId="4962" xr:uid="{00000000-0005-0000-0000-00006F030000}"/>
    <cellStyle name="Euro 22 23" xfId="454" xr:uid="{00000000-0005-0000-0000-000070030000}"/>
    <cellStyle name="Euro 22 23 2" xfId="4963" xr:uid="{00000000-0005-0000-0000-000071030000}"/>
    <cellStyle name="Euro 22 24" xfId="455" xr:uid="{00000000-0005-0000-0000-000072030000}"/>
    <cellStyle name="Euro 22 24 2" xfId="4964" xr:uid="{00000000-0005-0000-0000-000073030000}"/>
    <cellStyle name="Euro 22 25" xfId="456" xr:uid="{00000000-0005-0000-0000-000074030000}"/>
    <cellStyle name="Euro 22 25 2" xfId="4965" xr:uid="{00000000-0005-0000-0000-000075030000}"/>
    <cellStyle name="Euro 22 26" xfId="457" xr:uid="{00000000-0005-0000-0000-000076030000}"/>
    <cellStyle name="Euro 22 26 2" xfId="4966" xr:uid="{00000000-0005-0000-0000-000077030000}"/>
    <cellStyle name="Euro 22 27" xfId="458" xr:uid="{00000000-0005-0000-0000-000078030000}"/>
    <cellStyle name="Euro 22 27 2" xfId="4967" xr:uid="{00000000-0005-0000-0000-000079030000}"/>
    <cellStyle name="Euro 22 28" xfId="459" xr:uid="{00000000-0005-0000-0000-00007A030000}"/>
    <cellStyle name="Euro 22 28 2" xfId="4968" xr:uid="{00000000-0005-0000-0000-00007B030000}"/>
    <cellStyle name="Euro 22 29" xfId="4969" xr:uid="{00000000-0005-0000-0000-00007C030000}"/>
    <cellStyle name="Euro 22 3" xfId="460" xr:uid="{00000000-0005-0000-0000-00007D030000}"/>
    <cellStyle name="Euro 22 3 2" xfId="4970" xr:uid="{00000000-0005-0000-0000-00007E030000}"/>
    <cellStyle name="Euro 22 4" xfId="461" xr:uid="{00000000-0005-0000-0000-00007F030000}"/>
    <cellStyle name="Euro 22 4 2" xfId="4971" xr:uid="{00000000-0005-0000-0000-000080030000}"/>
    <cellStyle name="Euro 22 5" xfId="462" xr:uid="{00000000-0005-0000-0000-000081030000}"/>
    <cellStyle name="Euro 22 5 2" xfId="4972" xr:uid="{00000000-0005-0000-0000-000082030000}"/>
    <cellStyle name="Euro 22 6" xfId="463" xr:uid="{00000000-0005-0000-0000-000083030000}"/>
    <cellStyle name="Euro 22 6 2" xfId="4973" xr:uid="{00000000-0005-0000-0000-000084030000}"/>
    <cellStyle name="Euro 22 7" xfId="464" xr:uid="{00000000-0005-0000-0000-000085030000}"/>
    <cellStyle name="Euro 22 7 2" xfId="4974" xr:uid="{00000000-0005-0000-0000-000086030000}"/>
    <cellStyle name="Euro 22 8" xfId="465" xr:uid="{00000000-0005-0000-0000-000087030000}"/>
    <cellStyle name="Euro 22 8 2" xfId="4975" xr:uid="{00000000-0005-0000-0000-000088030000}"/>
    <cellStyle name="Euro 22 9" xfId="466" xr:uid="{00000000-0005-0000-0000-000089030000}"/>
    <cellStyle name="Euro 22 9 2" xfId="4976" xr:uid="{00000000-0005-0000-0000-00008A030000}"/>
    <cellStyle name="Euro 22_5" xfId="3933" xr:uid="{00000000-0005-0000-0000-00008B030000}"/>
    <cellStyle name="Euro 23" xfId="467" xr:uid="{00000000-0005-0000-0000-00008C030000}"/>
    <cellStyle name="Euro 23 10" xfId="468" xr:uid="{00000000-0005-0000-0000-00008D030000}"/>
    <cellStyle name="Euro 23 10 2" xfId="4977" xr:uid="{00000000-0005-0000-0000-00008E030000}"/>
    <cellStyle name="Euro 23 11" xfId="469" xr:uid="{00000000-0005-0000-0000-00008F030000}"/>
    <cellStyle name="Euro 23 11 2" xfId="4978" xr:uid="{00000000-0005-0000-0000-000090030000}"/>
    <cellStyle name="Euro 23 12" xfId="470" xr:uid="{00000000-0005-0000-0000-000091030000}"/>
    <cellStyle name="Euro 23 12 2" xfId="4979" xr:uid="{00000000-0005-0000-0000-000092030000}"/>
    <cellStyle name="Euro 23 13" xfId="471" xr:uid="{00000000-0005-0000-0000-000093030000}"/>
    <cellStyle name="Euro 23 13 2" xfId="4980" xr:uid="{00000000-0005-0000-0000-000094030000}"/>
    <cellStyle name="Euro 23 14" xfId="472" xr:uid="{00000000-0005-0000-0000-000095030000}"/>
    <cellStyle name="Euro 23 14 2" xfId="4981" xr:uid="{00000000-0005-0000-0000-000096030000}"/>
    <cellStyle name="Euro 23 15" xfId="473" xr:uid="{00000000-0005-0000-0000-000097030000}"/>
    <cellStyle name="Euro 23 15 2" xfId="4982" xr:uid="{00000000-0005-0000-0000-000098030000}"/>
    <cellStyle name="Euro 23 16" xfId="474" xr:uid="{00000000-0005-0000-0000-000099030000}"/>
    <cellStyle name="Euro 23 16 2" xfId="4983" xr:uid="{00000000-0005-0000-0000-00009A030000}"/>
    <cellStyle name="Euro 23 17" xfId="475" xr:uid="{00000000-0005-0000-0000-00009B030000}"/>
    <cellStyle name="Euro 23 17 2" xfId="4984" xr:uid="{00000000-0005-0000-0000-00009C030000}"/>
    <cellStyle name="Euro 23 18" xfId="476" xr:uid="{00000000-0005-0000-0000-00009D030000}"/>
    <cellStyle name="Euro 23 18 2" xfId="4985" xr:uid="{00000000-0005-0000-0000-00009E030000}"/>
    <cellStyle name="Euro 23 19" xfId="477" xr:uid="{00000000-0005-0000-0000-00009F030000}"/>
    <cellStyle name="Euro 23 19 2" xfId="4986" xr:uid="{00000000-0005-0000-0000-0000A0030000}"/>
    <cellStyle name="Euro 23 2" xfId="478" xr:uid="{00000000-0005-0000-0000-0000A1030000}"/>
    <cellStyle name="Euro 23 2 2" xfId="4987" xr:uid="{00000000-0005-0000-0000-0000A2030000}"/>
    <cellStyle name="Euro 23 20" xfId="479" xr:uid="{00000000-0005-0000-0000-0000A3030000}"/>
    <cellStyle name="Euro 23 20 2" xfId="4988" xr:uid="{00000000-0005-0000-0000-0000A4030000}"/>
    <cellStyle name="Euro 23 21" xfId="480" xr:uid="{00000000-0005-0000-0000-0000A5030000}"/>
    <cellStyle name="Euro 23 21 2" xfId="4989" xr:uid="{00000000-0005-0000-0000-0000A6030000}"/>
    <cellStyle name="Euro 23 22" xfId="481" xr:uid="{00000000-0005-0000-0000-0000A7030000}"/>
    <cellStyle name="Euro 23 22 2" xfId="4990" xr:uid="{00000000-0005-0000-0000-0000A8030000}"/>
    <cellStyle name="Euro 23 23" xfId="482" xr:uid="{00000000-0005-0000-0000-0000A9030000}"/>
    <cellStyle name="Euro 23 23 2" xfId="4991" xr:uid="{00000000-0005-0000-0000-0000AA030000}"/>
    <cellStyle name="Euro 23 24" xfId="483" xr:uid="{00000000-0005-0000-0000-0000AB030000}"/>
    <cellStyle name="Euro 23 24 2" xfId="4992" xr:uid="{00000000-0005-0000-0000-0000AC030000}"/>
    <cellStyle name="Euro 23 25" xfId="484" xr:uid="{00000000-0005-0000-0000-0000AD030000}"/>
    <cellStyle name="Euro 23 25 2" xfId="4993" xr:uid="{00000000-0005-0000-0000-0000AE030000}"/>
    <cellStyle name="Euro 23 26" xfId="485" xr:uid="{00000000-0005-0000-0000-0000AF030000}"/>
    <cellStyle name="Euro 23 26 2" xfId="4994" xr:uid="{00000000-0005-0000-0000-0000B0030000}"/>
    <cellStyle name="Euro 23 27" xfId="486" xr:uid="{00000000-0005-0000-0000-0000B1030000}"/>
    <cellStyle name="Euro 23 27 2" xfId="4995" xr:uid="{00000000-0005-0000-0000-0000B2030000}"/>
    <cellStyle name="Euro 23 28" xfId="487" xr:uid="{00000000-0005-0000-0000-0000B3030000}"/>
    <cellStyle name="Euro 23 28 2" xfId="4996" xr:uid="{00000000-0005-0000-0000-0000B4030000}"/>
    <cellStyle name="Euro 23 29" xfId="4997" xr:uid="{00000000-0005-0000-0000-0000B5030000}"/>
    <cellStyle name="Euro 23 3" xfId="488" xr:uid="{00000000-0005-0000-0000-0000B6030000}"/>
    <cellStyle name="Euro 23 3 2" xfId="4998" xr:uid="{00000000-0005-0000-0000-0000B7030000}"/>
    <cellStyle name="Euro 23 4" xfId="489" xr:uid="{00000000-0005-0000-0000-0000B8030000}"/>
    <cellStyle name="Euro 23 4 2" xfId="4999" xr:uid="{00000000-0005-0000-0000-0000B9030000}"/>
    <cellStyle name="Euro 23 5" xfId="490" xr:uid="{00000000-0005-0000-0000-0000BA030000}"/>
    <cellStyle name="Euro 23 5 2" xfId="5000" xr:uid="{00000000-0005-0000-0000-0000BB030000}"/>
    <cellStyle name="Euro 23 6" xfId="491" xr:uid="{00000000-0005-0000-0000-0000BC030000}"/>
    <cellStyle name="Euro 23 6 2" xfId="5001" xr:uid="{00000000-0005-0000-0000-0000BD030000}"/>
    <cellStyle name="Euro 23 7" xfId="492" xr:uid="{00000000-0005-0000-0000-0000BE030000}"/>
    <cellStyle name="Euro 23 7 2" xfId="5002" xr:uid="{00000000-0005-0000-0000-0000BF030000}"/>
    <cellStyle name="Euro 23 8" xfId="493" xr:uid="{00000000-0005-0000-0000-0000C0030000}"/>
    <cellStyle name="Euro 23 8 2" xfId="5003" xr:uid="{00000000-0005-0000-0000-0000C1030000}"/>
    <cellStyle name="Euro 23 9" xfId="494" xr:uid="{00000000-0005-0000-0000-0000C2030000}"/>
    <cellStyle name="Euro 23 9 2" xfId="5004" xr:uid="{00000000-0005-0000-0000-0000C3030000}"/>
    <cellStyle name="Euro 23_5" xfId="3934" xr:uid="{00000000-0005-0000-0000-0000C4030000}"/>
    <cellStyle name="Euro 24" xfId="495" xr:uid="{00000000-0005-0000-0000-0000C5030000}"/>
    <cellStyle name="Euro 24 10" xfId="496" xr:uid="{00000000-0005-0000-0000-0000C6030000}"/>
    <cellStyle name="Euro 24 10 2" xfId="5005" xr:uid="{00000000-0005-0000-0000-0000C7030000}"/>
    <cellStyle name="Euro 24 11" xfId="497" xr:uid="{00000000-0005-0000-0000-0000C8030000}"/>
    <cellStyle name="Euro 24 11 2" xfId="5006" xr:uid="{00000000-0005-0000-0000-0000C9030000}"/>
    <cellStyle name="Euro 24 12" xfId="498" xr:uid="{00000000-0005-0000-0000-0000CA030000}"/>
    <cellStyle name="Euro 24 12 2" xfId="5007" xr:uid="{00000000-0005-0000-0000-0000CB030000}"/>
    <cellStyle name="Euro 24 13" xfId="499" xr:uid="{00000000-0005-0000-0000-0000CC030000}"/>
    <cellStyle name="Euro 24 13 2" xfId="5008" xr:uid="{00000000-0005-0000-0000-0000CD030000}"/>
    <cellStyle name="Euro 24 14" xfId="500" xr:uid="{00000000-0005-0000-0000-0000CE030000}"/>
    <cellStyle name="Euro 24 14 2" xfId="5009" xr:uid="{00000000-0005-0000-0000-0000CF030000}"/>
    <cellStyle name="Euro 24 15" xfId="501" xr:uid="{00000000-0005-0000-0000-0000D0030000}"/>
    <cellStyle name="Euro 24 15 2" xfId="5010" xr:uid="{00000000-0005-0000-0000-0000D1030000}"/>
    <cellStyle name="Euro 24 16" xfId="502" xr:uid="{00000000-0005-0000-0000-0000D2030000}"/>
    <cellStyle name="Euro 24 16 2" xfId="5011" xr:uid="{00000000-0005-0000-0000-0000D3030000}"/>
    <cellStyle name="Euro 24 17" xfId="503" xr:uid="{00000000-0005-0000-0000-0000D4030000}"/>
    <cellStyle name="Euro 24 17 2" xfId="5012" xr:uid="{00000000-0005-0000-0000-0000D5030000}"/>
    <cellStyle name="Euro 24 18" xfId="504" xr:uid="{00000000-0005-0000-0000-0000D6030000}"/>
    <cellStyle name="Euro 24 18 2" xfId="5013" xr:uid="{00000000-0005-0000-0000-0000D7030000}"/>
    <cellStyle name="Euro 24 19" xfId="505" xr:uid="{00000000-0005-0000-0000-0000D8030000}"/>
    <cellStyle name="Euro 24 19 2" xfId="5014" xr:uid="{00000000-0005-0000-0000-0000D9030000}"/>
    <cellStyle name="Euro 24 2" xfId="506" xr:uid="{00000000-0005-0000-0000-0000DA030000}"/>
    <cellStyle name="Euro 24 2 2" xfId="5015" xr:uid="{00000000-0005-0000-0000-0000DB030000}"/>
    <cellStyle name="Euro 24 20" xfId="507" xr:uid="{00000000-0005-0000-0000-0000DC030000}"/>
    <cellStyle name="Euro 24 20 2" xfId="5016" xr:uid="{00000000-0005-0000-0000-0000DD030000}"/>
    <cellStyle name="Euro 24 21" xfId="508" xr:uid="{00000000-0005-0000-0000-0000DE030000}"/>
    <cellStyle name="Euro 24 21 2" xfId="5017" xr:uid="{00000000-0005-0000-0000-0000DF030000}"/>
    <cellStyle name="Euro 24 22" xfId="509" xr:uid="{00000000-0005-0000-0000-0000E0030000}"/>
    <cellStyle name="Euro 24 22 2" xfId="5018" xr:uid="{00000000-0005-0000-0000-0000E1030000}"/>
    <cellStyle name="Euro 24 23" xfId="510" xr:uid="{00000000-0005-0000-0000-0000E2030000}"/>
    <cellStyle name="Euro 24 23 2" xfId="5019" xr:uid="{00000000-0005-0000-0000-0000E3030000}"/>
    <cellStyle name="Euro 24 24" xfId="511" xr:uid="{00000000-0005-0000-0000-0000E4030000}"/>
    <cellStyle name="Euro 24 24 2" xfId="5020" xr:uid="{00000000-0005-0000-0000-0000E5030000}"/>
    <cellStyle name="Euro 24 25" xfId="512" xr:uid="{00000000-0005-0000-0000-0000E6030000}"/>
    <cellStyle name="Euro 24 25 2" xfId="5021" xr:uid="{00000000-0005-0000-0000-0000E7030000}"/>
    <cellStyle name="Euro 24 26" xfId="513" xr:uid="{00000000-0005-0000-0000-0000E8030000}"/>
    <cellStyle name="Euro 24 26 2" xfId="5022" xr:uid="{00000000-0005-0000-0000-0000E9030000}"/>
    <cellStyle name="Euro 24 27" xfId="514" xr:uid="{00000000-0005-0000-0000-0000EA030000}"/>
    <cellStyle name="Euro 24 27 2" xfId="5023" xr:uid="{00000000-0005-0000-0000-0000EB030000}"/>
    <cellStyle name="Euro 24 28" xfId="515" xr:uid="{00000000-0005-0000-0000-0000EC030000}"/>
    <cellStyle name="Euro 24 28 2" xfId="5024" xr:uid="{00000000-0005-0000-0000-0000ED030000}"/>
    <cellStyle name="Euro 24 29" xfId="5025" xr:uid="{00000000-0005-0000-0000-0000EE030000}"/>
    <cellStyle name="Euro 24 3" xfId="516" xr:uid="{00000000-0005-0000-0000-0000EF030000}"/>
    <cellStyle name="Euro 24 3 2" xfId="5026" xr:uid="{00000000-0005-0000-0000-0000F0030000}"/>
    <cellStyle name="Euro 24 4" xfId="517" xr:uid="{00000000-0005-0000-0000-0000F1030000}"/>
    <cellStyle name="Euro 24 4 2" xfId="5027" xr:uid="{00000000-0005-0000-0000-0000F2030000}"/>
    <cellStyle name="Euro 24 5" xfId="518" xr:uid="{00000000-0005-0000-0000-0000F3030000}"/>
    <cellStyle name="Euro 24 5 2" xfId="5028" xr:uid="{00000000-0005-0000-0000-0000F4030000}"/>
    <cellStyle name="Euro 24 6" xfId="519" xr:uid="{00000000-0005-0000-0000-0000F5030000}"/>
    <cellStyle name="Euro 24 6 2" xfId="5029" xr:uid="{00000000-0005-0000-0000-0000F6030000}"/>
    <cellStyle name="Euro 24 7" xfId="520" xr:uid="{00000000-0005-0000-0000-0000F7030000}"/>
    <cellStyle name="Euro 24 7 2" xfId="5030" xr:uid="{00000000-0005-0000-0000-0000F8030000}"/>
    <cellStyle name="Euro 24 8" xfId="521" xr:uid="{00000000-0005-0000-0000-0000F9030000}"/>
    <cellStyle name="Euro 24 8 2" xfId="5031" xr:uid="{00000000-0005-0000-0000-0000FA030000}"/>
    <cellStyle name="Euro 24 9" xfId="522" xr:uid="{00000000-0005-0000-0000-0000FB030000}"/>
    <cellStyle name="Euro 24 9 2" xfId="5032" xr:uid="{00000000-0005-0000-0000-0000FC030000}"/>
    <cellStyle name="Euro 24_5" xfId="3935" xr:uid="{00000000-0005-0000-0000-0000FD030000}"/>
    <cellStyle name="Euro 25" xfId="523" xr:uid="{00000000-0005-0000-0000-0000FE030000}"/>
    <cellStyle name="Euro 25 10" xfId="524" xr:uid="{00000000-0005-0000-0000-0000FF030000}"/>
    <cellStyle name="Euro 25 10 2" xfId="5033" xr:uid="{00000000-0005-0000-0000-000000040000}"/>
    <cellStyle name="Euro 25 11" xfId="525" xr:uid="{00000000-0005-0000-0000-000001040000}"/>
    <cellStyle name="Euro 25 11 2" xfId="5034" xr:uid="{00000000-0005-0000-0000-000002040000}"/>
    <cellStyle name="Euro 25 12" xfId="526" xr:uid="{00000000-0005-0000-0000-000003040000}"/>
    <cellStyle name="Euro 25 12 2" xfId="5035" xr:uid="{00000000-0005-0000-0000-000004040000}"/>
    <cellStyle name="Euro 25 13" xfId="527" xr:uid="{00000000-0005-0000-0000-000005040000}"/>
    <cellStyle name="Euro 25 13 2" xfId="5036" xr:uid="{00000000-0005-0000-0000-000006040000}"/>
    <cellStyle name="Euro 25 14" xfId="528" xr:uid="{00000000-0005-0000-0000-000007040000}"/>
    <cellStyle name="Euro 25 14 2" xfId="5037" xr:uid="{00000000-0005-0000-0000-000008040000}"/>
    <cellStyle name="Euro 25 15" xfId="529" xr:uid="{00000000-0005-0000-0000-000009040000}"/>
    <cellStyle name="Euro 25 15 2" xfId="5038" xr:uid="{00000000-0005-0000-0000-00000A040000}"/>
    <cellStyle name="Euro 25 16" xfId="530" xr:uid="{00000000-0005-0000-0000-00000B040000}"/>
    <cellStyle name="Euro 25 16 2" xfId="5039" xr:uid="{00000000-0005-0000-0000-00000C040000}"/>
    <cellStyle name="Euro 25 17" xfId="531" xr:uid="{00000000-0005-0000-0000-00000D040000}"/>
    <cellStyle name="Euro 25 17 2" xfId="5040" xr:uid="{00000000-0005-0000-0000-00000E040000}"/>
    <cellStyle name="Euro 25 18" xfId="532" xr:uid="{00000000-0005-0000-0000-00000F040000}"/>
    <cellStyle name="Euro 25 18 2" xfId="5041" xr:uid="{00000000-0005-0000-0000-000010040000}"/>
    <cellStyle name="Euro 25 19" xfId="533" xr:uid="{00000000-0005-0000-0000-000011040000}"/>
    <cellStyle name="Euro 25 19 2" xfId="5042" xr:uid="{00000000-0005-0000-0000-000012040000}"/>
    <cellStyle name="Euro 25 2" xfId="534" xr:uid="{00000000-0005-0000-0000-000013040000}"/>
    <cellStyle name="Euro 25 2 2" xfId="5043" xr:uid="{00000000-0005-0000-0000-000014040000}"/>
    <cellStyle name="Euro 25 20" xfId="535" xr:uid="{00000000-0005-0000-0000-000015040000}"/>
    <cellStyle name="Euro 25 20 2" xfId="5044" xr:uid="{00000000-0005-0000-0000-000016040000}"/>
    <cellStyle name="Euro 25 21" xfId="536" xr:uid="{00000000-0005-0000-0000-000017040000}"/>
    <cellStyle name="Euro 25 21 2" xfId="5045" xr:uid="{00000000-0005-0000-0000-000018040000}"/>
    <cellStyle name="Euro 25 22" xfId="537" xr:uid="{00000000-0005-0000-0000-000019040000}"/>
    <cellStyle name="Euro 25 22 2" xfId="5046" xr:uid="{00000000-0005-0000-0000-00001A040000}"/>
    <cellStyle name="Euro 25 23" xfId="538" xr:uid="{00000000-0005-0000-0000-00001B040000}"/>
    <cellStyle name="Euro 25 23 2" xfId="5047" xr:uid="{00000000-0005-0000-0000-00001C040000}"/>
    <cellStyle name="Euro 25 24" xfId="539" xr:uid="{00000000-0005-0000-0000-00001D040000}"/>
    <cellStyle name="Euro 25 24 2" xfId="5048" xr:uid="{00000000-0005-0000-0000-00001E040000}"/>
    <cellStyle name="Euro 25 25" xfId="540" xr:uid="{00000000-0005-0000-0000-00001F040000}"/>
    <cellStyle name="Euro 25 25 2" xfId="5049" xr:uid="{00000000-0005-0000-0000-000020040000}"/>
    <cellStyle name="Euro 25 26" xfId="541" xr:uid="{00000000-0005-0000-0000-000021040000}"/>
    <cellStyle name="Euro 25 26 2" xfId="5050" xr:uid="{00000000-0005-0000-0000-000022040000}"/>
    <cellStyle name="Euro 25 27" xfId="542" xr:uid="{00000000-0005-0000-0000-000023040000}"/>
    <cellStyle name="Euro 25 27 2" xfId="5051" xr:uid="{00000000-0005-0000-0000-000024040000}"/>
    <cellStyle name="Euro 25 28" xfId="543" xr:uid="{00000000-0005-0000-0000-000025040000}"/>
    <cellStyle name="Euro 25 28 2" xfId="5052" xr:uid="{00000000-0005-0000-0000-000026040000}"/>
    <cellStyle name="Euro 25 29" xfId="5053" xr:uid="{00000000-0005-0000-0000-000027040000}"/>
    <cellStyle name="Euro 25 3" xfId="544" xr:uid="{00000000-0005-0000-0000-000028040000}"/>
    <cellStyle name="Euro 25 3 2" xfId="5054" xr:uid="{00000000-0005-0000-0000-000029040000}"/>
    <cellStyle name="Euro 25 4" xfId="545" xr:uid="{00000000-0005-0000-0000-00002A040000}"/>
    <cellStyle name="Euro 25 4 2" xfId="5055" xr:uid="{00000000-0005-0000-0000-00002B040000}"/>
    <cellStyle name="Euro 25 5" xfId="546" xr:uid="{00000000-0005-0000-0000-00002C040000}"/>
    <cellStyle name="Euro 25 5 2" xfId="5056" xr:uid="{00000000-0005-0000-0000-00002D040000}"/>
    <cellStyle name="Euro 25 6" xfId="547" xr:uid="{00000000-0005-0000-0000-00002E040000}"/>
    <cellStyle name="Euro 25 6 2" xfId="5057" xr:uid="{00000000-0005-0000-0000-00002F040000}"/>
    <cellStyle name="Euro 25 7" xfId="548" xr:uid="{00000000-0005-0000-0000-000030040000}"/>
    <cellStyle name="Euro 25 7 2" xfId="5058" xr:uid="{00000000-0005-0000-0000-000031040000}"/>
    <cellStyle name="Euro 25 8" xfId="549" xr:uid="{00000000-0005-0000-0000-000032040000}"/>
    <cellStyle name="Euro 25 8 2" xfId="5059" xr:uid="{00000000-0005-0000-0000-000033040000}"/>
    <cellStyle name="Euro 25 9" xfId="550" xr:uid="{00000000-0005-0000-0000-000034040000}"/>
    <cellStyle name="Euro 25 9 2" xfId="5060" xr:uid="{00000000-0005-0000-0000-000035040000}"/>
    <cellStyle name="Euro 25_5" xfId="3936" xr:uid="{00000000-0005-0000-0000-000036040000}"/>
    <cellStyle name="Euro 26" xfId="551" xr:uid="{00000000-0005-0000-0000-000037040000}"/>
    <cellStyle name="Euro 26 10" xfId="552" xr:uid="{00000000-0005-0000-0000-000038040000}"/>
    <cellStyle name="Euro 26 10 2" xfId="5061" xr:uid="{00000000-0005-0000-0000-000039040000}"/>
    <cellStyle name="Euro 26 11" xfId="553" xr:uid="{00000000-0005-0000-0000-00003A040000}"/>
    <cellStyle name="Euro 26 11 2" xfId="5062" xr:uid="{00000000-0005-0000-0000-00003B040000}"/>
    <cellStyle name="Euro 26 12" xfId="554" xr:uid="{00000000-0005-0000-0000-00003C040000}"/>
    <cellStyle name="Euro 26 12 2" xfId="5063" xr:uid="{00000000-0005-0000-0000-00003D040000}"/>
    <cellStyle name="Euro 26 13" xfId="555" xr:uid="{00000000-0005-0000-0000-00003E040000}"/>
    <cellStyle name="Euro 26 13 2" xfId="5064" xr:uid="{00000000-0005-0000-0000-00003F040000}"/>
    <cellStyle name="Euro 26 14" xfId="556" xr:uid="{00000000-0005-0000-0000-000040040000}"/>
    <cellStyle name="Euro 26 14 2" xfId="5065" xr:uid="{00000000-0005-0000-0000-000041040000}"/>
    <cellStyle name="Euro 26 15" xfId="557" xr:uid="{00000000-0005-0000-0000-000042040000}"/>
    <cellStyle name="Euro 26 15 2" xfId="5066" xr:uid="{00000000-0005-0000-0000-000043040000}"/>
    <cellStyle name="Euro 26 16" xfId="558" xr:uid="{00000000-0005-0000-0000-000044040000}"/>
    <cellStyle name="Euro 26 16 2" xfId="5067" xr:uid="{00000000-0005-0000-0000-000045040000}"/>
    <cellStyle name="Euro 26 17" xfId="559" xr:uid="{00000000-0005-0000-0000-000046040000}"/>
    <cellStyle name="Euro 26 17 2" xfId="5068" xr:uid="{00000000-0005-0000-0000-000047040000}"/>
    <cellStyle name="Euro 26 18" xfId="560" xr:uid="{00000000-0005-0000-0000-000048040000}"/>
    <cellStyle name="Euro 26 18 2" xfId="5069" xr:uid="{00000000-0005-0000-0000-000049040000}"/>
    <cellStyle name="Euro 26 19" xfId="561" xr:uid="{00000000-0005-0000-0000-00004A040000}"/>
    <cellStyle name="Euro 26 19 2" xfId="5070" xr:uid="{00000000-0005-0000-0000-00004B040000}"/>
    <cellStyle name="Euro 26 2" xfId="562" xr:uid="{00000000-0005-0000-0000-00004C040000}"/>
    <cellStyle name="Euro 26 2 2" xfId="5071" xr:uid="{00000000-0005-0000-0000-00004D040000}"/>
    <cellStyle name="Euro 26 20" xfId="563" xr:uid="{00000000-0005-0000-0000-00004E040000}"/>
    <cellStyle name="Euro 26 20 2" xfId="5072" xr:uid="{00000000-0005-0000-0000-00004F040000}"/>
    <cellStyle name="Euro 26 21" xfId="564" xr:uid="{00000000-0005-0000-0000-000050040000}"/>
    <cellStyle name="Euro 26 21 2" xfId="5073" xr:uid="{00000000-0005-0000-0000-000051040000}"/>
    <cellStyle name="Euro 26 22" xfId="565" xr:uid="{00000000-0005-0000-0000-000052040000}"/>
    <cellStyle name="Euro 26 22 2" xfId="5074" xr:uid="{00000000-0005-0000-0000-000053040000}"/>
    <cellStyle name="Euro 26 23" xfId="566" xr:uid="{00000000-0005-0000-0000-000054040000}"/>
    <cellStyle name="Euro 26 23 2" xfId="5075" xr:uid="{00000000-0005-0000-0000-000055040000}"/>
    <cellStyle name="Euro 26 24" xfId="567" xr:uid="{00000000-0005-0000-0000-000056040000}"/>
    <cellStyle name="Euro 26 24 2" xfId="5076" xr:uid="{00000000-0005-0000-0000-000057040000}"/>
    <cellStyle name="Euro 26 25" xfId="568" xr:uid="{00000000-0005-0000-0000-000058040000}"/>
    <cellStyle name="Euro 26 25 2" xfId="5077" xr:uid="{00000000-0005-0000-0000-000059040000}"/>
    <cellStyle name="Euro 26 26" xfId="569" xr:uid="{00000000-0005-0000-0000-00005A040000}"/>
    <cellStyle name="Euro 26 26 2" xfId="5078" xr:uid="{00000000-0005-0000-0000-00005B040000}"/>
    <cellStyle name="Euro 26 27" xfId="570" xr:uid="{00000000-0005-0000-0000-00005C040000}"/>
    <cellStyle name="Euro 26 27 2" xfId="5079" xr:uid="{00000000-0005-0000-0000-00005D040000}"/>
    <cellStyle name="Euro 26 28" xfId="571" xr:uid="{00000000-0005-0000-0000-00005E040000}"/>
    <cellStyle name="Euro 26 28 2" xfId="5080" xr:uid="{00000000-0005-0000-0000-00005F040000}"/>
    <cellStyle name="Euro 26 29" xfId="5081" xr:uid="{00000000-0005-0000-0000-000060040000}"/>
    <cellStyle name="Euro 26 3" xfId="572" xr:uid="{00000000-0005-0000-0000-000061040000}"/>
    <cellStyle name="Euro 26 3 2" xfId="5082" xr:uid="{00000000-0005-0000-0000-000062040000}"/>
    <cellStyle name="Euro 26 4" xfId="573" xr:uid="{00000000-0005-0000-0000-000063040000}"/>
    <cellStyle name="Euro 26 4 2" xfId="5083" xr:uid="{00000000-0005-0000-0000-000064040000}"/>
    <cellStyle name="Euro 26 5" xfId="574" xr:uid="{00000000-0005-0000-0000-000065040000}"/>
    <cellStyle name="Euro 26 5 2" xfId="5084" xr:uid="{00000000-0005-0000-0000-000066040000}"/>
    <cellStyle name="Euro 26 6" xfId="575" xr:uid="{00000000-0005-0000-0000-000067040000}"/>
    <cellStyle name="Euro 26 6 2" xfId="5085" xr:uid="{00000000-0005-0000-0000-000068040000}"/>
    <cellStyle name="Euro 26 7" xfId="576" xr:uid="{00000000-0005-0000-0000-000069040000}"/>
    <cellStyle name="Euro 26 7 2" xfId="5086" xr:uid="{00000000-0005-0000-0000-00006A040000}"/>
    <cellStyle name="Euro 26 8" xfId="577" xr:uid="{00000000-0005-0000-0000-00006B040000}"/>
    <cellStyle name="Euro 26 8 2" xfId="5087" xr:uid="{00000000-0005-0000-0000-00006C040000}"/>
    <cellStyle name="Euro 26 9" xfId="578" xr:uid="{00000000-0005-0000-0000-00006D040000}"/>
    <cellStyle name="Euro 26 9 2" xfId="5088" xr:uid="{00000000-0005-0000-0000-00006E040000}"/>
    <cellStyle name="Euro 26_5" xfId="3937" xr:uid="{00000000-0005-0000-0000-00006F040000}"/>
    <cellStyle name="Euro 27" xfId="579" xr:uid="{00000000-0005-0000-0000-000070040000}"/>
    <cellStyle name="Euro 27 10" xfId="580" xr:uid="{00000000-0005-0000-0000-000071040000}"/>
    <cellStyle name="Euro 27 10 2" xfId="5089" xr:uid="{00000000-0005-0000-0000-000072040000}"/>
    <cellStyle name="Euro 27 11" xfId="581" xr:uid="{00000000-0005-0000-0000-000073040000}"/>
    <cellStyle name="Euro 27 11 2" xfId="5090" xr:uid="{00000000-0005-0000-0000-000074040000}"/>
    <cellStyle name="Euro 27 12" xfId="582" xr:uid="{00000000-0005-0000-0000-000075040000}"/>
    <cellStyle name="Euro 27 12 2" xfId="5091" xr:uid="{00000000-0005-0000-0000-000076040000}"/>
    <cellStyle name="Euro 27 13" xfId="583" xr:uid="{00000000-0005-0000-0000-000077040000}"/>
    <cellStyle name="Euro 27 13 2" xfId="5092" xr:uid="{00000000-0005-0000-0000-000078040000}"/>
    <cellStyle name="Euro 27 14" xfId="584" xr:uid="{00000000-0005-0000-0000-000079040000}"/>
    <cellStyle name="Euro 27 14 2" xfId="5093" xr:uid="{00000000-0005-0000-0000-00007A040000}"/>
    <cellStyle name="Euro 27 15" xfId="585" xr:uid="{00000000-0005-0000-0000-00007B040000}"/>
    <cellStyle name="Euro 27 15 2" xfId="5094" xr:uid="{00000000-0005-0000-0000-00007C040000}"/>
    <cellStyle name="Euro 27 16" xfId="586" xr:uid="{00000000-0005-0000-0000-00007D040000}"/>
    <cellStyle name="Euro 27 16 2" xfId="5095" xr:uid="{00000000-0005-0000-0000-00007E040000}"/>
    <cellStyle name="Euro 27 17" xfId="587" xr:uid="{00000000-0005-0000-0000-00007F040000}"/>
    <cellStyle name="Euro 27 17 2" xfId="5096" xr:uid="{00000000-0005-0000-0000-000080040000}"/>
    <cellStyle name="Euro 27 18" xfId="588" xr:uid="{00000000-0005-0000-0000-000081040000}"/>
    <cellStyle name="Euro 27 18 2" xfId="5097" xr:uid="{00000000-0005-0000-0000-000082040000}"/>
    <cellStyle name="Euro 27 19" xfId="589" xr:uid="{00000000-0005-0000-0000-000083040000}"/>
    <cellStyle name="Euro 27 19 2" xfId="5098" xr:uid="{00000000-0005-0000-0000-000084040000}"/>
    <cellStyle name="Euro 27 2" xfId="590" xr:uid="{00000000-0005-0000-0000-000085040000}"/>
    <cellStyle name="Euro 27 2 2" xfId="5099" xr:uid="{00000000-0005-0000-0000-000086040000}"/>
    <cellStyle name="Euro 27 20" xfId="591" xr:uid="{00000000-0005-0000-0000-000087040000}"/>
    <cellStyle name="Euro 27 20 2" xfId="5100" xr:uid="{00000000-0005-0000-0000-000088040000}"/>
    <cellStyle name="Euro 27 21" xfId="592" xr:uid="{00000000-0005-0000-0000-000089040000}"/>
    <cellStyle name="Euro 27 21 2" xfId="5101" xr:uid="{00000000-0005-0000-0000-00008A040000}"/>
    <cellStyle name="Euro 27 22" xfId="593" xr:uid="{00000000-0005-0000-0000-00008B040000}"/>
    <cellStyle name="Euro 27 22 2" xfId="5102" xr:uid="{00000000-0005-0000-0000-00008C040000}"/>
    <cellStyle name="Euro 27 23" xfId="594" xr:uid="{00000000-0005-0000-0000-00008D040000}"/>
    <cellStyle name="Euro 27 23 2" xfId="5103" xr:uid="{00000000-0005-0000-0000-00008E040000}"/>
    <cellStyle name="Euro 27 24" xfId="595" xr:uid="{00000000-0005-0000-0000-00008F040000}"/>
    <cellStyle name="Euro 27 24 2" xfId="5104" xr:uid="{00000000-0005-0000-0000-000090040000}"/>
    <cellStyle name="Euro 27 25" xfId="596" xr:uid="{00000000-0005-0000-0000-000091040000}"/>
    <cellStyle name="Euro 27 25 2" xfId="5105" xr:uid="{00000000-0005-0000-0000-000092040000}"/>
    <cellStyle name="Euro 27 26" xfId="597" xr:uid="{00000000-0005-0000-0000-000093040000}"/>
    <cellStyle name="Euro 27 26 2" xfId="5106" xr:uid="{00000000-0005-0000-0000-000094040000}"/>
    <cellStyle name="Euro 27 27" xfId="598" xr:uid="{00000000-0005-0000-0000-000095040000}"/>
    <cellStyle name="Euro 27 27 2" xfId="5107" xr:uid="{00000000-0005-0000-0000-000096040000}"/>
    <cellStyle name="Euro 27 28" xfId="599" xr:uid="{00000000-0005-0000-0000-000097040000}"/>
    <cellStyle name="Euro 27 28 2" xfId="5108" xr:uid="{00000000-0005-0000-0000-000098040000}"/>
    <cellStyle name="Euro 27 29" xfId="5109" xr:uid="{00000000-0005-0000-0000-000099040000}"/>
    <cellStyle name="Euro 27 3" xfId="600" xr:uid="{00000000-0005-0000-0000-00009A040000}"/>
    <cellStyle name="Euro 27 3 2" xfId="5110" xr:uid="{00000000-0005-0000-0000-00009B040000}"/>
    <cellStyle name="Euro 27 4" xfId="601" xr:uid="{00000000-0005-0000-0000-00009C040000}"/>
    <cellStyle name="Euro 27 4 2" xfId="5111" xr:uid="{00000000-0005-0000-0000-00009D040000}"/>
    <cellStyle name="Euro 27 5" xfId="602" xr:uid="{00000000-0005-0000-0000-00009E040000}"/>
    <cellStyle name="Euro 27 5 2" xfId="5112" xr:uid="{00000000-0005-0000-0000-00009F040000}"/>
    <cellStyle name="Euro 27 6" xfId="603" xr:uid="{00000000-0005-0000-0000-0000A0040000}"/>
    <cellStyle name="Euro 27 6 2" xfId="5113" xr:uid="{00000000-0005-0000-0000-0000A1040000}"/>
    <cellStyle name="Euro 27 7" xfId="604" xr:uid="{00000000-0005-0000-0000-0000A2040000}"/>
    <cellStyle name="Euro 27 7 2" xfId="5114" xr:uid="{00000000-0005-0000-0000-0000A3040000}"/>
    <cellStyle name="Euro 27 8" xfId="605" xr:uid="{00000000-0005-0000-0000-0000A4040000}"/>
    <cellStyle name="Euro 27 8 2" xfId="5115" xr:uid="{00000000-0005-0000-0000-0000A5040000}"/>
    <cellStyle name="Euro 27 9" xfId="606" xr:uid="{00000000-0005-0000-0000-0000A6040000}"/>
    <cellStyle name="Euro 27 9 2" xfId="5116" xr:uid="{00000000-0005-0000-0000-0000A7040000}"/>
    <cellStyle name="Euro 27_5" xfId="3938" xr:uid="{00000000-0005-0000-0000-0000A8040000}"/>
    <cellStyle name="Euro 28" xfId="607" xr:uid="{00000000-0005-0000-0000-0000A9040000}"/>
    <cellStyle name="Euro 28 10" xfId="608" xr:uid="{00000000-0005-0000-0000-0000AA040000}"/>
    <cellStyle name="Euro 28 10 2" xfId="5117" xr:uid="{00000000-0005-0000-0000-0000AB040000}"/>
    <cellStyle name="Euro 28 11" xfId="609" xr:uid="{00000000-0005-0000-0000-0000AC040000}"/>
    <cellStyle name="Euro 28 11 2" xfId="5118" xr:uid="{00000000-0005-0000-0000-0000AD040000}"/>
    <cellStyle name="Euro 28 12" xfId="610" xr:uid="{00000000-0005-0000-0000-0000AE040000}"/>
    <cellStyle name="Euro 28 12 2" xfId="5119" xr:uid="{00000000-0005-0000-0000-0000AF040000}"/>
    <cellStyle name="Euro 28 13" xfId="611" xr:uid="{00000000-0005-0000-0000-0000B0040000}"/>
    <cellStyle name="Euro 28 13 2" xfId="5120" xr:uid="{00000000-0005-0000-0000-0000B1040000}"/>
    <cellStyle name="Euro 28 14" xfId="612" xr:uid="{00000000-0005-0000-0000-0000B2040000}"/>
    <cellStyle name="Euro 28 14 2" xfId="5121" xr:uid="{00000000-0005-0000-0000-0000B3040000}"/>
    <cellStyle name="Euro 28 15" xfId="613" xr:uid="{00000000-0005-0000-0000-0000B4040000}"/>
    <cellStyle name="Euro 28 15 2" xfId="5122" xr:uid="{00000000-0005-0000-0000-0000B5040000}"/>
    <cellStyle name="Euro 28 16" xfId="614" xr:uid="{00000000-0005-0000-0000-0000B6040000}"/>
    <cellStyle name="Euro 28 16 2" xfId="5123" xr:uid="{00000000-0005-0000-0000-0000B7040000}"/>
    <cellStyle name="Euro 28 17" xfId="615" xr:uid="{00000000-0005-0000-0000-0000B8040000}"/>
    <cellStyle name="Euro 28 17 2" xfId="5124" xr:uid="{00000000-0005-0000-0000-0000B9040000}"/>
    <cellStyle name="Euro 28 18" xfId="616" xr:uid="{00000000-0005-0000-0000-0000BA040000}"/>
    <cellStyle name="Euro 28 18 2" xfId="5125" xr:uid="{00000000-0005-0000-0000-0000BB040000}"/>
    <cellStyle name="Euro 28 19" xfId="617" xr:uid="{00000000-0005-0000-0000-0000BC040000}"/>
    <cellStyle name="Euro 28 19 2" xfId="5126" xr:uid="{00000000-0005-0000-0000-0000BD040000}"/>
    <cellStyle name="Euro 28 2" xfId="618" xr:uid="{00000000-0005-0000-0000-0000BE040000}"/>
    <cellStyle name="Euro 28 2 2" xfId="5127" xr:uid="{00000000-0005-0000-0000-0000BF040000}"/>
    <cellStyle name="Euro 28 20" xfId="619" xr:uid="{00000000-0005-0000-0000-0000C0040000}"/>
    <cellStyle name="Euro 28 20 2" xfId="5128" xr:uid="{00000000-0005-0000-0000-0000C1040000}"/>
    <cellStyle name="Euro 28 21" xfId="620" xr:uid="{00000000-0005-0000-0000-0000C2040000}"/>
    <cellStyle name="Euro 28 21 2" xfId="5129" xr:uid="{00000000-0005-0000-0000-0000C3040000}"/>
    <cellStyle name="Euro 28 22" xfId="621" xr:uid="{00000000-0005-0000-0000-0000C4040000}"/>
    <cellStyle name="Euro 28 22 2" xfId="5130" xr:uid="{00000000-0005-0000-0000-0000C5040000}"/>
    <cellStyle name="Euro 28 23" xfId="622" xr:uid="{00000000-0005-0000-0000-0000C6040000}"/>
    <cellStyle name="Euro 28 23 2" xfId="5131" xr:uid="{00000000-0005-0000-0000-0000C7040000}"/>
    <cellStyle name="Euro 28 24" xfId="623" xr:uid="{00000000-0005-0000-0000-0000C8040000}"/>
    <cellStyle name="Euro 28 24 2" xfId="5132" xr:uid="{00000000-0005-0000-0000-0000C9040000}"/>
    <cellStyle name="Euro 28 25" xfId="624" xr:uid="{00000000-0005-0000-0000-0000CA040000}"/>
    <cellStyle name="Euro 28 25 2" xfId="5133" xr:uid="{00000000-0005-0000-0000-0000CB040000}"/>
    <cellStyle name="Euro 28 26" xfId="625" xr:uid="{00000000-0005-0000-0000-0000CC040000}"/>
    <cellStyle name="Euro 28 26 2" xfId="5134" xr:uid="{00000000-0005-0000-0000-0000CD040000}"/>
    <cellStyle name="Euro 28 27" xfId="626" xr:uid="{00000000-0005-0000-0000-0000CE040000}"/>
    <cellStyle name="Euro 28 27 2" xfId="5135" xr:uid="{00000000-0005-0000-0000-0000CF040000}"/>
    <cellStyle name="Euro 28 28" xfId="627" xr:uid="{00000000-0005-0000-0000-0000D0040000}"/>
    <cellStyle name="Euro 28 28 2" xfId="5136" xr:uid="{00000000-0005-0000-0000-0000D1040000}"/>
    <cellStyle name="Euro 28 29" xfId="5137" xr:uid="{00000000-0005-0000-0000-0000D2040000}"/>
    <cellStyle name="Euro 28 3" xfId="628" xr:uid="{00000000-0005-0000-0000-0000D3040000}"/>
    <cellStyle name="Euro 28 3 2" xfId="5138" xr:uid="{00000000-0005-0000-0000-0000D4040000}"/>
    <cellStyle name="Euro 28 4" xfId="629" xr:uid="{00000000-0005-0000-0000-0000D5040000}"/>
    <cellStyle name="Euro 28 4 2" xfId="5139" xr:uid="{00000000-0005-0000-0000-0000D6040000}"/>
    <cellStyle name="Euro 28 5" xfId="630" xr:uid="{00000000-0005-0000-0000-0000D7040000}"/>
    <cellStyle name="Euro 28 5 2" xfId="5140" xr:uid="{00000000-0005-0000-0000-0000D8040000}"/>
    <cellStyle name="Euro 28 6" xfId="631" xr:uid="{00000000-0005-0000-0000-0000D9040000}"/>
    <cellStyle name="Euro 28 6 2" xfId="5141" xr:uid="{00000000-0005-0000-0000-0000DA040000}"/>
    <cellStyle name="Euro 28 7" xfId="632" xr:uid="{00000000-0005-0000-0000-0000DB040000}"/>
    <cellStyle name="Euro 28 7 2" xfId="5142" xr:uid="{00000000-0005-0000-0000-0000DC040000}"/>
    <cellStyle name="Euro 28 8" xfId="633" xr:uid="{00000000-0005-0000-0000-0000DD040000}"/>
    <cellStyle name="Euro 28 8 2" xfId="5143" xr:uid="{00000000-0005-0000-0000-0000DE040000}"/>
    <cellStyle name="Euro 28 9" xfId="634" xr:uid="{00000000-0005-0000-0000-0000DF040000}"/>
    <cellStyle name="Euro 28 9 2" xfId="5144" xr:uid="{00000000-0005-0000-0000-0000E0040000}"/>
    <cellStyle name="Euro 28_5" xfId="3939" xr:uid="{00000000-0005-0000-0000-0000E1040000}"/>
    <cellStyle name="Euro 29" xfId="635" xr:uid="{00000000-0005-0000-0000-0000E2040000}"/>
    <cellStyle name="Euro 29 10" xfId="636" xr:uid="{00000000-0005-0000-0000-0000E3040000}"/>
    <cellStyle name="Euro 29 10 2" xfId="5145" xr:uid="{00000000-0005-0000-0000-0000E4040000}"/>
    <cellStyle name="Euro 29 11" xfId="637" xr:uid="{00000000-0005-0000-0000-0000E5040000}"/>
    <cellStyle name="Euro 29 11 2" xfId="5146" xr:uid="{00000000-0005-0000-0000-0000E6040000}"/>
    <cellStyle name="Euro 29 12" xfId="638" xr:uid="{00000000-0005-0000-0000-0000E7040000}"/>
    <cellStyle name="Euro 29 12 2" xfId="5147" xr:uid="{00000000-0005-0000-0000-0000E8040000}"/>
    <cellStyle name="Euro 29 13" xfId="639" xr:uid="{00000000-0005-0000-0000-0000E9040000}"/>
    <cellStyle name="Euro 29 13 2" xfId="5148" xr:uid="{00000000-0005-0000-0000-0000EA040000}"/>
    <cellStyle name="Euro 29 14" xfId="640" xr:uid="{00000000-0005-0000-0000-0000EB040000}"/>
    <cellStyle name="Euro 29 14 2" xfId="5149" xr:uid="{00000000-0005-0000-0000-0000EC040000}"/>
    <cellStyle name="Euro 29 15" xfId="641" xr:uid="{00000000-0005-0000-0000-0000ED040000}"/>
    <cellStyle name="Euro 29 15 2" xfId="5150" xr:uid="{00000000-0005-0000-0000-0000EE040000}"/>
    <cellStyle name="Euro 29 16" xfId="642" xr:uid="{00000000-0005-0000-0000-0000EF040000}"/>
    <cellStyle name="Euro 29 16 2" xfId="5151" xr:uid="{00000000-0005-0000-0000-0000F0040000}"/>
    <cellStyle name="Euro 29 17" xfId="643" xr:uid="{00000000-0005-0000-0000-0000F1040000}"/>
    <cellStyle name="Euro 29 17 2" xfId="5152" xr:uid="{00000000-0005-0000-0000-0000F2040000}"/>
    <cellStyle name="Euro 29 18" xfId="644" xr:uid="{00000000-0005-0000-0000-0000F3040000}"/>
    <cellStyle name="Euro 29 18 2" xfId="5153" xr:uid="{00000000-0005-0000-0000-0000F4040000}"/>
    <cellStyle name="Euro 29 19" xfId="645" xr:uid="{00000000-0005-0000-0000-0000F5040000}"/>
    <cellStyle name="Euro 29 19 2" xfId="5154" xr:uid="{00000000-0005-0000-0000-0000F6040000}"/>
    <cellStyle name="Euro 29 2" xfId="646" xr:uid="{00000000-0005-0000-0000-0000F7040000}"/>
    <cellStyle name="Euro 29 2 2" xfId="5155" xr:uid="{00000000-0005-0000-0000-0000F8040000}"/>
    <cellStyle name="Euro 29 20" xfId="647" xr:uid="{00000000-0005-0000-0000-0000F9040000}"/>
    <cellStyle name="Euro 29 20 2" xfId="5156" xr:uid="{00000000-0005-0000-0000-0000FA040000}"/>
    <cellStyle name="Euro 29 21" xfId="648" xr:uid="{00000000-0005-0000-0000-0000FB040000}"/>
    <cellStyle name="Euro 29 21 2" xfId="5157" xr:uid="{00000000-0005-0000-0000-0000FC040000}"/>
    <cellStyle name="Euro 29 22" xfId="649" xr:uid="{00000000-0005-0000-0000-0000FD040000}"/>
    <cellStyle name="Euro 29 22 2" xfId="5158" xr:uid="{00000000-0005-0000-0000-0000FE040000}"/>
    <cellStyle name="Euro 29 23" xfId="650" xr:uid="{00000000-0005-0000-0000-0000FF040000}"/>
    <cellStyle name="Euro 29 23 2" xfId="5159" xr:uid="{00000000-0005-0000-0000-000000050000}"/>
    <cellStyle name="Euro 29 24" xfId="651" xr:uid="{00000000-0005-0000-0000-000001050000}"/>
    <cellStyle name="Euro 29 24 2" xfId="5160" xr:uid="{00000000-0005-0000-0000-000002050000}"/>
    <cellStyle name="Euro 29 25" xfId="652" xr:uid="{00000000-0005-0000-0000-000003050000}"/>
    <cellStyle name="Euro 29 25 2" xfId="5161" xr:uid="{00000000-0005-0000-0000-000004050000}"/>
    <cellStyle name="Euro 29 26" xfId="653" xr:uid="{00000000-0005-0000-0000-000005050000}"/>
    <cellStyle name="Euro 29 26 2" xfId="5162" xr:uid="{00000000-0005-0000-0000-000006050000}"/>
    <cellStyle name="Euro 29 27" xfId="654" xr:uid="{00000000-0005-0000-0000-000007050000}"/>
    <cellStyle name="Euro 29 27 2" xfId="5163" xr:uid="{00000000-0005-0000-0000-000008050000}"/>
    <cellStyle name="Euro 29 28" xfId="655" xr:uid="{00000000-0005-0000-0000-000009050000}"/>
    <cellStyle name="Euro 29 28 2" xfId="5164" xr:uid="{00000000-0005-0000-0000-00000A050000}"/>
    <cellStyle name="Euro 29 29" xfId="5165" xr:uid="{00000000-0005-0000-0000-00000B050000}"/>
    <cellStyle name="Euro 29 3" xfId="656" xr:uid="{00000000-0005-0000-0000-00000C050000}"/>
    <cellStyle name="Euro 29 3 2" xfId="5166" xr:uid="{00000000-0005-0000-0000-00000D050000}"/>
    <cellStyle name="Euro 29 4" xfId="657" xr:uid="{00000000-0005-0000-0000-00000E050000}"/>
    <cellStyle name="Euro 29 4 2" xfId="5167" xr:uid="{00000000-0005-0000-0000-00000F050000}"/>
    <cellStyle name="Euro 29 5" xfId="658" xr:uid="{00000000-0005-0000-0000-000010050000}"/>
    <cellStyle name="Euro 29 5 2" xfId="5168" xr:uid="{00000000-0005-0000-0000-000011050000}"/>
    <cellStyle name="Euro 29 6" xfId="659" xr:uid="{00000000-0005-0000-0000-000012050000}"/>
    <cellStyle name="Euro 29 6 2" xfId="5169" xr:uid="{00000000-0005-0000-0000-000013050000}"/>
    <cellStyle name="Euro 29 7" xfId="660" xr:uid="{00000000-0005-0000-0000-000014050000}"/>
    <cellStyle name="Euro 29 7 2" xfId="5170" xr:uid="{00000000-0005-0000-0000-000015050000}"/>
    <cellStyle name="Euro 29 8" xfId="661" xr:uid="{00000000-0005-0000-0000-000016050000}"/>
    <cellStyle name="Euro 29 8 2" xfId="5171" xr:uid="{00000000-0005-0000-0000-000017050000}"/>
    <cellStyle name="Euro 29 9" xfId="662" xr:uid="{00000000-0005-0000-0000-000018050000}"/>
    <cellStyle name="Euro 29 9 2" xfId="5172" xr:uid="{00000000-0005-0000-0000-000019050000}"/>
    <cellStyle name="Euro 29_5" xfId="3940" xr:uid="{00000000-0005-0000-0000-00001A050000}"/>
    <cellStyle name="Euro 3" xfId="663" xr:uid="{00000000-0005-0000-0000-00001B050000}"/>
    <cellStyle name="Euro 3 10" xfId="664" xr:uid="{00000000-0005-0000-0000-00001C050000}"/>
    <cellStyle name="Euro 3 10 2" xfId="5173" xr:uid="{00000000-0005-0000-0000-00001D050000}"/>
    <cellStyle name="Euro 3 11" xfId="665" xr:uid="{00000000-0005-0000-0000-00001E050000}"/>
    <cellStyle name="Euro 3 11 2" xfId="5174" xr:uid="{00000000-0005-0000-0000-00001F050000}"/>
    <cellStyle name="Euro 3 12" xfId="666" xr:uid="{00000000-0005-0000-0000-000020050000}"/>
    <cellStyle name="Euro 3 12 2" xfId="5175" xr:uid="{00000000-0005-0000-0000-000021050000}"/>
    <cellStyle name="Euro 3 13" xfId="667" xr:uid="{00000000-0005-0000-0000-000022050000}"/>
    <cellStyle name="Euro 3 13 2" xfId="5176" xr:uid="{00000000-0005-0000-0000-000023050000}"/>
    <cellStyle name="Euro 3 14" xfId="668" xr:uid="{00000000-0005-0000-0000-000024050000}"/>
    <cellStyle name="Euro 3 14 2" xfId="5177" xr:uid="{00000000-0005-0000-0000-000025050000}"/>
    <cellStyle name="Euro 3 15" xfId="669" xr:uid="{00000000-0005-0000-0000-000026050000}"/>
    <cellStyle name="Euro 3 15 2" xfId="5178" xr:uid="{00000000-0005-0000-0000-000027050000}"/>
    <cellStyle name="Euro 3 16" xfId="670" xr:uid="{00000000-0005-0000-0000-000028050000}"/>
    <cellStyle name="Euro 3 16 2" xfId="5179" xr:uid="{00000000-0005-0000-0000-000029050000}"/>
    <cellStyle name="Euro 3 17" xfId="671" xr:uid="{00000000-0005-0000-0000-00002A050000}"/>
    <cellStyle name="Euro 3 17 2" xfId="5180" xr:uid="{00000000-0005-0000-0000-00002B050000}"/>
    <cellStyle name="Euro 3 18" xfId="672" xr:uid="{00000000-0005-0000-0000-00002C050000}"/>
    <cellStyle name="Euro 3 18 2" xfId="5181" xr:uid="{00000000-0005-0000-0000-00002D050000}"/>
    <cellStyle name="Euro 3 19" xfId="673" xr:uid="{00000000-0005-0000-0000-00002E050000}"/>
    <cellStyle name="Euro 3 19 2" xfId="5182" xr:uid="{00000000-0005-0000-0000-00002F050000}"/>
    <cellStyle name="Euro 3 2" xfId="674" xr:uid="{00000000-0005-0000-0000-000030050000}"/>
    <cellStyle name="Euro 3 2 2" xfId="4346" xr:uid="{00000000-0005-0000-0000-000031050000}"/>
    <cellStyle name="Euro 3 20" xfId="675" xr:uid="{00000000-0005-0000-0000-000032050000}"/>
    <cellStyle name="Euro 3 20 2" xfId="5183" xr:uid="{00000000-0005-0000-0000-000033050000}"/>
    <cellStyle name="Euro 3 21" xfId="676" xr:uid="{00000000-0005-0000-0000-000034050000}"/>
    <cellStyle name="Euro 3 21 2" xfId="5184" xr:uid="{00000000-0005-0000-0000-000035050000}"/>
    <cellStyle name="Euro 3 22" xfId="677" xr:uid="{00000000-0005-0000-0000-000036050000}"/>
    <cellStyle name="Euro 3 22 2" xfId="5185" xr:uid="{00000000-0005-0000-0000-000037050000}"/>
    <cellStyle name="Euro 3 23" xfId="678" xr:uid="{00000000-0005-0000-0000-000038050000}"/>
    <cellStyle name="Euro 3 23 2" xfId="5186" xr:uid="{00000000-0005-0000-0000-000039050000}"/>
    <cellStyle name="Euro 3 24" xfId="679" xr:uid="{00000000-0005-0000-0000-00003A050000}"/>
    <cellStyle name="Euro 3 24 2" xfId="5187" xr:uid="{00000000-0005-0000-0000-00003B050000}"/>
    <cellStyle name="Euro 3 25" xfId="680" xr:uid="{00000000-0005-0000-0000-00003C050000}"/>
    <cellStyle name="Euro 3 25 2" xfId="5188" xr:uid="{00000000-0005-0000-0000-00003D050000}"/>
    <cellStyle name="Euro 3 26" xfId="681" xr:uid="{00000000-0005-0000-0000-00003E050000}"/>
    <cellStyle name="Euro 3 26 2" xfId="5189" xr:uid="{00000000-0005-0000-0000-00003F050000}"/>
    <cellStyle name="Euro 3 27" xfId="682" xr:uid="{00000000-0005-0000-0000-000040050000}"/>
    <cellStyle name="Euro 3 27 2" xfId="5190" xr:uid="{00000000-0005-0000-0000-000041050000}"/>
    <cellStyle name="Euro 3 28" xfId="683" xr:uid="{00000000-0005-0000-0000-000042050000}"/>
    <cellStyle name="Euro 3 28 2" xfId="5191" xr:uid="{00000000-0005-0000-0000-000043050000}"/>
    <cellStyle name="Euro 3 29" xfId="4272" xr:uid="{00000000-0005-0000-0000-000044050000}"/>
    <cellStyle name="Euro 3 3" xfId="684" xr:uid="{00000000-0005-0000-0000-000045050000}"/>
    <cellStyle name="Euro 3 3 2" xfId="4306" xr:uid="{00000000-0005-0000-0000-000046050000}"/>
    <cellStyle name="Euro 3 4" xfId="685" xr:uid="{00000000-0005-0000-0000-000047050000}"/>
    <cellStyle name="Euro 3 4 2" xfId="5192" xr:uid="{00000000-0005-0000-0000-000048050000}"/>
    <cellStyle name="Euro 3 5" xfId="686" xr:uid="{00000000-0005-0000-0000-000049050000}"/>
    <cellStyle name="Euro 3 5 2" xfId="5193" xr:uid="{00000000-0005-0000-0000-00004A050000}"/>
    <cellStyle name="Euro 3 6" xfId="687" xr:uid="{00000000-0005-0000-0000-00004B050000}"/>
    <cellStyle name="Euro 3 6 2" xfId="5194" xr:uid="{00000000-0005-0000-0000-00004C050000}"/>
    <cellStyle name="Euro 3 7" xfId="688" xr:uid="{00000000-0005-0000-0000-00004D050000}"/>
    <cellStyle name="Euro 3 7 2" xfId="5195" xr:uid="{00000000-0005-0000-0000-00004E050000}"/>
    <cellStyle name="Euro 3 8" xfId="689" xr:uid="{00000000-0005-0000-0000-00004F050000}"/>
    <cellStyle name="Euro 3 8 2" xfId="5196" xr:uid="{00000000-0005-0000-0000-000050050000}"/>
    <cellStyle name="Euro 3 9" xfId="690" xr:uid="{00000000-0005-0000-0000-000051050000}"/>
    <cellStyle name="Euro 3 9 2" xfId="5197" xr:uid="{00000000-0005-0000-0000-000052050000}"/>
    <cellStyle name="Euro 3_5" xfId="3941" xr:uid="{00000000-0005-0000-0000-000053050000}"/>
    <cellStyle name="Euro 30" xfId="4018" xr:uid="{00000000-0005-0000-0000-000054050000}"/>
    <cellStyle name="Euro 31" xfId="4074" xr:uid="{00000000-0005-0000-0000-000055050000}"/>
    <cellStyle name="Euro 32" xfId="4078" xr:uid="{00000000-0005-0000-0000-000056050000}"/>
    <cellStyle name="Euro 33" xfId="4258" xr:uid="{00000000-0005-0000-0000-000057050000}"/>
    <cellStyle name="Euro 34" xfId="4569" xr:uid="{00000000-0005-0000-0000-000058050000}"/>
    <cellStyle name="Euro 4" xfId="691" xr:uid="{00000000-0005-0000-0000-000059050000}"/>
    <cellStyle name="Euro 4 10" xfId="692" xr:uid="{00000000-0005-0000-0000-00005A050000}"/>
    <cellStyle name="Euro 4 10 2" xfId="5198" xr:uid="{00000000-0005-0000-0000-00005B050000}"/>
    <cellStyle name="Euro 4 11" xfId="693" xr:uid="{00000000-0005-0000-0000-00005C050000}"/>
    <cellStyle name="Euro 4 11 2" xfId="5199" xr:uid="{00000000-0005-0000-0000-00005D050000}"/>
    <cellStyle name="Euro 4 12" xfId="694" xr:uid="{00000000-0005-0000-0000-00005E050000}"/>
    <cellStyle name="Euro 4 12 2" xfId="5200" xr:uid="{00000000-0005-0000-0000-00005F050000}"/>
    <cellStyle name="Euro 4 13" xfId="695" xr:uid="{00000000-0005-0000-0000-000060050000}"/>
    <cellStyle name="Euro 4 13 2" xfId="5201" xr:uid="{00000000-0005-0000-0000-000061050000}"/>
    <cellStyle name="Euro 4 14" xfId="696" xr:uid="{00000000-0005-0000-0000-000062050000}"/>
    <cellStyle name="Euro 4 14 2" xfId="5202" xr:uid="{00000000-0005-0000-0000-000063050000}"/>
    <cellStyle name="Euro 4 15" xfId="697" xr:uid="{00000000-0005-0000-0000-000064050000}"/>
    <cellStyle name="Euro 4 15 2" xfId="5203" xr:uid="{00000000-0005-0000-0000-000065050000}"/>
    <cellStyle name="Euro 4 16" xfId="698" xr:uid="{00000000-0005-0000-0000-000066050000}"/>
    <cellStyle name="Euro 4 16 2" xfId="5204" xr:uid="{00000000-0005-0000-0000-000067050000}"/>
    <cellStyle name="Euro 4 17" xfId="699" xr:uid="{00000000-0005-0000-0000-000068050000}"/>
    <cellStyle name="Euro 4 17 2" xfId="5205" xr:uid="{00000000-0005-0000-0000-000069050000}"/>
    <cellStyle name="Euro 4 18" xfId="700" xr:uid="{00000000-0005-0000-0000-00006A050000}"/>
    <cellStyle name="Euro 4 18 2" xfId="5206" xr:uid="{00000000-0005-0000-0000-00006B050000}"/>
    <cellStyle name="Euro 4 19" xfId="701" xr:uid="{00000000-0005-0000-0000-00006C050000}"/>
    <cellStyle name="Euro 4 19 2" xfId="5207" xr:uid="{00000000-0005-0000-0000-00006D050000}"/>
    <cellStyle name="Euro 4 2" xfId="702" xr:uid="{00000000-0005-0000-0000-00006E050000}"/>
    <cellStyle name="Euro 4 2 2" xfId="4355" xr:uid="{00000000-0005-0000-0000-00006F050000}"/>
    <cellStyle name="Euro 4 20" xfId="703" xr:uid="{00000000-0005-0000-0000-000070050000}"/>
    <cellStyle name="Euro 4 20 2" xfId="5208" xr:uid="{00000000-0005-0000-0000-000071050000}"/>
    <cellStyle name="Euro 4 21" xfId="704" xr:uid="{00000000-0005-0000-0000-000072050000}"/>
    <cellStyle name="Euro 4 21 2" xfId="5209" xr:uid="{00000000-0005-0000-0000-000073050000}"/>
    <cellStyle name="Euro 4 22" xfId="705" xr:uid="{00000000-0005-0000-0000-000074050000}"/>
    <cellStyle name="Euro 4 22 2" xfId="5210" xr:uid="{00000000-0005-0000-0000-000075050000}"/>
    <cellStyle name="Euro 4 23" xfId="706" xr:uid="{00000000-0005-0000-0000-000076050000}"/>
    <cellStyle name="Euro 4 23 2" xfId="5211" xr:uid="{00000000-0005-0000-0000-000077050000}"/>
    <cellStyle name="Euro 4 24" xfId="707" xr:uid="{00000000-0005-0000-0000-000078050000}"/>
    <cellStyle name="Euro 4 24 2" xfId="5212" xr:uid="{00000000-0005-0000-0000-000079050000}"/>
    <cellStyle name="Euro 4 25" xfId="708" xr:uid="{00000000-0005-0000-0000-00007A050000}"/>
    <cellStyle name="Euro 4 25 2" xfId="5213" xr:uid="{00000000-0005-0000-0000-00007B050000}"/>
    <cellStyle name="Euro 4 26" xfId="709" xr:uid="{00000000-0005-0000-0000-00007C050000}"/>
    <cellStyle name="Euro 4 26 2" xfId="5214" xr:uid="{00000000-0005-0000-0000-00007D050000}"/>
    <cellStyle name="Euro 4 27" xfId="710" xr:uid="{00000000-0005-0000-0000-00007E050000}"/>
    <cellStyle name="Euro 4 27 2" xfId="5215" xr:uid="{00000000-0005-0000-0000-00007F050000}"/>
    <cellStyle name="Euro 4 28" xfId="711" xr:uid="{00000000-0005-0000-0000-000080050000}"/>
    <cellStyle name="Euro 4 28 2" xfId="5216" xr:uid="{00000000-0005-0000-0000-000081050000}"/>
    <cellStyle name="Euro 4 29" xfId="4282" xr:uid="{00000000-0005-0000-0000-000082050000}"/>
    <cellStyle name="Euro 4 3" xfId="712" xr:uid="{00000000-0005-0000-0000-000083050000}"/>
    <cellStyle name="Euro 4 3 2" xfId="4315" xr:uid="{00000000-0005-0000-0000-000084050000}"/>
    <cellStyle name="Euro 4 4" xfId="713" xr:uid="{00000000-0005-0000-0000-000085050000}"/>
    <cellStyle name="Euro 4 4 2" xfId="5217" xr:uid="{00000000-0005-0000-0000-000086050000}"/>
    <cellStyle name="Euro 4 5" xfId="714" xr:uid="{00000000-0005-0000-0000-000087050000}"/>
    <cellStyle name="Euro 4 5 2" xfId="5218" xr:uid="{00000000-0005-0000-0000-000088050000}"/>
    <cellStyle name="Euro 4 6" xfId="715" xr:uid="{00000000-0005-0000-0000-000089050000}"/>
    <cellStyle name="Euro 4 6 2" xfId="5219" xr:uid="{00000000-0005-0000-0000-00008A050000}"/>
    <cellStyle name="Euro 4 7" xfId="716" xr:uid="{00000000-0005-0000-0000-00008B050000}"/>
    <cellStyle name="Euro 4 7 2" xfId="5220" xr:uid="{00000000-0005-0000-0000-00008C050000}"/>
    <cellStyle name="Euro 4 8" xfId="717" xr:uid="{00000000-0005-0000-0000-00008D050000}"/>
    <cellStyle name="Euro 4 8 2" xfId="5221" xr:uid="{00000000-0005-0000-0000-00008E050000}"/>
    <cellStyle name="Euro 4 9" xfId="718" xr:uid="{00000000-0005-0000-0000-00008F050000}"/>
    <cellStyle name="Euro 4 9 2" xfId="5222" xr:uid="{00000000-0005-0000-0000-000090050000}"/>
    <cellStyle name="Euro 4_5" xfId="3942" xr:uid="{00000000-0005-0000-0000-000091050000}"/>
    <cellStyle name="Euro 5" xfId="719" xr:uid="{00000000-0005-0000-0000-000092050000}"/>
    <cellStyle name="Euro 5 10" xfId="720" xr:uid="{00000000-0005-0000-0000-000093050000}"/>
    <cellStyle name="Euro 5 10 2" xfId="5223" xr:uid="{00000000-0005-0000-0000-000094050000}"/>
    <cellStyle name="Euro 5 11" xfId="721" xr:uid="{00000000-0005-0000-0000-000095050000}"/>
    <cellStyle name="Euro 5 11 2" xfId="5224" xr:uid="{00000000-0005-0000-0000-000096050000}"/>
    <cellStyle name="Euro 5 12" xfId="722" xr:uid="{00000000-0005-0000-0000-000097050000}"/>
    <cellStyle name="Euro 5 12 2" xfId="5225" xr:uid="{00000000-0005-0000-0000-000098050000}"/>
    <cellStyle name="Euro 5 13" xfId="723" xr:uid="{00000000-0005-0000-0000-000099050000}"/>
    <cellStyle name="Euro 5 13 2" xfId="5226" xr:uid="{00000000-0005-0000-0000-00009A050000}"/>
    <cellStyle name="Euro 5 14" xfId="724" xr:uid="{00000000-0005-0000-0000-00009B050000}"/>
    <cellStyle name="Euro 5 14 2" xfId="5227" xr:uid="{00000000-0005-0000-0000-00009C050000}"/>
    <cellStyle name="Euro 5 15" xfId="725" xr:uid="{00000000-0005-0000-0000-00009D050000}"/>
    <cellStyle name="Euro 5 15 2" xfId="5228" xr:uid="{00000000-0005-0000-0000-00009E050000}"/>
    <cellStyle name="Euro 5 16" xfId="726" xr:uid="{00000000-0005-0000-0000-00009F050000}"/>
    <cellStyle name="Euro 5 16 2" xfId="5229" xr:uid="{00000000-0005-0000-0000-0000A0050000}"/>
    <cellStyle name="Euro 5 17" xfId="727" xr:uid="{00000000-0005-0000-0000-0000A1050000}"/>
    <cellStyle name="Euro 5 17 2" xfId="5230" xr:uid="{00000000-0005-0000-0000-0000A2050000}"/>
    <cellStyle name="Euro 5 18" xfId="728" xr:uid="{00000000-0005-0000-0000-0000A3050000}"/>
    <cellStyle name="Euro 5 18 2" xfId="5231" xr:uid="{00000000-0005-0000-0000-0000A4050000}"/>
    <cellStyle name="Euro 5 19" xfId="729" xr:uid="{00000000-0005-0000-0000-0000A5050000}"/>
    <cellStyle name="Euro 5 19 2" xfId="5232" xr:uid="{00000000-0005-0000-0000-0000A6050000}"/>
    <cellStyle name="Euro 5 2" xfId="730" xr:uid="{00000000-0005-0000-0000-0000A7050000}"/>
    <cellStyle name="Euro 5 2 2" xfId="4358" xr:uid="{00000000-0005-0000-0000-0000A8050000}"/>
    <cellStyle name="Euro 5 20" xfId="731" xr:uid="{00000000-0005-0000-0000-0000A9050000}"/>
    <cellStyle name="Euro 5 20 2" xfId="5233" xr:uid="{00000000-0005-0000-0000-0000AA050000}"/>
    <cellStyle name="Euro 5 21" xfId="732" xr:uid="{00000000-0005-0000-0000-0000AB050000}"/>
    <cellStyle name="Euro 5 21 2" xfId="5234" xr:uid="{00000000-0005-0000-0000-0000AC050000}"/>
    <cellStyle name="Euro 5 22" xfId="733" xr:uid="{00000000-0005-0000-0000-0000AD050000}"/>
    <cellStyle name="Euro 5 22 2" xfId="5235" xr:uid="{00000000-0005-0000-0000-0000AE050000}"/>
    <cellStyle name="Euro 5 23" xfId="734" xr:uid="{00000000-0005-0000-0000-0000AF050000}"/>
    <cellStyle name="Euro 5 23 2" xfId="5236" xr:uid="{00000000-0005-0000-0000-0000B0050000}"/>
    <cellStyle name="Euro 5 24" xfId="735" xr:uid="{00000000-0005-0000-0000-0000B1050000}"/>
    <cellStyle name="Euro 5 24 2" xfId="5237" xr:uid="{00000000-0005-0000-0000-0000B2050000}"/>
    <cellStyle name="Euro 5 25" xfId="736" xr:uid="{00000000-0005-0000-0000-0000B3050000}"/>
    <cellStyle name="Euro 5 25 2" xfId="5238" xr:uid="{00000000-0005-0000-0000-0000B4050000}"/>
    <cellStyle name="Euro 5 26" xfId="737" xr:uid="{00000000-0005-0000-0000-0000B5050000}"/>
    <cellStyle name="Euro 5 26 2" xfId="5239" xr:uid="{00000000-0005-0000-0000-0000B6050000}"/>
    <cellStyle name="Euro 5 27" xfId="738" xr:uid="{00000000-0005-0000-0000-0000B7050000}"/>
    <cellStyle name="Euro 5 27 2" xfId="5240" xr:uid="{00000000-0005-0000-0000-0000B8050000}"/>
    <cellStyle name="Euro 5 28" xfId="739" xr:uid="{00000000-0005-0000-0000-0000B9050000}"/>
    <cellStyle name="Euro 5 28 2" xfId="5241" xr:uid="{00000000-0005-0000-0000-0000BA050000}"/>
    <cellStyle name="Euro 5 29" xfId="4285" xr:uid="{00000000-0005-0000-0000-0000BB050000}"/>
    <cellStyle name="Euro 5 3" xfId="740" xr:uid="{00000000-0005-0000-0000-0000BC050000}"/>
    <cellStyle name="Euro 5 3 2" xfId="4318" xr:uid="{00000000-0005-0000-0000-0000BD050000}"/>
    <cellStyle name="Euro 5 4" xfId="741" xr:uid="{00000000-0005-0000-0000-0000BE050000}"/>
    <cellStyle name="Euro 5 4 2" xfId="5242" xr:uid="{00000000-0005-0000-0000-0000BF050000}"/>
    <cellStyle name="Euro 5 5" xfId="742" xr:uid="{00000000-0005-0000-0000-0000C0050000}"/>
    <cellStyle name="Euro 5 5 2" xfId="5243" xr:uid="{00000000-0005-0000-0000-0000C1050000}"/>
    <cellStyle name="Euro 5 6" xfId="743" xr:uid="{00000000-0005-0000-0000-0000C2050000}"/>
    <cellStyle name="Euro 5 6 2" xfId="5244" xr:uid="{00000000-0005-0000-0000-0000C3050000}"/>
    <cellStyle name="Euro 5 7" xfId="744" xr:uid="{00000000-0005-0000-0000-0000C4050000}"/>
    <cellStyle name="Euro 5 7 2" xfId="5245" xr:uid="{00000000-0005-0000-0000-0000C5050000}"/>
    <cellStyle name="Euro 5 8" xfId="745" xr:uid="{00000000-0005-0000-0000-0000C6050000}"/>
    <cellStyle name="Euro 5 8 2" xfId="5246" xr:uid="{00000000-0005-0000-0000-0000C7050000}"/>
    <cellStyle name="Euro 5 9" xfId="746" xr:uid="{00000000-0005-0000-0000-0000C8050000}"/>
    <cellStyle name="Euro 5 9 2" xfId="5247" xr:uid="{00000000-0005-0000-0000-0000C9050000}"/>
    <cellStyle name="Euro 5_5" xfId="3943" xr:uid="{00000000-0005-0000-0000-0000CA050000}"/>
    <cellStyle name="Euro 6" xfId="747" xr:uid="{00000000-0005-0000-0000-0000CB050000}"/>
    <cellStyle name="Euro 6 10" xfId="748" xr:uid="{00000000-0005-0000-0000-0000CC050000}"/>
    <cellStyle name="Euro 6 10 2" xfId="5248" xr:uid="{00000000-0005-0000-0000-0000CD050000}"/>
    <cellStyle name="Euro 6 11" xfId="749" xr:uid="{00000000-0005-0000-0000-0000CE050000}"/>
    <cellStyle name="Euro 6 11 2" xfId="5249" xr:uid="{00000000-0005-0000-0000-0000CF050000}"/>
    <cellStyle name="Euro 6 12" xfId="750" xr:uid="{00000000-0005-0000-0000-0000D0050000}"/>
    <cellStyle name="Euro 6 12 2" xfId="5250" xr:uid="{00000000-0005-0000-0000-0000D1050000}"/>
    <cellStyle name="Euro 6 13" xfId="751" xr:uid="{00000000-0005-0000-0000-0000D2050000}"/>
    <cellStyle name="Euro 6 13 2" xfId="5251" xr:uid="{00000000-0005-0000-0000-0000D3050000}"/>
    <cellStyle name="Euro 6 14" xfId="752" xr:uid="{00000000-0005-0000-0000-0000D4050000}"/>
    <cellStyle name="Euro 6 14 2" xfId="5252" xr:uid="{00000000-0005-0000-0000-0000D5050000}"/>
    <cellStyle name="Euro 6 15" xfId="753" xr:uid="{00000000-0005-0000-0000-0000D6050000}"/>
    <cellStyle name="Euro 6 15 2" xfId="5253" xr:uid="{00000000-0005-0000-0000-0000D7050000}"/>
    <cellStyle name="Euro 6 16" xfId="754" xr:uid="{00000000-0005-0000-0000-0000D8050000}"/>
    <cellStyle name="Euro 6 16 2" xfId="5254" xr:uid="{00000000-0005-0000-0000-0000D9050000}"/>
    <cellStyle name="Euro 6 17" xfId="755" xr:uid="{00000000-0005-0000-0000-0000DA050000}"/>
    <cellStyle name="Euro 6 17 2" xfId="5255" xr:uid="{00000000-0005-0000-0000-0000DB050000}"/>
    <cellStyle name="Euro 6 18" xfId="756" xr:uid="{00000000-0005-0000-0000-0000DC050000}"/>
    <cellStyle name="Euro 6 18 2" xfId="5256" xr:uid="{00000000-0005-0000-0000-0000DD050000}"/>
    <cellStyle name="Euro 6 19" xfId="757" xr:uid="{00000000-0005-0000-0000-0000DE050000}"/>
    <cellStyle name="Euro 6 19 2" xfId="5257" xr:uid="{00000000-0005-0000-0000-0000DF050000}"/>
    <cellStyle name="Euro 6 2" xfId="758" xr:uid="{00000000-0005-0000-0000-0000E0050000}"/>
    <cellStyle name="Euro 6 2 2" xfId="4354" xr:uid="{00000000-0005-0000-0000-0000E1050000}"/>
    <cellStyle name="Euro 6 20" xfId="759" xr:uid="{00000000-0005-0000-0000-0000E2050000}"/>
    <cellStyle name="Euro 6 20 2" xfId="5258" xr:uid="{00000000-0005-0000-0000-0000E3050000}"/>
    <cellStyle name="Euro 6 21" xfId="760" xr:uid="{00000000-0005-0000-0000-0000E4050000}"/>
    <cellStyle name="Euro 6 21 2" xfId="5259" xr:uid="{00000000-0005-0000-0000-0000E5050000}"/>
    <cellStyle name="Euro 6 22" xfId="761" xr:uid="{00000000-0005-0000-0000-0000E6050000}"/>
    <cellStyle name="Euro 6 22 2" xfId="5260" xr:uid="{00000000-0005-0000-0000-0000E7050000}"/>
    <cellStyle name="Euro 6 23" xfId="762" xr:uid="{00000000-0005-0000-0000-0000E8050000}"/>
    <cellStyle name="Euro 6 23 2" xfId="5261" xr:uid="{00000000-0005-0000-0000-0000E9050000}"/>
    <cellStyle name="Euro 6 24" xfId="763" xr:uid="{00000000-0005-0000-0000-0000EA050000}"/>
    <cellStyle name="Euro 6 24 2" xfId="5262" xr:uid="{00000000-0005-0000-0000-0000EB050000}"/>
    <cellStyle name="Euro 6 25" xfId="764" xr:uid="{00000000-0005-0000-0000-0000EC050000}"/>
    <cellStyle name="Euro 6 25 2" xfId="5263" xr:uid="{00000000-0005-0000-0000-0000ED050000}"/>
    <cellStyle name="Euro 6 26" xfId="765" xr:uid="{00000000-0005-0000-0000-0000EE050000}"/>
    <cellStyle name="Euro 6 26 2" xfId="5264" xr:uid="{00000000-0005-0000-0000-0000EF050000}"/>
    <cellStyle name="Euro 6 27" xfId="766" xr:uid="{00000000-0005-0000-0000-0000F0050000}"/>
    <cellStyle name="Euro 6 27 2" xfId="5265" xr:uid="{00000000-0005-0000-0000-0000F1050000}"/>
    <cellStyle name="Euro 6 28" xfId="767" xr:uid="{00000000-0005-0000-0000-0000F2050000}"/>
    <cellStyle name="Euro 6 28 2" xfId="5266" xr:uid="{00000000-0005-0000-0000-0000F3050000}"/>
    <cellStyle name="Euro 6 29" xfId="4281" xr:uid="{00000000-0005-0000-0000-0000F4050000}"/>
    <cellStyle name="Euro 6 3" xfId="768" xr:uid="{00000000-0005-0000-0000-0000F5050000}"/>
    <cellStyle name="Euro 6 3 2" xfId="4314" xr:uid="{00000000-0005-0000-0000-0000F6050000}"/>
    <cellStyle name="Euro 6 4" xfId="769" xr:uid="{00000000-0005-0000-0000-0000F7050000}"/>
    <cellStyle name="Euro 6 4 2" xfId="5267" xr:uid="{00000000-0005-0000-0000-0000F8050000}"/>
    <cellStyle name="Euro 6 5" xfId="770" xr:uid="{00000000-0005-0000-0000-0000F9050000}"/>
    <cellStyle name="Euro 6 5 2" xfId="5268" xr:uid="{00000000-0005-0000-0000-0000FA050000}"/>
    <cellStyle name="Euro 6 6" xfId="771" xr:uid="{00000000-0005-0000-0000-0000FB050000}"/>
    <cellStyle name="Euro 6 6 2" xfId="5269" xr:uid="{00000000-0005-0000-0000-0000FC050000}"/>
    <cellStyle name="Euro 6 7" xfId="772" xr:uid="{00000000-0005-0000-0000-0000FD050000}"/>
    <cellStyle name="Euro 6 7 2" xfId="5270" xr:uid="{00000000-0005-0000-0000-0000FE050000}"/>
    <cellStyle name="Euro 6 8" xfId="773" xr:uid="{00000000-0005-0000-0000-0000FF050000}"/>
    <cellStyle name="Euro 6 8 2" xfId="5271" xr:uid="{00000000-0005-0000-0000-000000060000}"/>
    <cellStyle name="Euro 6 9" xfId="774" xr:uid="{00000000-0005-0000-0000-000001060000}"/>
    <cellStyle name="Euro 6 9 2" xfId="5272" xr:uid="{00000000-0005-0000-0000-000002060000}"/>
    <cellStyle name="Euro 6_5" xfId="3944" xr:uid="{00000000-0005-0000-0000-000003060000}"/>
    <cellStyle name="Euro 7" xfId="775" xr:uid="{00000000-0005-0000-0000-000004060000}"/>
    <cellStyle name="Euro 7 10" xfId="776" xr:uid="{00000000-0005-0000-0000-000005060000}"/>
    <cellStyle name="Euro 7 10 2" xfId="5273" xr:uid="{00000000-0005-0000-0000-000006060000}"/>
    <cellStyle name="Euro 7 11" xfId="777" xr:uid="{00000000-0005-0000-0000-000007060000}"/>
    <cellStyle name="Euro 7 11 2" xfId="5274" xr:uid="{00000000-0005-0000-0000-000008060000}"/>
    <cellStyle name="Euro 7 12" xfId="778" xr:uid="{00000000-0005-0000-0000-000009060000}"/>
    <cellStyle name="Euro 7 12 2" xfId="5275" xr:uid="{00000000-0005-0000-0000-00000A060000}"/>
    <cellStyle name="Euro 7 13" xfId="779" xr:uid="{00000000-0005-0000-0000-00000B060000}"/>
    <cellStyle name="Euro 7 13 2" xfId="5276" xr:uid="{00000000-0005-0000-0000-00000C060000}"/>
    <cellStyle name="Euro 7 14" xfId="780" xr:uid="{00000000-0005-0000-0000-00000D060000}"/>
    <cellStyle name="Euro 7 14 2" xfId="5277" xr:uid="{00000000-0005-0000-0000-00000E060000}"/>
    <cellStyle name="Euro 7 15" xfId="781" xr:uid="{00000000-0005-0000-0000-00000F060000}"/>
    <cellStyle name="Euro 7 15 2" xfId="5278" xr:uid="{00000000-0005-0000-0000-000010060000}"/>
    <cellStyle name="Euro 7 16" xfId="782" xr:uid="{00000000-0005-0000-0000-000011060000}"/>
    <cellStyle name="Euro 7 16 2" xfId="5279" xr:uid="{00000000-0005-0000-0000-000012060000}"/>
    <cellStyle name="Euro 7 17" xfId="783" xr:uid="{00000000-0005-0000-0000-000013060000}"/>
    <cellStyle name="Euro 7 17 2" xfId="5280" xr:uid="{00000000-0005-0000-0000-000014060000}"/>
    <cellStyle name="Euro 7 18" xfId="784" xr:uid="{00000000-0005-0000-0000-000015060000}"/>
    <cellStyle name="Euro 7 18 2" xfId="5281" xr:uid="{00000000-0005-0000-0000-000016060000}"/>
    <cellStyle name="Euro 7 19" xfId="785" xr:uid="{00000000-0005-0000-0000-000017060000}"/>
    <cellStyle name="Euro 7 19 2" xfId="5282" xr:uid="{00000000-0005-0000-0000-000018060000}"/>
    <cellStyle name="Euro 7 2" xfId="786" xr:uid="{00000000-0005-0000-0000-000019060000}"/>
    <cellStyle name="Euro 7 2 2" xfId="4356" xr:uid="{00000000-0005-0000-0000-00001A060000}"/>
    <cellStyle name="Euro 7 20" xfId="787" xr:uid="{00000000-0005-0000-0000-00001B060000}"/>
    <cellStyle name="Euro 7 20 2" xfId="5283" xr:uid="{00000000-0005-0000-0000-00001C060000}"/>
    <cellStyle name="Euro 7 21" xfId="788" xr:uid="{00000000-0005-0000-0000-00001D060000}"/>
    <cellStyle name="Euro 7 21 2" xfId="5284" xr:uid="{00000000-0005-0000-0000-00001E060000}"/>
    <cellStyle name="Euro 7 22" xfId="789" xr:uid="{00000000-0005-0000-0000-00001F060000}"/>
    <cellStyle name="Euro 7 22 2" xfId="5285" xr:uid="{00000000-0005-0000-0000-000020060000}"/>
    <cellStyle name="Euro 7 23" xfId="790" xr:uid="{00000000-0005-0000-0000-000021060000}"/>
    <cellStyle name="Euro 7 23 2" xfId="5286" xr:uid="{00000000-0005-0000-0000-000022060000}"/>
    <cellStyle name="Euro 7 24" xfId="791" xr:uid="{00000000-0005-0000-0000-000023060000}"/>
    <cellStyle name="Euro 7 24 2" xfId="5287" xr:uid="{00000000-0005-0000-0000-000024060000}"/>
    <cellStyle name="Euro 7 25" xfId="792" xr:uid="{00000000-0005-0000-0000-000025060000}"/>
    <cellStyle name="Euro 7 25 2" xfId="5288" xr:uid="{00000000-0005-0000-0000-000026060000}"/>
    <cellStyle name="Euro 7 26" xfId="793" xr:uid="{00000000-0005-0000-0000-000027060000}"/>
    <cellStyle name="Euro 7 26 2" xfId="5289" xr:uid="{00000000-0005-0000-0000-000028060000}"/>
    <cellStyle name="Euro 7 27" xfId="794" xr:uid="{00000000-0005-0000-0000-000029060000}"/>
    <cellStyle name="Euro 7 27 2" xfId="5290" xr:uid="{00000000-0005-0000-0000-00002A060000}"/>
    <cellStyle name="Euro 7 28" xfId="795" xr:uid="{00000000-0005-0000-0000-00002B060000}"/>
    <cellStyle name="Euro 7 28 2" xfId="5291" xr:uid="{00000000-0005-0000-0000-00002C060000}"/>
    <cellStyle name="Euro 7 29" xfId="4283" xr:uid="{00000000-0005-0000-0000-00002D060000}"/>
    <cellStyle name="Euro 7 3" xfId="796" xr:uid="{00000000-0005-0000-0000-00002E060000}"/>
    <cellStyle name="Euro 7 3 2" xfId="4316" xr:uid="{00000000-0005-0000-0000-00002F060000}"/>
    <cellStyle name="Euro 7 4" xfId="797" xr:uid="{00000000-0005-0000-0000-000030060000}"/>
    <cellStyle name="Euro 7 4 2" xfId="5292" xr:uid="{00000000-0005-0000-0000-000031060000}"/>
    <cellStyle name="Euro 7 5" xfId="798" xr:uid="{00000000-0005-0000-0000-000032060000}"/>
    <cellStyle name="Euro 7 5 2" xfId="5293" xr:uid="{00000000-0005-0000-0000-000033060000}"/>
    <cellStyle name="Euro 7 6" xfId="799" xr:uid="{00000000-0005-0000-0000-000034060000}"/>
    <cellStyle name="Euro 7 6 2" xfId="5294" xr:uid="{00000000-0005-0000-0000-000035060000}"/>
    <cellStyle name="Euro 7 7" xfId="800" xr:uid="{00000000-0005-0000-0000-000036060000}"/>
    <cellStyle name="Euro 7 7 2" xfId="5295" xr:uid="{00000000-0005-0000-0000-000037060000}"/>
    <cellStyle name="Euro 7 8" xfId="801" xr:uid="{00000000-0005-0000-0000-000038060000}"/>
    <cellStyle name="Euro 7 8 2" xfId="5296" xr:uid="{00000000-0005-0000-0000-000039060000}"/>
    <cellStyle name="Euro 7 9" xfId="802" xr:uid="{00000000-0005-0000-0000-00003A060000}"/>
    <cellStyle name="Euro 7 9 2" xfId="5297" xr:uid="{00000000-0005-0000-0000-00003B060000}"/>
    <cellStyle name="Euro 7_5" xfId="3945" xr:uid="{00000000-0005-0000-0000-00003C060000}"/>
    <cellStyle name="Euro 8" xfId="803" xr:uid="{00000000-0005-0000-0000-00003D060000}"/>
    <cellStyle name="Euro 8 10" xfId="804" xr:uid="{00000000-0005-0000-0000-00003E060000}"/>
    <cellStyle name="Euro 8 10 2" xfId="5298" xr:uid="{00000000-0005-0000-0000-00003F060000}"/>
    <cellStyle name="Euro 8 11" xfId="805" xr:uid="{00000000-0005-0000-0000-000040060000}"/>
    <cellStyle name="Euro 8 11 2" xfId="5299" xr:uid="{00000000-0005-0000-0000-000041060000}"/>
    <cellStyle name="Euro 8 12" xfId="806" xr:uid="{00000000-0005-0000-0000-000042060000}"/>
    <cellStyle name="Euro 8 12 2" xfId="5300" xr:uid="{00000000-0005-0000-0000-000043060000}"/>
    <cellStyle name="Euro 8 13" xfId="807" xr:uid="{00000000-0005-0000-0000-000044060000}"/>
    <cellStyle name="Euro 8 13 2" xfId="5301" xr:uid="{00000000-0005-0000-0000-000045060000}"/>
    <cellStyle name="Euro 8 14" xfId="808" xr:uid="{00000000-0005-0000-0000-000046060000}"/>
    <cellStyle name="Euro 8 14 2" xfId="5302" xr:uid="{00000000-0005-0000-0000-000047060000}"/>
    <cellStyle name="Euro 8 15" xfId="809" xr:uid="{00000000-0005-0000-0000-000048060000}"/>
    <cellStyle name="Euro 8 15 2" xfId="5303" xr:uid="{00000000-0005-0000-0000-000049060000}"/>
    <cellStyle name="Euro 8 16" xfId="810" xr:uid="{00000000-0005-0000-0000-00004A060000}"/>
    <cellStyle name="Euro 8 16 2" xfId="5304" xr:uid="{00000000-0005-0000-0000-00004B060000}"/>
    <cellStyle name="Euro 8 17" xfId="811" xr:uid="{00000000-0005-0000-0000-00004C060000}"/>
    <cellStyle name="Euro 8 17 2" xfId="5305" xr:uid="{00000000-0005-0000-0000-00004D060000}"/>
    <cellStyle name="Euro 8 18" xfId="812" xr:uid="{00000000-0005-0000-0000-00004E060000}"/>
    <cellStyle name="Euro 8 18 2" xfId="5306" xr:uid="{00000000-0005-0000-0000-00004F060000}"/>
    <cellStyle name="Euro 8 19" xfId="813" xr:uid="{00000000-0005-0000-0000-000050060000}"/>
    <cellStyle name="Euro 8 19 2" xfId="5307" xr:uid="{00000000-0005-0000-0000-000051060000}"/>
    <cellStyle name="Euro 8 2" xfId="814" xr:uid="{00000000-0005-0000-0000-000052060000}"/>
    <cellStyle name="Euro 8 2 2" xfId="4365" xr:uid="{00000000-0005-0000-0000-000053060000}"/>
    <cellStyle name="Euro 8 20" xfId="815" xr:uid="{00000000-0005-0000-0000-000054060000}"/>
    <cellStyle name="Euro 8 20 2" xfId="5308" xr:uid="{00000000-0005-0000-0000-000055060000}"/>
    <cellStyle name="Euro 8 21" xfId="816" xr:uid="{00000000-0005-0000-0000-000056060000}"/>
    <cellStyle name="Euro 8 21 2" xfId="5309" xr:uid="{00000000-0005-0000-0000-000057060000}"/>
    <cellStyle name="Euro 8 22" xfId="817" xr:uid="{00000000-0005-0000-0000-000058060000}"/>
    <cellStyle name="Euro 8 22 2" xfId="5310" xr:uid="{00000000-0005-0000-0000-000059060000}"/>
    <cellStyle name="Euro 8 23" xfId="818" xr:uid="{00000000-0005-0000-0000-00005A060000}"/>
    <cellStyle name="Euro 8 23 2" xfId="5311" xr:uid="{00000000-0005-0000-0000-00005B060000}"/>
    <cellStyle name="Euro 8 24" xfId="819" xr:uid="{00000000-0005-0000-0000-00005C060000}"/>
    <cellStyle name="Euro 8 24 2" xfId="5312" xr:uid="{00000000-0005-0000-0000-00005D060000}"/>
    <cellStyle name="Euro 8 25" xfId="820" xr:uid="{00000000-0005-0000-0000-00005E060000}"/>
    <cellStyle name="Euro 8 25 2" xfId="5313" xr:uid="{00000000-0005-0000-0000-00005F060000}"/>
    <cellStyle name="Euro 8 26" xfId="821" xr:uid="{00000000-0005-0000-0000-000060060000}"/>
    <cellStyle name="Euro 8 26 2" xfId="5314" xr:uid="{00000000-0005-0000-0000-000061060000}"/>
    <cellStyle name="Euro 8 27" xfId="822" xr:uid="{00000000-0005-0000-0000-000062060000}"/>
    <cellStyle name="Euro 8 27 2" xfId="5315" xr:uid="{00000000-0005-0000-0000-000063060000}"/>
    <cellStyle name="Euro 8 28" xfId="823" xr:uid="{00000000-0005-0000-0000-000064060000}"/>
    <cellStyle name="Euro 8 28 2" xfId="5316" xr:uid="{00000000-0005-0000-0000-000065060000}"/>
    <cellStyle name="Euro 8 29" xfId="4292" xr:uid="{00000000-0005-0000-0000-000066060000}"/>
    <cellStyle name="Euro 8 3" xfId="824" xr:uid="{00000000-0005-0000-0000-000067060000}"/>
    <cellStyle name="Euro 8 3 2" xfId="4325" xr:uid="{00000000-0005-0000-0000-000068060000}"/>
    <cellStyle name="Euro 8 4" xfId="825" xr:uid="{00000000-0005-0000-0000-000069060000}"/>
    <cellStyle name="Euro 8 4 2" xfId="5317" xr:uid="{00000000-0005-0000-0000-00006A060000}"/>
    <cellStyle name="Euro 8 5" xfId="826" xr:uid="{00000000-0005-0000-0000-00006B060000}"/>
    <cellStyle name="Euro 8 5 2" xfId="5318" xr:uid="{00000000-0005-0000-0000-00006C060000}"/>
    <cellStyle name="Euro 8 6" xfId="827" xr:uid="{00000000-0005-0000-0000-00006D060000}"/>
    <cellStyle name="Euro 8 6 2" xfId="5319" xr:uid="{00000000-0005-0000-0000-00006E060000}"/>
    <cellStyle name="Euro 8 7" xfId="828" xr:uid="{00000000-0005-0000-0000-00006F060000}"/>
    <cellStyle name="Euro 8 7 2" xfId="5320" xr:uid="{00000000-0005-0000-0000-000070060000}"/>
    <cellStyle name="Euro 8 8" xfId="829" xr:uid="{00000000-0005-0000-0000-000071060000}"/>
    <cellStyle name="Euro 8 8 2" xfId="5321" xr:uid="{00000000-0005-0000-0000-000072060000}"/>
    <cellStyle name="Euro 8 9" xfId="830" xr:uid="{00000000-0005-0000-0000-000073060000}"/>
    <cellStyle name="Euro 8 9 2" xfId="5322" xr:uid="{00000000-0005-0000-0000-000074060000}"/>
    <cellStyle name="Euro 8_5" xfId="3946" xr:uid="{00000000-0005-0000-0000-000075060000}"/>
    <cellStyle name="Euro 9" xfId="831" xr:uid="{00000000-0005-0000-0000-000076060000}"/>
    <cellStyle name="Euro 9 10" xfId="832" xr:uid="{00000000-0005-0000-0000-000077060000}"/>
    <cellStyle name="Euro 9 10 2" xfId="5323" xr:uid="{00000000-0005-0000-0000-000078060000}"/>
    <cellStyle name="Euro 9 11" xfId="833" xr:uid="{00000000-0005-0000-0000-000079060000}"/>
    <cellStyle name="Euro 9 11 2" xfId="5324" xr:uid="{00000000-0005-0000-0000-00007A060000}"/>
    <cellStyle name="Euro 9 12" xfId="834" xr:uid="{00000000-0005-0000-0000-00007B060000}"/>
    <cellStyle name="Euro 9 12 2" xfId="5325" xr:uid="{00000000-0005-0000-0000-00007C060000}"/>
    <cellStyle name="Euro 9 13" xfId="835" xr:uid="{00000000-0005-0000-0000-00007D060000}"/>
    <cellStyle name="Euro 9 13 2" xfId="5326" xr:uid="{00000000-0005-0000-0000-00007E060000}"/>
    <cellStyle name="Euro 9 14" xfId="836" xr:uid="{00000000-0005-0000-0000-00007F060000}"/>
    <cellStyle name="Euro 9 14 2" xfId="5327" xr:uid="{00000000-0005-0000-0000-000080060000}"/>
    <cellStyle name="Euro 9 15" xfId="837" xr:uid="{00000000-0005-0000-0000-000081060000}"/>
    <cellStyle name="Euro 9 15 2" xfId="5328" xr:uid="{00000000-0005-0000-0000-000082060000}"/>
    <cellStyle name="Euro 9 16" xfId="838" xr:uid="{00000000-0005-0000-0000-000083060000}"/>
    <cellStyle name="Euro 9 16 2" xfId="5329" xr:uid="{00000000-0005-0000-0000-000084060000}"/>
    <cellStyle name="Euro 9 17" xfId="839" xr:uid="{00000000-0005-0000-0000-000085060000}"/>
    <cellStyle name="Euro 9 17 2" xfId="5330" xr:uid="{00000000-0005-0000-0000-000086060000}"/>
    <cellStyle name="Euro 9 18" xfId="840" xr:uid="{00000000-0005-0000-0000-000087060000}"/>
    <cellStyle name="Euro 9 18 2" xfId="5331" xr:uid="{00000000-0005-0000-0000-000088060000}"/>
    <cellStyle name="Euro 9 19" xfId="841" xr:uid="{00000000-0005-0000-0000-000089060000}"/>
    <cellStyle name="Euro 9 19 2" xfId="5332" xr:uid="{00000000-0005-0000-0000-00008A060000}"/>
    <cellStyle name="Euro 9 2" xfId="842" xr:uid="{00000000-0005-0000-0000-00008B060000}"/>
    <cellStyle name="Euro 9 2 2" xfId="4357" xr:uid="{00000000-0005-0000-0000-00008C060000}"/>
    <cellStyle name="Euro 9 20" xfId="843" xr:uid="{00000000-0005-0000-0000-00008D060000}"/>
    <cellStyle name="Euro 9 20 2" xfId="5333" xr:uid="{00000000-0005-0000-0000-00008E060000}"/>
    <cellStyle name="Euro 9 21" xfId="844" xr:uid="{00000000-0005-0000-0000-00008F060000}"/>
    <cellStyle name="Euro 9 21 2" xfId="5334" xr:uid="{00000000-0005-0000-0000-000090060000}"/>
    <cellStyle name="Euro 9 22" xfId="845" xr:uid="{00000000-0005-0000-0000-000091060000}"/>
    <cellStyle name="Euro 9 22 2" xfId="5335" xr:uid="{00000000-0005-0000-0000-000092060000}"/>
    <cellStyle name="Euro 9 23" xfId="846" xr:uid="{00000000-0005-0000-0000-000093060000}"/>
    <cellStyle name="Euro 9 23 2" xfId="5336" xr:uid="{00000000-0005-0000-0000-000094060000}"/>
    <cellStyle name="Euro 9 24" xfId="847" xr:uid="{00000000-0005-0000-0000-000095060000}"/>
    <cellStyle name="Euro 9 24 2" xfId="5337" xr:uid="{00000000-0005-0000-0000-000096060000}"/>
    <cellStyle name="Euro 9 25" xfId="848" xr:uid="{00000000-0005-0000-0000-000097060000}"/>
    <cellStyle name="Euro 9 25 2" xfId="5338" xr:uid="{00000000-0005-0000-0000-000098060000}"/>
    <cellStyle name="Euro 9 26" xfId="849" xr:uid="{00000000-0005-0000-0000-000099060000}"/>
    <cellStyle name="Euro 9 26 2" xfId="5339" xr:uid="{00000000-0005-0000-0000-00009A060000}"/>
    <cellStyle name="Euro 9 27" xfId="850" xr:uid="{00000000-0005-0000-0000-00009B060000}"/>
    <cellStyle name="Euro 9 27 2" xfId="5340" xr:uid="{00000000-0005-0000-0000-00009C060000}"/>
    <cellStyle name="Euro 9 28" xfId="851" xr:uid="{00000000-0005-0000-0000-00009D060000}"/>
    <cellStyle name="Euro 9 28 2" xfId="5341" xr:uid="{00000000-0005-0000-0000-00009E060000}"/>
    <cellStyle name="Euro 9 29" xfId="4284" xr:uid="{00000000-0005-0000-0000-00009F060000}"/>
    <cellStyle name="Euro 9 3" xfId="852" xr:uid="{00000000-0005-0000-0000-0000A0060000}"/>
    <cellStyle name="Euro 9 3 2" xfId="4317" xr:uid="{00000000-0005-0000-0000-0000A1060000}"/>
    <cellStyle name="Euro 9 4" xfId="853" xr:uid="{00000000-0005-0000-0000-0000A2060000}"/>
    <cellStyle name="Euro 9 4 2" xfId="5342" xr:uid="{00000000-0005-0000-0000-0000A3060000}"/>
    <cellStyle name="Euro 9 5" xfId="854" xr:uid="{00000000-0005-0000-0000-0000A4060000}"/>
    <cellStyle name="Euro 9 5 2" xfId="5343" xr:uid="{00000000-0005-0000-0000-0000A5060000}"/>
    <cellStyle name="Euro 9 6" xfId="855" xr:uid="{00000000-0005-0000-0000-0000A6060000}"/>
    <cellStyle name="Euro 9 6 2" xfId="5344" xr:uid="{00000000-0005-0000-0000-0000A7060000}"/>
    <cellStyle name="Euro 9 7" xfId="856" xr:uid="{00000000-0005-0000-0000-0000A8060000}"/>
    <cellStyle name="Euro 9 7 2" xfId="5345" xr:uid="{00000000-0005-0000-0000-0000A9060000}"/>
    <cellStyle name="Euro 9 8" xfId="857" xr:uid="{00000000-0005-0000-0000-0000AA060000}"/>
    <cellStyle name="Euro 9 8 2" xfId="5346" xr:uid="{00000000-0005-0000-0000-0000AB060000}"/>
    <cellStyle name="Euro 9 9" xfId="858" xr:uid="{00000000-0005-0000-0000-0000AC060000}"/>
    <cellStyle name="Euro 9 9 2" xfId="5347" xr:uid="{00000000-0005-0000-0000-0000AD060000}"/>
    <cellStyle name="Euro 9_5" xfId="3947" xr:uid="{00000000-0005-0000-0000-0000AE060000}"/>
    <cellStyle name="Excel Built-in Normal" xfId="4020" xr:uid="{00000000-0005-0000-0000-0000AF060000}"/>
    <cellStyle name="Excel_BuiltIn_Percent 1" xfId="4021" xr:uid="{00000000-0005-0000-0000-0000B0060000}"/>
    <cellStyle name="F2" xfId="19" xr:uid="{00000000-0005-0000-0000-0000B1060000}"/>
    <cellStyle name="F2 2" xfId="4022" xr:uid="{00000000-0005-0000-0000-0000B2060000}"/>
    <cellStyle name="F3" xfId="20" xr:uid="{00000000-0005-0000-0000-0000B3060000}"/>
    <cellStyle name="F3 2" xfId="4023" xr:uid="{00000000-0005-0000-0000-0000B4060000}"/>
    <cellStyle name="F4" xfId="21" xr:uid="{00000000-0005-0000-0000-0000B5060000}"/>
    <cellStyle name="F4 2" xfId="4024" xr:uid="{00000000-0005-0000-0000-0000B6060000}"/>
    <cellStyle name="F5" xfId="22" xr:uid="{00000000-0005-0000-0000-0000B7060000}"/>
    <cellStyle name="F5 2" xfId="4025" xr:uid="{00000000-0005-0000-0000-0000B8060000}"/>
    <cellStyle name="F6" xfId="23" xr:uid="{00000000-0005-0000-0000-0000B9060000}"/>
    <cellStyle name="F6 2" xfId="4026" xr:uid="{00000000-0005-0000-0000-0000BA060000}"/>
    <cellStyle name="F7" xfId="24" xr:uid="{00000000-0005-0000-0000-0000BB060000}"/>
    <cellStyle name="F7 2" xfId="4027" xr:uid="{00000000-0005-0000-0000-0000BC060000}"/>
    <cellStyle name="F8" xfId="25" xr:uid="{00000000-0005-0000-0000-0000BD060000}"/>
    <cellStyle name="F8 2" xfId="4028" xr:uid="{00000000-0005-0000-0000-0000BE060000}"/>
    <cellStyle name="Fecha" xfId="859" xr:uid="{00000000-0005-0000-0000-0000BF060000}"/>
    <cellStyle name="Fecha 2" xfId="4079" xr:uid="{00000000-0005-0000-0000-0000C0060000}"/>
    <cellStyle name="Fijo" xfId="860" xr:uid="{00000000-0005-0000-0000-0000C1060000}"/>
    <cellStyle name="Fijo 2" xfId="4080" xr:uid="{00000000-0005-0000-0000-0000C2060000}"/>
    <cellStyle name="Fixed" xfId="9" xr:uid="{00000000-0005-0000-0000-0000C3060000}"/>
    <cellStyle name="Fixed 2" xfId="4029" xr:uid="{00000000-0005-0000-0000-0000C4060000}"/>
    <cellStyle name="Heading1" xfId="10" xr:uid="{00000000-0005-0000-0000-0000C5060000}"/>
    <cellStyle name="Heading1 2" xfId="4030" xr:uid="{00000000-0005-0000-0000-0000C6060000}"/>
    <cellStyle name="Heading2" xfId="11" xr:uid="{00000000-0005-0000-0000-0000C7060000}"/>
    <cellStyle name="Heading2 2" xfId="4031" xr:uid="{00000000-0005-0000-0000-0000C8060000}"/>
    <cellStyle name="Hipervínculo" xfId="12" builtinId="8"/>
    <cellStyle name="Hipervínculo 2" xfId="861" xr:uid="{00000000-0005-0000-0000-0000CA060000}"/>
    <cellStyle name="Hipervínculo 2 2" xfId="4033" xr:uid="{00000000-0005-0000-0000-0000CB060000}"/>
    <cellStyle name="Hipervínculo 2 2 2" xfId="4336" xr:uid="{00000000-0005-0000-0000-0000CC060000}"/>
    <cellStyle name="Hipervínculo 3" xfId="4032" xr:uid="{00000000-0005-0000-0000-0000CD060000}"/>
    <cellStyle name="Incorrecto" xfId="36" builtinId="27" customBuiltin="1"/>
    <cellStyle name="Incorrecto 2" xfId="4034" xr:uid="{00000000-0005-0000-0000-0000CF060000}"/>
    <cellStyle name="Incorreto" xfId="4035" xr:uid="{00000000-0005-0000-0000-0000D0060000}"/>
    <cellStyle name="Millares" xfId="4075" builtinId="3"/>
    <cellStyle name="Millares 10" xfId="863" xr:uid="{00000000-0005-0000-0000-0000D2060000}"/>
    <cellStyle name="Millares 10 2" xfId="4384" xr:uid="{00000000-0005-0000-0000-0000D3060000}"/>
    <cellStyle name="Millares 10 3" xfId="4082" xr:uid="{00000000-0005-0000-0000-0000D4060000}"/>
    <cellStyle name="Millares 11" xfId="864" xr:uid="{00000000-0005-0000-0000-0000D5060000}"/>
    <cellStyle name="Millares 11 2" xfId="4502" xr:uid="{00000000-0005-0000-0000-0000D6060000}"/>
    <cellStyle name="Millares 12" xfId="865" xr:uid="{00000000-0005-0000-0000-0000D7060000}"/>
    <cellStyle name="Millares 12 2" xfId="4501" xr:uid="{00000000-0005-0000-0000-0000D8060000}"/>
    <cellStyle name="Millares 13" xfId="866" xr:uid="{00000000-0005-0000-0000-0000D9060000}"/>
    <cellStyle name="Millares 13 2" xfId="4503" xr:uid="{00000000-0005-0000-0000-0000DA060000}"/>
    <cellStyle name="Millares 14" xfId="867" xr:uid="{00000000-0005-0000-0000-0000DB060000}"/>
    <cellStyle name="Millares 14 2" xfId="4519" xr:uid="{00000000-0005-0000-0000-0000DC060000}"/>
    <cellStyle name="Millares 15" xfId="868" xr:uid="{00000000-0005-0000-0000-0000DD060000}"/>
    <cellStyle name="Millares 15 2" xfId="4517" xr:uid="{00000000-0005-0000-0000-0000DE060000}"/>
    <cellStyle name="Millares 15 3" xfId="4083" xr:uid="{00000000-0005-0000-0000-0000DF060000}"/>
    <cellStyle name="Millares 15 4" xfId="4570" xr:uid="{00000000-0005-0000-0000-0000E0060000}"/>
    <cellStyle name="Millares 16" xfId="869" xr:uid="{00000000-0005-0000-0000-0000E1060000}"/>
    <cellStyle name="Millares 16 2" xfId="4515" xr:uid="{00000000-0005-0000-0000-0000E2060000}"/>
    <cellStyle name="Millares 16 3" xfId="4084" xr:uid="{00000000-0005-0000-0000-0000E3060000}"/>
    <cellStyle name="Millares 16 4" xfId="4571" xr:uid="{00000000-0005-0000-0000-0000E4060000}"/>
    <cellStyle name="Millares 17" xfId="870" xr:uid="{00000000-0005-0000-0000-0000E5060000}"/>
    <cellStyle name="Millares 17 2" xfId="4520" xr:uid="{00000000-0005-0000-0000-0000E6060000}"/>
    <cellStyle name="Millares 17 3" xfId="4085" xr:uid="{00000000-0005-0000-0000-0000E7060000}"/>
    <cellStyle name="Millares 17 4" xfId="4572" xr:uid="{00000000-0005-0000-0000-0000E8060000}"/>
    <cellStyle name="Millares 18" xfId="862" xr:uid="{00000000-0005-0000-0000-0000E9060000}"/>
    <cellStyle name="Millares 18 2" xfId="4521" xr:uid="{00000000-0005-0000-0000-0000EA060000}"/>
    <cellStyle name="Millares 19" xfId="4036" xr:uid="{00000000-0005-0000-0000-0000EB060000}"/>
    <cellStyle name="Millares 19 2" xfId="4524" xr:uid="{00000000-0005-0000-0000-0000EC060000}"/>
    <cellStyle name="Millares 2" xfId="26" xr:uid="{00000000-0005-0000-0000-0000ED060000}"/>
    <cellStyle name="Millares 2 10" xfId="872" xr:uid="{00000000-0005-0000-0000-0000EE060000}"/>
    <cellStyle name="Millares 2 10 2" xfId="4087" xr:uid="{00000000-0005-0000-0000-0000EF060000}"/>
    <cellStyle name="Millares 2 11" xfId="873" xr:uid="{00000000-0005-0000-0000-0000F0060000}"/>
    <cellStyle name="Millares 2 11 2" xfId="4088" xr:uid="{00000000-0005-0000-0000-0000F1060000}"/>
    <cellStyle name="Millares 2 12" xfId="874" xr:uid="{00000000-0005-0000-0000-0000F2060000}"/>
    <cellStyle name="Millares 2 12 2" xfId="4089" xr:uid="{00000000-0005-0000-0000-0000F3060000}"/>
    <cellStyle name="Millares 2 13" xfId="875" xr:uid="{00000000-0005-0000-0000-0000F4060000}"/>
    <cellStyle name="Millares 2 13 2" xfId="4090" xr:uid="{00000000-0005-0000-0000-0000F5060000}"/>
    <cellStyle name="Millares 2 14" xfId="876" xr:uid="{00000000-0005-0000-0000-0000F6060000}"/>
    <cellStyle name="Millares 2 14 2" xfId="4091" xr:uid="{00000000-0005-0000-0000-0000F7060000}"/>
    <cellStyle name="Millares 2 15" xfId="877" xr:uid="{00000000-0005-0000-0000-0000F8060000}"/>
    <cellStyle name="Millares 2 15 2" xfId="4092" xr:uid="{00000000-0005-0000-0000-0000F9060000}"/>
    <cellStyle name="Millares 2 16" xfId="878" xr:uid="{00000000-0005-0000-0000-0000FA060000}"/>
    <cellStyle name="Millares 2 16 2" xfId="4093" xr:uid="{00000000-0005-0000-0000-0000FB060000}"/>
    <cellStyle name="Millares 2 17" xfId="879" xr:uid="{00000000-0005-0000-0000-0000FC060000}"/>
    <cellStyle name="Millares 2 17 2" xfId="4094" xr:uid="{00000000-0005-0000-0000-0000FD060000}"/>
    <cellStyle name="Millares 2 18" xfId="880" xr:uid="{00000000-0005-0000-0000-0000FE060000}"/>
    <cellStyle name="Millares 2 18 2" xfId="4095" xr:uid="{00000000-0005-0000-0000-0000FF060000}"/>
    <cellStyle name="Millares 2 19" xfId="881" xr:uid="{00000000-0005-0000-0000-000000070000}"/>
    <cellStyle name="Millares 2 19 2" xfId="4096" xr:uid="{00000000-0005-0000-0000-000001070000}"/>
    <cellStyle name="Millares 2 2" xfId="882" xr:uid="{00000000-0005-0000-0000-000002070000}"/>
    <cellStyle name="Millares 2 2 10" xfId="883" xr:uid="{00000000-0005-0000-0000-000003070000}"/>
    <cellStyle name="Millares 2 2 10 2" xfId="4098" xr:uid="{00000000-0005-0000-0000-000004070000}"/>
    <cellStyle name="Millares 2 2 10 2 2" xfId="5348" xr:uid="{00000000-0005-0000-0000-000005070000}"/>
    <cellStyle name="Millares 2 2 11" xfId="884" xr:uid="{00000000-0005-0000-0000-000006070000}"/>
    <cellStyle name="Millares 2 2 11 2" xfId="4099" xr:uid="{00000000-0005-0000-0000-000007070000}"/>
    <cellStyle name="Millares 2 2 11 2 2" xfId="5349" xr:uid="{00000000-0005-0000-0000-000008070000}"/>
    <cellStyle name="Millares 2 2 12" xfId="885" xr:uid="{00000000-0005-0000-0000-000009070000}"/>
    <cellStyle name="Millares 2 2 12 2" xfId="4100" xr:uid="{00000000-0005-0000-0000-00000A070000}"/>
    <cellStyle name="Millares 2 2 12 2 2" xfId="5350" xr:uid="{00000000-0005-0000-0000-00000B070000}"/>
    <cellStyle name="Millares 2 2 13" xfId="886" xr:uid="{00000000-0005-0000-0000-00000C070000}"/>
    <cellStyle name="Millares 2 2 13 2" xfId="4101" xr:uid="{00000000-0005-0000-0000-00000D070000}"/>
    <cellStyle name="Millares 2 2 13 2 2" xfId="5351" xr:uid="{00000000-0005-0000-0000-00000E070000}"/>
    <cellStyle name="Millares 2 2 14" xfId="887" xr:uid="{00000000-0005-0000-0000-00000F070000}"/>
    <cellStyle name="Millares 2 2 14 2" xfId="4102" xr:uid="{00000000-0005-0000-0000-000010070000}"/>
    <cellStyle name="Millares 2 2 14 2 2" xfId="5352" xr:uid="{00000000-0005-0000-0000-000011070000}"/>
    <cellStyle name="Millares 2 2 15" xfId="888" xr:uid="{00000000-0005-0000-0000-000012070000}"/>
    <cellStyle name="Millares 2 2 15 2" xfId="4103" xr:uid="{00000000-0005-0000-0000-000013070000}"/>
    <cellStyle name="Millares 2 2 15 2 2" xfId="5353" xr:uid="{00000000-0005-0000-0000-000014070000}"/>
    <cellStyle name="Millares 2 2 16" xfId="889" xr:uid="{00000000-0005-0000-0000-000015070000}"/>
    <cellStyle name="Millares 2 2 16 2" xfId="4104" xr:uid="{00000000-0005-0000-0000-000016070000}"/>
    <cellStyle name="Millares 2 2 16 2 2" xfId="5354" xr:uid="{00000000-0005-0000-0000-000017070000}"/>
    <cellStyle name="Millares 2 2 17" xfId="890" xr:uid="{00000000-0005-0000-0000-000018070000}"/>
    <cellStyle name="Millares 2 2 17 2" xfId="4105" xr:uid="{00000000-0005-0000-0000-000019070000}"/>
    <cellStyle name="Millares 2 2 17 2 2" xfId="5355" xr:uid="{00000000-0005-0000-0000-00001A070000}"/>
    <cellStyle name="Millares 2 2 18" xfId="891" xr:uid="{00000000-0005-0000-0000-00001B070000}"/>
    <cellStyle name="Millares 2 2 18 2" xfId="4106" xr:uid="{00000000-0005-0000-0000-00001C070000}"/>
    <cellStyle name="Millares 2 2 18 2 2" xfId="5356" xr:uid="{00000000-0005-0000-0000-00001D070000}"/>
    <cellStyle name="Millares 2 2 19" xfId="892" xr:uid="{00000000-0005-0000-0000-00001E070000}"/>
    <cellStyle name="Millares 2 2 19 2" xfId="4107" xr:uid="{00000000-0005-0000-0000-00001F070000}"/>
    <cellStyle name="Millares 2 2 19 2 2" xfId="5357" xr:uid="{00000000-0005-0000-0000-000020070000}"/>
    <cellStyle name="Millares 2 2 2" xfId="893" xr:uid="{00000000-0005-0000-0000-000021070000}"/>
    <cellStyle name="Millares 2 2 2 2" xfId="4347" xr:uid="{00000000-0005-0000-0000-000022070000}"/>
    <cellStyle name="Millares 2 2 2 2 2" xfId="4476" xr:uid="{00000000-0005-0000-0000-000023070000}"/>
    <cellStyle name="Millares 2 2 2 3" xfId="4425" xr:uid="{00000000-0005-0000-0000-000024070000}"/>
    <cellStyle name="Millares 2 2 2 4" xfId="4529" xr:uid="{00000000-0005-0000-0000-000025070000}"/>
    <cellStyle name="Millares 2 2 2 5" xfId="4108" xr:uid="{00000000-0005-0000-0000-000026070000}"/>
    <cellStyle name="Millares 2 2 20" xfId="894" xr:uid="{00000000-0005-0000-0000-000027070000}"/>
    <cellStyle name="Millares 2 2 20 2" xfId="4109" xr:uid="{00000000-0005-0000-0000-000028070000}"/>
    <cellStyle name="Millares 2 2 20 2 2" xfId="5358" xr:uid="{00000000-0005-0000-0000-000029070000}"/>
    <cellStyle name="Millares 2 2 21" xfId="895" xr:uid="{00000000-0005-0000-0000-00002A070000}"/>
    <cellStyle name="Millares 2 2 21 2" xfId="4110" xr:uid="{00000000-0005-0000-0000-00002B070000}"/>
    <cellStyle name="Millares 2 2 21 2 2" xfId="5359" xr:uid="{00000000-0005-0000-0000-00002C070000}"/>
    <cellStyle name="Millares 2 2 22" xfId="896" xr:uid="{00000000-0005-0000-0000-00002D070000}"/>
    <cellStyle name="Millares 2 2 22 2" xfId="4111" xr:uid="{00000000-0005-0000-0000-00002E070000}"/>
    <cellStyle name="Millares 2 2 22 2 2" xfId="5360" xr:uid="{00000000-0005-0000-0000-00002F070000}"/>
    <cellStyle name="Millares 2 2 23" xfId="897" xr:uid="{00000000-0005-0000-0000-000030070000}"/>
    <cellStyle name="Millares 2 2 23 2" xfId="4112" xr:uid="{00000000-0005-0000-0000-000031070000}"/>
    <cellStyle name="Millares 2 2 23 2 2" xfId="5361" xr:uid="{00000000-0005-0000-0000-000032070000}"/>
    <cellStyle name="Millares 2 2 24" xfId="898" xr:uid="{00000000-0005-0000-0000-000033070000}"/>
    <cellStyle name="Millares 2 2 24 2" xfId="4113" xr:uid="{00000000-0005-0000-0000-000034070000}"/>
    <cellStyle name="Millares 2 2 24 2 2" xfId="5362" xr:uid="{00000000-0005-0000-0000-000035070000}"/>
    <cellStyle name="Millares 2 2 25" xfId="899" xr:uid="{00000000-0005-0000-0000-000036070000}"/>
    <cellStyle name="Millares 2 2 25 2" xfId="4114" xr:uid="{00000000-0005-0000-0000-000037070000}"/>
    <cellStyle name="Millares 2 2 25 2 2" xfId="5363" xr:uid="{00000000-0005-0000-0000-000038070000}"/>
    <cellStyle name="Millares 2 2 26" xfId="900" xr:uid="{00000000-0005-0000-0000-000039070000}"/>
    <cellStyle name="Millares 2 2 26 2" xfId="4115" xr:uid="{00000000-0005-0000-0000-00003A070000}"/>
    <cellStyle name="Millares 2 2 26 2 2" xfId="5364" xr:uid="{00000000-0005-0000-0000-00003B070000}"/>
    <cellStyle name="Millares 2 2 27" xfId="901" xr:uid="{00000000-0005-0000-0000-00003C070000}"/>
    <cellStyle name="Millares 2 2 27 2" xfId="4116" xr:uid="{00000000-0005-0000-0000-00003D070000}"/>
    <cellStyle name="Millares 2 2 27 2 2" xfId="5365" xr:uid="{00000000-0005-0000-0000-00003E070000}"/>
    <cellStyle name="Millares 2 2 28" xfId="902" xr:uid="{00000000-0005-0000-0000-00003F070000}"/>
    <cellStyle name="Millares 2 2 28 2" xfId="4117" xr:uid="{00000000-0005-0000-0000-000040070000}"/>
    <cellStyle name="Millares 2 2 28 2 2" xfId="5366" xr:uid="{00000000-0005-0000-0000-000041070000}"/>
    <cellStyle name="Millares 2 2 29" xfId="903" xr:uid="{00000000-0005-0000-0000-000042070000}"/>
    <cellStyle name="Millares 2 2 29 2" xfId="4118" xr:uid="{00000000-0005-0000-0000-000043070000}"/>
    <cellStyle name="Millares 2 2 29 2 2" xfId="5367" xr:uid="{00000000-0005-0000-0000-000044070000}"/>
    <cellStyle name="Millares 2 2 3" xfId="904" xr:uid="{00000000-0005-0000-0000-000045070000}"/>
    <cellStyle name="Millares 2 2 3 2" xfId="4307" xr:uid="{00000000-0005-0000-0000-000046070000}"/>
    <cellStyle name="Millares 2 2 3 2 2" xfId="4458" xr:uid="{00000000-0005-0000-0000-000047070000}"/>
    <cellStyle name="Millares 2 2 3 3" xfId="4407" xr:uid="{00000000-0005-0000-0000-000048070000}"/>
    <cellStyle name="Millares 2 2 3 4" xfId="4546" xr:uid="{00000000-0005-0000-0000-000049070000}"/>
    <cellStyle name="Millares 2 2 3 5" xfId="4119" xr:uid="{00000000-0005-0000-0000-00004A070000}"/>
    <cellStyle name="Millares 2 2 30" xfId="905" xr:uid="{00000000-0005-0000-0000-00004B070000}"/>
    <cellStyle name="Millares 2 2 30 2" xfId="4120" xr:uid="{00000000-0005-0000-0000-00004C070000}"/>
    <cellStyle name="Millares 2 2 31" xfId="906" xr:uid="{00000000-0005-0000-0000-00004D070000}"/>
    <cellStyle name="Millares 2 2 31 2" xfId="4121" xr:uid="{00000000-0005-0000-0000-00004E070000}"/>
    <cellStyle name="Millares 2 2 32" xfId="907" xr:uid="{00000000-0005-0000-0000-00004F070000}"/>
    <cellStyle name="Millares 2 2 32 2" xfId="4122" xr:uid="{00000000-0005-0000-0000-000050070000}"/>
    <cellStyle name="Millares 2 2 33" xfId="908" xr:uid="{00000000-0005-0000-0000-000051070000}"/>
    <cellStyle name="Millares 2 2 33 2" xfId="4123" xr:uid="{00000000-0005-0000-0000-000052070000}"/>
    <cellStyle name="Millares 2 2 34" xfId="909" xr:uid="{00000000-0005-0000-0000-000053070000}"/>
    <cellStyle name="Millares 2 2 34 2" xfId="4124" xr:uid="{00000000-0005-0000-0000-000054070000}"/>
    <cellStyle name="Millares 2 2 35" xfId="910" xr:uid="{00000000-0005-0000-0000-000055070000}"/>
    <cellStyle name="Millares 2 2 35 2" xfId="4125" xr:uid="{00000000-0005-0000-0000-000056070000}"/>
    <cellStyle name="Millares 2 2 36" xfId="4038" xr:uid="{00000000-0005-0000-0000-000057070000}"/>
    <cellStyle name="Millares 2 2 36 2" xfId="4273" xr:uid="{00000000-0005-0000-0000-000058070000}"/>
    <cellStyle name="Millares 2 2 37" xfId="4391" xr:uid="{00000000-0005-0000-0000-000059070000}"/>
    <cellStyle name="Millares 2 2 38" xfId="4494" xr:uid="{00000000-0005-0000-0000-00005A070000}"/>
    <cellStyle name="Millares 2 2 39" xfId="4505" xr:uid="{00000000-0005-0000-0000-00005B070000}"/>
    <cellStyle name="Millares 2 2 4" xfId="911" xr:uid="{00000000-0005-0000-0000-00005C070000}"/>
    <cellStyle name="Millares 2 2 4 2" xfId="4442" xr:uid="{00000000-0005-0000-0000-00005D070000}"/>
    <cellStyle name="Millares 2 2 4 3" xfId="4126" xr:uid="{00000000-0005-0000-0000-00005E070000}"/>
    <cellStyle name="Millares 2 2 40" xfId="4511" xr:uid="{00000000-0005-0000-0000-00005F070000}"/>
    <cellStyle name="Millares 2 2 41" xfId="4097" xr:uid="{00000000-0005-0000-0000-000060070000}"/>
    <cellStyle name="Millares 2 2 41 2" xfId="4582" xr:uid="{00000000-0005-0000-0000-000061070000}"/>
    <cellStyle name="Millares 2 2 5" xfId="912" xr:uid="{00000000-0005-0000-0000-000062070000}"/>
    <cellStyle name="Millares 2 2 5 2" xfId="4127" xr:uid="{00000000-0005-0000-0000-000063070000}"/>
    <cellStyle name="Millares 2 2 5 2 2" xfId="5368" xr:uid="{00000000-0005-0000-0000-000064070000}"/>
    <cellStyle name="Millares 2 2 6" xfId="913" xr:uid="{00000000-0005-0000-0000-000065070000}"/>
    <cellStyle name="Millares 2 2 6 2" xfId="4128" xr:uid="{00000000-0005-0000-0000-000066070000}"/>
    <cellStyle name="Millares 2 2 6 2 2" xfId="5369" xr:uid="{00000000-0005-0000-0000-000067070000}"/>
    <cellStyle name="Millares 2 2 7" xfId="914" xr:uid="{00000000-0005-0000-0000-000068070000}"/>
    <cellStyle name="Millares 2 2 7 2" xfId="4129" xr:uid="{00000000-0005-0000-0000-000069070000}"/>
    <cellStyle name="Millares 2 2 7 2 2" xfId="5370" xr:uid="{00000000-0005-0000-0000-00006A070000}"/>
    <cellStyle name="Millares 2 2 8" xfId="915" xr:uid="{00000000-0005-0000-0000-00006B070000}"/>
    <cellStyle name="Millares 2 2 8 2" xfId="4130" xr:uid="{00000000-0005-0000-0000-00006C070000}"/>
    <cellStyle name="Millares 2 2 8 2 2" xfId="5371" xr:uid="{00000000-0005-0000-0000-00006D070000}"/>
    <cellStyle name="Millares 2 2 9" xfId="916" xr:uid="{00000000-0005-0000-0000-00006E070000}"/>
    <cellStyle name="Millares 2 2 9 2" xfId="4131" xr:uid="{00000000-0005-0000-0000-00006F070000}"/>
    <cellStyle name="Millares 2 2 9 2 2" xfId="5372" xr:uid="{00000000-0005-0000-0000-000070070000}"/>
    <cellStyle name="Millares 2 20" xfId="917" xr:uid="{00000000-0005-0000-0000-000071070000}"/>
    <cellStyle name="Millares 2 20 2" xfId="4132" xr:uid="{00000000-0005-0000-0000-000072070000}"/>
    <cellStyle name="Millares 2 21" xfId="918" xr:uid="{00000000-0005-0000-0000-000073070000}"/>
    <cellStyle name="Millares 2 21 2" xfId="4133" xr:uid="{00000000-0005-0000-0000-000074070000}"/>
    <cellStyle name="Millares 2 22" xfId="919" xr:uid="{00000000-0005-0000-0000-000075070000}"/>
    <cellStyle name="Millares 2 22 2" xfId="4134" xr:uid="{00000000-0005-0000-0000-000076070000}"/>
    <cellStyle name="Millares 2 23" xfId="920" xr:uid="{00000000-0005-0000-0000-000077070000}"/>
    <cellStyle name="Millares 2 23 2" xfId="4135" xr:uid="{00000000-0005-0000-0000-000078070000}"/>
    <cellStyle name="Millares 2 24" xfId="921" xr:uid="{00000000-0005-0000-0000-000079070000}"/>
    <cellStyle name="Millares 2 24 2" xfId="4136" xr:uid="{00000000-0005-0000-0000-00007A070000}"/>
    <cellStyle name="Millares 2 25" xfId="922" xr:uid="{00000000-0005-0000-0000-00007B070000}"/>
    <cellStyle name="Millares 2 25 2" xfId="4137" xr:uid="{00000000-0005-0000-0000-00007C070000}"/>
    <cellStyle name="Millares 2 26" xfId="923" xr:uid="{00000000-0005-0000-0000-00007D070000}"/>
    <cellStyle name="Millares 2 26 2" xfId="4138" xr:uid="{00000000-0005-0000-0000-00007E070000}"/>
    <cellStyle name="Millares 2 27" xfId="924" xr:uid="{00000000-0005-0000-0000-00007F070000}"/>
    <cellStyle name="Millares 2 27 2" xfId="4139" xr:uid="{00000000-0005-0000-0000-000080070000}"/>
    <cellStyle name="Millares 2 28" xfId="925" xr:uid="{00000000-0005-0000-0000-000081070000}"/>
    <cellStyle name="Millares 2 28 2" xfId="4140" xr:uid="{00000000-0005-0000-0000-000082070000}"/>
    <cellStyle name="Millares 2 29" xfId="926" xr:uid="{00000000-0005-0000-0000-000083070000}"/>
    <cellStyle name="Millares 2 29 2" xfId="4141" xr:uid="{00000000-0005-0000-0000-000084070000}"/>
    <cellStyle name="Millares 2 3" xfId="927" xr:uid="{00000000-0005-0000-0000-000085070000}"/>
    <cellStyle name="Millares 2 3 10" xfId="4422" xr:uid="{00000000-0005-0000-0000-000086070000}"/>
    <cellStyle name="Millares 2 3 11" xfId="4528" xr:uid="{00000000-0005-0000-0000-000087070000}"/>
    <cellStyle name="Millares 2 3 12" xfId="4142" xr:uid="{00000000-0005-0000-0000-000088070000}"/>
    <cellStyle name="Millares 2 3 2" xfId="928" xr:uid="{00000000-0005-0000-0000-000089070000}"/>
    <cellStyle name="Millares 2 3 2 2" xfId="4473" xr:uid="{00000000-0005-0000-0000-00008A070000}"/>
    <cellStyle name="Millares 2 3 3" xfId="929" xr:uid="{00000000-0005-0000-0000-00008B070000}"/>
    <cellStyle name="Millares 2 3 4" xfId="930" xr:uid="{00000000-0005-0000-0000-00008C070000}"/>
    <cellStyle name="Millares 2 3 5" xfId="931" xr:uid="{00000000-0005-0000-0000-00008D070000}"/>
    <cellStyle name="Millares 2 3 6" xfId="932" xr:uid="{00000000-0005-0000-0000-00008E070000}"/>
    <cellStyle name="Millares 2 3 7" xfId="933" xr:uid="{00000000-0005-0000-0000-00008F070000}"/>
    <cellStyle name="Millares 2 3 8" xfId="934" xr:uid="{00000000-0005-0000-0000-000090070000}"/>
    <cellStyle name="Millares 2 3 9" xfId="4338" xr:uid="{00000000-0005-0000-0000-000091070000}"/>
    <cellStyle name="Millares 2 30" xfId="935" xr:uid="{00000000-0005-0000-0000-000092070000}"/>
    <cellStyle name="Millares 2 30 2" xfId="4143" xr:uid="{00000000-0005-0000-0000-000093070000}"/>
    <cellStyle name="Millares 2 31" xfId="936" xr:uid="{00000000-0005-0000-0000-000094070000}"/>
    <cellStyle name="Millares 2 31 2" xfId="4144" xr:uid="{00000000-0005-0000-0000-000095070000}"/>
    <cellStyle name="Millares 2 32" xfId="937" xr:uid="{00000000-0005-0000-0000-000096070000}"/>
    <cellStyle name="Millares 2 32 2" xfId="4145" xr:uid="{00000000-0005-0000-0000-000097070000}"/>
    <cellStyle name="Millares 2 33" xfId="938" xr:uid="{00000000-0005-0000-0000-000098070000}"/>
    <cellStyle name="Millares 2 33 2" xfId="4146" xr:uid="{00000000-0005-0000-0000-000099070000}"/>
    <cellStyle name="Millares 2 34" xfId="939" xr:uid="{00000000-0005-0000-0000-00009A070000}"/>
    <cellStyle name="Millares 2 34 2" xfId="4147" xr:uid="{00000000-0005-0000-0000-00009B070000}"/>
    <cellStyle name="Millares 2 35" xfId="940" xr:uid="{00000000-0005-0000-0000-00009C070000}"/>
    <cellStyle name="Millares 2 35 2" xfId="4148" xr:uid="{00000000-0005-0000-0000-00009D070000}"/>
    <cellStyle name="Millares 2 36" xfId="941" xr:uid="{00000000-0005-0000-0000-00009E070000}"/>
    <cellStyle name="Millares 2 36 2" xfId="4149" xr:uid="{00000000-0005-0000-0000-00009F070000}"/>
    <cellStyle name="Millares 2 37" xfId="942" xr:uid="{00000000-0005-0000-0000-0000A0070000}"/>
    <cellStyle name="Millares 2 37 2" xfId="4150" xr:uid="{00000000-0005-0000-0000-0000A1070000}"/>
    <cellStyle name="Millares 2 38" xfId="943" xr:uid="{00000000-0005-0000-0000-0000A2070000}"/>
    <cellStyle name="Millares 2 38 2" xfId="4151" xr:uid="{00000000-0005-0000-0000-0000A3070000}"/>
    <cellStyle name="Millares 2 39" xfId="944" xr:uid="{00000000-0005-0000-0000-0000A4070000}"/>
    <cellStyle name="Millares 2 39 2" xfId="4152" xr:uid="{00000000-0005-0000-0000-0000A5070000}"/>
    <cellStyle name="Millares 2 4" xfId="945" xr:uid="{00000000-0005-0000-0000-0000A6070000}"/>
    <cellStyle name="Millares 2 4 10" xfId="4404" xr:uid="{00000000-0005-0000-0000-0000A7070000}"/>
    <cellStyle name="Millares 2 4 11" xfId="4153" xr:uid="{00000000-0005-0000-0000-0000A8070000}"/>
    <cellStyle name="Millares 2 4 2" xfId="946" xr:uid="{00000000-0005-0000-0000-0000A9070000}"/>
    <cellStyle name="Millares 2 4 2 2" xfId="4455" xr:uid="{00000000-0005-0000-0000-0000AA070000}"/>
    <cellStyle name="Millares 2 4 3" xfId="947" xr:uid="{00000000-0005-0000-0000-0000AB070000}"/>
    <cellStyle name="Millares 2 4 4" xfId="948" xr:uid="{00000000-0005-0000-0000-0000AC070000}"/>
    <cellStyle name="Millares 2 4 5" xfId="949" xr:uid="{00000000-0005-0000-0000-0000AD070000}"/>
    <cellStyle name="Millares 2 4 6" xfId="950" xr:uid="{00000000-0005-0000-0000-0000AE070000}"/>
    <cellStyle name="Millares 2 4 7" xfId="951" xr:uid="{00000000-0005-0000-0000-0000AF070000}"/>
    <cellStyle name="Millares 2 4 8" xfId="952" xr:uid="{00000000-0005-0000-0000-0000B0070000}"/>
    <cellStyle name="Millares 2 4 9" xfId="4301" xr:uid="{00000000-0005-0000-0000-0000B1070000}"/>
    <cellStyle name="Millares 2 40" xfId="953" xr:uid="{00000000-0005-0000-0000-0000B2070000}"/>
    <cellStyle name="Millares 2 40 2" xfId="4154" xr:uid="{00000000-0005-0000-0000-0000B3070000}"/>
    <cellStyle name="Millares 2 41" xfId="954" xr:uid="{00000000-0005-0000-0000-0000B4070000}"/>
    <cellStyle name="Millares 2 41 2" xfId="4155" xr:uid="{00000000-0005-0000-0000-0000B5070000}"/>
    <cellStyle name="Millares 2 42" xfId="955" xr:uid="{00000000-0005-0000-0000-0000B6070000}"/>
    <cellStyle name="Millares 2 42 2" xfId="4156" xr:uid="{00000000-0005-0000-0000-0000B7070000}"/>
    <cellStyle name="Millares 2 43" xfId="956" xr:uid="{00000000-0005-0000-0000-0000B8070000}"/>
    <cellStyle name="Millares 2 43 2" xfId="4157" xr:uid="{00000000-0005-0000-0000-0000B9070000}"/>
    <cellStyle name="Millares 2 44" xfId="957" xr:uid="{00000000-0005-0000-0000-0000BA070000}"/>
    <cellStyle name="Millares 2 44 2" xfId="4158" xr:uid="{00000000-0005-0000-0000-0000BB070000}"/>
    <cellStyle name="Millares 2 45" xfId="958" xr:uid="{00000000-0005-0000-0000-0000BC070000}"/>
    <cellStyle name="Millares 2 45 2" xfId="4159" xr:uid="{00000000-0005-0000-0000-0000BD070000}"/>
    <cellStyle name="Millares 2 46" xfId="959" xr:uid="{00000000-0005-0000-0000-0000BE070000}"/>
    <cellStyle name="Millares 2 46 2" xfId="4160" xr:uid="{00000000-0005-0000-0000-0000BF070000}"/>
    <cellStyle name="Millares 2 47" xfId="960" xr:uid="{00000000-0005-0000-0000-0000C0070000}"/>
    <cellStyle name="Millares 2 47 2" xfId="4161" xr:uid="{00000000-0005-0000-0000-0000C1070000}"/>
    <cellStyle name="Millares 2 48" xfId="961" xr:uid="{00000000-0005-0000-0000-0000C2070000}"/>
    <cellStyle name="Millares 2 48 2" xfId="4162" xr:uid="{00000000-0005-0000-0000-0000C3070000}"/>
    <cellStyle name="Millares 2 49" xfId="962" xr:uid="{00000000-0005-0000-0000-0000C4070000}"/>
    <cellStyle name="Millares 2 49 2" xfId="4163" xr:uid="{00000000-0005-0000-0000-0000C5070000}"/>
    <cellStyle name="Millares 2 5" xfId="963" xr:uid="{00000000-0005-0000-0000-0000C6070000}"/>
    <cellStyle name="Millares 2 5 2" xfId="4439" xr:uid="{00000000-0005-0000-0000-0000C7070000}"/>
    <cellStyle name="Millares 2 5 3" xfId="4164" xr:uid="{00000000-0005-0000-0000-0000C8070000}"/>
    <cellStyle name="Millares 2 50" xfId="964" xr:uid="{00000000-0005-0000-0000-0000C9070000}"/>
    <cellStyle name="Millares 2 50 2" xfId="4165" xr:uid="{00000000-0005-0000-0000-0000CA070000}"/>
    <cellStyle name="Millares 2 51" xfId="965" xr:uid="{00000000-0005-0000-0000-0000CB070000}"/>
    <cellStyle name="Millares 2 51 2" xfId="4166" xr:uid="{00000000-0005-0000-0000-0000CC070000}"/>
    <cellStyle name="Millares 2 52" xfId="966" xr:uid="{00000000-0005-0000-0000-0000CD070000}"/>
    <cellStyle name="Millares 2 52 2" xfId="4167" xr:uid="{00000000-0005-0000-0000-0000CE070000}"/>
    <cellStyle name="Millares 2 53" xfId="967" xr:uid="{00000000-0005-0000-0000-0000CF070000}"/>
    <cellStyle name="Millares 2 53 2" xfId="4168" xr:uid="{00000000-0005-0000-0000-0000D0070000}"/>
    <cellStyle name="Millares 2 54" xfId="968" xr:uid="{00000000-0005-0000-0000-0000D1070000}"/>
    <cellStyle name="Millares 2 54 2" xfId="4169" xr:uid="{00000000-0005-0000-0000-0000D2070000}"/>
    <cellStyle name="Millares 2 55" xfId="969" xr:uid="{00000000-0005-0000-0000-0000D3070000}"/>
    <cellStyle name="Millares 2 55 2" xfId="4170" xr:uid="{00000000-0005-0000-0000-0000D4070000}"/>
    <cellStyle name="Millares 2 56" xfId="970" xr:uid="{00000000-0005-0000-0000-0000D5070000}"/>
    <cellStyle name="Millares 2 56 2" xfId="4171" xr:uid="{00000000-0005-0000-0000-0000D6070000}"/>
    <cellStyle name="Millares 2 57" xfId="971" xr:uid="{00000000-0005-0000-0000-0000D7070000}"/>
    <cellStyle name="Millares 2 57 2" xfId="4172" xr:uid="{00000000-0005-0000-0000-0000D8070000}"/>
    <cellStyle name="Millares 2 58" xfId="972" xr:uid="{00000000-0005-0000-0000-0000D9070000}"/>
    <cellStyle name="Millares 2 58 2" xfId="4173" xr:uid="{00000000-0005-0000-0000-0000DA070000}"/>
    <cellStyle name="Millares 2 59" xfId="973" xr:uid="{00000000-0005-0000-0000-0000DB070000}"/>
    <cellStyle name="Millares 2 59 2" xfId="4174" xr:uid="{00000000-0005-0000-0000-0000DC070000}"/>
    <cellStyle name="Millares 2 6" xfId="974" xr:uid="{00000000-0005-0000-0000-0000DD070000}"/>
    <cellStyle name="Millares 2 6 2" xfId="4489" xr:uid="{00000000-0005-0000-0000-0000DE070000}"/>
    <cellStyle name="Millares 2 6 3" xfId="4175" xr:uid="{00000000-0005-0000-0000-0000DF070000}"/>
    <cellStyle name="Millares 2 60" xfId="975" xr:uid="{00000000-0005-0000-0000-0000E0070000}"/>
    <cellStyle name="Millares 2 60 2" xfId="4176" xr:uid="{00000000-0005-0000-0000-0000E1070000}"/>
    <cellStyle name="Millares 2 61" xfId="976" xr:uid="{00000000-0005-0000-0000-0000E2070000}"/>
    <cellStyle name="Millares 2 61 2" xfId="4177" xr:uid="{00000000-0005-0000-0000-0000E3070000}"/>
    <cellStyle name="Millares 2 62" xfId="977" xr:uid="{00000000-0005-0000-0000-0000E4070000}"/>
    <cellStyle name="Millares 2 62 2" xfId="4178" xr:uid="{00000000-0005-0000-0000-0000E5070000}"/>
    <cellStyle name="Millares 2 63" xfId="978" xr:uid="{00000000-0005-0000-0000-0000E6070000}"/>
    <cellStyle name="Millares 2 63 2" xfId="4179" xr:uid="{00000000-0005-0000-0000-0000E7070000}"/>
    <cellStyle name="Millares 2 64" xfId="979" xr:uid="{00000000-0005-0000-0000-0000E8070000}"/>
    <cellStyle name="Millares 2 64 2" xfId="4180" xr:uid="{00000000-0005-0000-0000-0000E9070000}"/>
    <cellStyle name="Millares 2 65" xfId="980" xr:uid="{00000000-0005-0000-0000-0000EA070000}"/>
    <cellStyle name="Millares 2 65 2" xfId="4181" xr:uid="{00000000-0005-0000-0000-0000EB070000}"/>
    <cellStyle name="Millares 2 66" xfId="981" xr:uid="{00000000-0005-0000-0000-0000EC070000}"/>
    <cellStyle name="Millares 2 66 2" xfId="4182" xr:uid="{00000000-0005-0000-0000-0000ED070000}"/>
    <cellStyle name="Millares 2 67" xfId="982" xr:uid="{00000000-0005-0000-0000-0000EE070000}"/>
    <cellStyle name="Millares 2 67 2" xfId="4183" xr:uid="{00000000-0005-0000-0000-0000EF070000}"/>
    <cellStyle name="Millares 2 68" xfId="983" xr:uid="{00000000-0005-0000-0000-0000F0070000}"/>
    <cellStyle name="Millares 2 68 2" xfId="4184" xr:uid="{00000000-0005-0000-0000-0000F1070000}"/>
    <cellStyle name="Millares 2 69" xfId="984" xr:uid="{00000000-0005-0000-0000-0000F2070000}"/>
    <cellStyle name="Millares 2 69 2" xfId="4185" xr:uid="{00000000-0005-0000-0000-0000F3070000}"/>
    <cellStyle name="Millares 2 7" xfId="985" xr:uid="{00000000-0005-0000-0000-0000F4070000}"/>
    <cellStyle name="Millares 2 7 2" xfId="4186" xr:uid="{00000000-0005-0000-0000-0000F5070000}"/>
    <cellStyle name="Millares 2 70" xfId="986" xr:uid="{00000000-0005-0000-0000-0000F6070000}"/>
    <cellStyle name="Millares 2 70 2" xfId="4187" xr:uid="{00000000-0005-0000-0000-0000F7070000}"/>
    <cellStyle name="Millares 2 71" xfId="987" xr:uid="{00000000-0005-0000-0000-0000F8070000}"/>
    <cellStyle name="Millares 2 71 2" xfId="4188" xr:uid="{00000000-0005-0000-0000-0000F9070000}"/>
    <cellStyle name="Millares 2 72" xfId="988" xr:uid="{00000000-0005-0000-0000-0000FA070000}"/>
    <cellStyle name="Millares 2 72 2" xfId="4189" xr:uid="{00000000-0005-0000-0000-0000FB070000}"/>
    <cellStyle name="Millares 2 73" xfId="989" xr:uid="{00000000-0005-0000-0000-0000FC070000}"/>
    <cellStyle name="Millares 2 73 2" xfId="4190" xr:uid="{00000000-0005-0000-0000-0000FD070000}"/>
    <cellStyle name="Millares 2 74" xfId="990" xr:uid="{00000000-0005-0000-0000-0000FE070000}"/>
    <cellStyle name="Millares 2 74 2" xfId="4191" xr:uid="{00000000-0005-0000-0000-0000FF070000}"/>
    <cellStyle name="Millares 2 75" xfId="991" xr:uid="{00000000-0005-0000-0000-000000080000}"/>
    <cellStyle name="Millares 2 75 2" xfId="4192" xr:uid="{00000000-0005-0000-0000-000001080000}"/>
    <cellStyle name="Millares 2 76" xfId="992" xr:uid="{00000000-0005-0000-0000-000002080000}"/>
    <cellStyle name="Millares 2 76 2" xfId="4193" xr:uid="{00000000-0005-0000-0000-000003080000}"/>
    <cellStyle name="Millares 2 77" xfId="993" xr:uid="{00000000-0005-0000-0000-000004080000}"/>
    <cellStyle name="Millares 2 77 2" xfId="4194" xr:uid="{00000000-0005-0000-0000-000005080000}"/>
    <cellStyle name="Millares 2 78" xfId="994" xr:uid="{00000000-0005-0000-0000-000006080000}"/>
    <cellStyle name="Millares 2 78 2" xfId="4195" xr:uid="{00000000-0005-0000-0000-000007080000}"/>
    <cellStyle name="Millares 2 79" xfId="995" xr:uid="{00000000-0005-0000-0000-000008080000}"/>
    <cellStyle name="Millares 2 79 2" xfId="4196" xr:uid="{00000000-0005-0000-0000-000009080000}"/>
    <cellStyle name="Millares 2 8" xfId="996" xr:uid="{00000000-0005-0000-0000-00000A080000}"/>
    <cellStyle name="Millares 2 8 2" xfId="4197" xr:uid="{00000000-0005-0000-0000-00000B080000}"/>
    <cellStyle name="Millares 2 80" xfId="997" xr:uid="{00000000-0005-0000-0000-00000C080000}"/>
    <cellStyle name="Millares 2 80 2" xfId="4198" xr:uid="{00000000-0005-0000-0000-00000D080000}"/>
    <cellStyle name="Millares 2 81" xfId="998" xr:uid="{00000000-0005-0000-0000-00000E080000}"/>
    <cellStyle name="Millares 2 81 2" xfId="4199" xr:uid="{00000000-0005-0000-0000-00000F080000}"/>
    <cellStyle name="Millares 2 82" xfId="999" xr:uid="{00000000-0005-0000-0000-000010080000}"/>
    <cellStyle name="Millares 2 82 2" xfId="4200" xr:uid="{00000000-0005-0000-0000-000011080000}"/>
    <cellStyle name="Millares 2 83" xfId="1000" xr:uid="{00000000-0005-0000-0000-000012080000}"/>
    <cellStyle name="Millares 2 83 2" xfId="4201" xr:uid="{00000000-0005-0000-0000-000013080000}"/>
    <cellStyle name="Millares 2 84" xfId="871" xr:uid="{00000000-0005-0000-0000-000014080000}"/>
    <cellStyle name="Millares 2 84 2" xfId="4265" xr:uid="{00000000-0005-0000-0000-000015080000}"/>
    <cellStyle name="Millares 2 85" xfId="4037" xr:uid="{00000000-0005-0000-0000-000016080000}"/>
    <cellStyle name="Millares 2 85 2" xfId="4385" xr:uid="{00000000-0005-0000-0000-000017080000}"/>
    <cellStyle name="Millares 2 86" xfId="4086" xr:uid="{00000000-0005-0000-0000-000018080000}"/>
    <cellStyle name="Millares 2 9" xfId="1001" xr:uid="{00000000-0005-0000-0000-000019080000}"/>
    <cellStyle name="Millares 2 9 2" xfId="4202" xr:uid="{00000000-0005-0000-0000-00001A080000}"/>
    <cellStyle name="Millares 2_5" xfId="3948" xr:uid="{00000000-0005-0000-0000-00001B080000}"/>
    <cellStyle name="Millares 20" xfId="4523" xr:uid="{00000000-0005-0000-0000-00001C080000}"/>
    <cellStyle name="Millares 21" xfId="4532" xr:uid="{00000000-0005-0000-0000-00001D080000}"/>
    <cellStyle name="Millares 22" xfId="4533" xr:uid="{00000000-0005-0000-0000-00001E080000}"/>
    <cellStyle name="Millares 23" xfId="4516" xr:uid="{00000000-0005-0000-0000-00001F080000}"/>
    <cellStyle name="Millares 24" xfId="4542" xr:uid="{00000000-0005-0000-0000-000020080000}"/>
    <cellStyle name="Millares 25" xfId="4541" xr:uid="{00000000-0005-0000-0000-000021080000}"/>
    <cellStyle name="Millares 26" xfId="4081" xr:uid="{00000000-0005-0000-0000-000022080000}"/>
    <cellStyle name="Millares 3" xfId="28" xr:uid="{00000000-0005-0000-0000-000023080000}"/>
    <cellStyle name="Millares 3 10" xfId="1003" xr:uid="{00000000-0005-0000-0000-000024080000}"/>
    <cellStyle name="Millares 3 11" xfId="1004" xr:uid="{00000000-0005-0000-0000-000025080000}"/>
    <cellStyle name="Millares 3 12" xfId="1005" xr:uid="{00000000-0005-0000-0000-000026080000}"/>
    <cellStyle name="Millares 3 12 2" xfId="4204" xr:uid="{00000000-0005-0000-0000-000027080000}"/>
    <cellStyle name="Millares 3 13" xfId="1006" xr:uid="{00000000-0005-0000-0000-000028080000}"/>
    <cellStyle name="Millares 3 13 2" xfId="4205" xr:uid="{00000000-0005-0000-0000-000029080000}"/>
    <cellStyle name="Millares 3 14" xfId="1007" xr:uid="{00000000-0005-0000-0000-00002A080000}"/>
    <cellStyle name="Millares 3 14 2" xfId="4206" xr:uid="{00000000-0005-0000-0000-00002B080000}"/>
    <cellStyle name="Millares 3 15" xfId="1008" xr:uid="{00000000-0005-0000-0000-00002C080000}"/>
    <cellStyle name="Millares 3 15 2" xfId="4207" xr:uid="{00000000-0005-0000-0000-00002D080000}"/>
    <cellStyle name="Millares 3 16" xfId="1009" xr:uid="{00000000-0005-0000-0000-00002E080000}"/>
    <cellStyle name="Millares 3 16 2" xfId="4208" xr:uid="{00000000-0005-0000-0000-00002F080000}"/>
    <cellStyle name="Millares 3 17" xfId="1010" xr:uid="{00000000-0005-0000-0000-000030080000}"/>
    <cellStyle name="Millares 3 17 2" xfId="4209" xr:uid="{00000000-0005-0000-0000-000031080000}"/>
    <cellStyle name="Millares 3 18" xfId="1011" xr:uid="{00000000-0005-0000-0000-000032080000}"/>
    <cellStyle name="Millares 3 18 2" xfId="4210" xr:uid="{00000000-0005-0000-0000-000033080000}"/>
    <cellStyle name="Millares 3 19" xfId="1012" xr:uid="{00000000-0005-0000-0000-000034080000}"/>
    <cellStyle name="Millares 3 19 2" xfId="4211" xr:uid="{00000000-0005-0000-0000-000035080000}"/>
    <cellStyle name="Millares 3 2" xfId="1013" xr:uid="{00000000-0005-0000-0000-000036080000}"/>
    <cellStyle name="Millares 3 2 10" xfId="4436" xr:uid="{00000000-0005-0000-0000-000037080000}"/>
    <cellStyle name="Millares 3 2 11" xfId="4212" xr:uid="{00000000-0005-0000-0000-000038080000}"/>
    <cellStyle name="Millares 3 2 2" xfId="1014" xr:uid="{00000000-0005-0000-0000-000039080000}"/>
    <cellStyle name="Millares 3 2 2 2" xfId="4487" xr:uid="{00000000-0005-0000-0000-00003A080000}"/>
    <cellStyle name="Millares 3 2 3" xfId="1015" xr:uid="{00000000-0005-0000-0000-00003B080000}"/>
    <cellStyle name="Millares 3 2 4" xfId="1016" xr:uid="{00000000-0005-0000-0000-00003C080000}"/>
    <cellStyle name="Millares 3 2 5" xfId="1017" xr:uid="{00000000-0005-0000-0000-00003D080000}"/>
    <cellStyle name="Millares 3 2 6" xfId="1018" xr:uid="{00000000-0005-0000-0000-00003E080000}"/>
    <cellStyle name="Millares 3 2 7" xfId="1019" xr:uid="{00000000-0005-0000-0000-00003F080000}"/>
    <cellStyle name="Millares 3 2 8" xfId="1020" xr:uid="{00000000-0005-0000-0000-000040080000}"/>
    <cellStyle name="Millares 3 2 9" xfId="4372" xr:uid="{00000000-0005-0000-0000-000041080000}"/>
    <cellStyle name="Millares 3 20" xfId="1021" xr:uid="{00000000-0005-0000-0000-000042080000}"/>
    <cellStyle name="Millares 3 20 2" xfId="4213" xr:uid="{00000000-0005-0000-0000-000043080000}"/>
    <cellStyle name="Millares 3 21" xfId="1022" xr:uid="{00000000-0005-0000-0000-000044080000}"/>
    <cellStyle name="Millares 3 21 2" xfId="4214" xr:uid="{00000000-0005-0000-0000-000045080000}"/>
    <cellStyle name="Millares 3 22" xfId="1023" xr:uid="{00000000-0005-0000-0000-000046080000}"/>
    <cellStyle name="Millares 3 22 2" xfId="4215" xr:uid="{00000000-0005-0000-0000-000047080000}"/>
    <cellStyle name="Millares 3 23" xfId="1024" xr:uid="{00000000-0005-0000-0000-000048080000}"/>
    <cellStyle name="Millares 3 23 2" xfId="4216" xr:uid="{00000000-0005-0000-0000-000049080000}"/>
    <cellStyle name="Millares 3 24" xfId="1025" xr:uid="{00000000-0005-0000-0000-00004A080000}"/>
    <cellStyle name="Millares 3 24 2" xfId="4217" xr:uid="{00000000-0005-0000-0000-00004B080000}"/>
    <cellStyle name="Millares 3 25" xfId="1026" xr:uid="{00000000-0005-0000-0000-00004C080000}"/>
    <cellStyle name="Millares 3 25 2" xfId="4218" xr:uid="{00000000-0005-0000-0000-00004D080000}"/>
    <cellStyle name="Millares 3 26" xfId="1027" xr:uid="{00000000-0005-0000-0000-00004E080000}"/>
    <cellStyle name="Millares 3 26 2" xfId="4219" xr:uid="{00000000-0005-0000-0000-00004F080000}"/>
    <cellStyle name="Millares 3 27" xfId="1028" xr:uid="{00000000-0005-0000-0000-000050080000}"/>
    <cellStyle name="Millares 3 27 2" xfId="4220" xr:uid="{00000000-0005-0000-0000-000051080000}"/>
    <cellStyle name="Millares 3 28" xfId="1029" xr:uid="{00000000-0005-0000-0000-000052080000}"/>
    <cellStyle name="Millares 3 28 2" xfId="4221" xr:uid="{00000000-0005-0000-0000-000053080000}"/>
    <cellStyle name="Millares 3 29" xfId="1030" xr:uid="{00000000-0005-0000-0000-000054080000}"/>
    <cellStyle name="Millares 3 29 2" xfId="4222" xr:uid="{00000000-0005-0000-0000-000055080000}"/>
    <cellStyle name="Millares 3 3" xfId="1031" xr:uid="{00000000-0005-0000-0000-000056080000}"/>
    <cellStyle name="Millares 3 3 2" xfId="4332" xr:uid="{00000000-0005-0000-0000-000057080000}"/>
    <cellStyle name="Millares 3 3 2 2" xfId="4469" xr:uid="{00000000-0005-0000-0000-000058080000}"/>
    <cellStyle name="Millares 3 3 3" xfId="4418" xr:uid="{00000000-0005-0000-0000-000059080000}"/>
    <cellStyle name="Millares 3 3 4" xfId="4223" xr:uid="{00000000-0005-0000-0000-00005A080000}"/>
    <cellStyle name="Millares 3 30" xfId="1032" xr:uid="{00000000-0005-0000-0000-00005B080000}"/>
    <cellStyle name="Millares 3 30 2" xfId="4224" xr:uid="{00000000-0005-0000-0000-00005C080000}"/>
    <cellStyle name="Millares 3 31" xfId="1002" xr:uid="{00000000-0005-0000-0000-00005D080000}"/>
    <cellStyle name="Millares 3 31 2" xfId="4299" xr:uid="{00000000-0005-0000-0000-00005E080000}"/>
    <cellStyle name="Millares 3 32" xfId="4039" xr:uid="{00000000-0005-0000-0000-00005F080000}"/>
    <cellStyle name="Millares 3 32 2" xfId="4402" xr:uid="{00000000-0005-0000-0000-000060080000}"/>
    <cellStyle name="Millares 3 33" xfId="4493" xr:uid="{00000000-0005-0000-0000-000061080000}"/>
    <cellStyle name="Millares 3 34" xfId="4203" xr:uid="{00000000-0005-0000-0000-000062080000}"/>
    <cellStyle name="Millares 3 35" xfId="4573" xr:uid="{00000000-0005-0000-0000-000063080000}"/>
    <cellStyle name="Millares 3 4" xfId="1033" xr:uid="{00000000-0005-0000-0000-000064080000}"/>
    <cellStyle name="Millares 3 4 2" xfId="4453" xr:uid="{00000000-0005-0000-0000-000065080000}"/>
    <cellStyle name="Millares 3 4 3" xfId="4225" xr:uid="{00000000-0005-0000-0000-000066080000}"/>
    <cellStyle name="Millares 3 5" xfId="1034" xr:uid="{00000000-0005-0000-0000-000067080000}"/>
    <cellStyle name="Millares 3 6" xfId="1035" xr:uid="{00000000-0005-0000-0000-000068080000}"/>
    <cellStyle name="Millares 3 7" xfId="1036" xr:uid="{00000000-0005-0000-0000-000069080000}"/>
    <cellStyle name="Millares 3 8" xfId="1037" xr:uid="{00000000-0005-0000-0000-00006A080000}"/>
    <cellStyle name="Millares 3 9" xfId="1038" xr:uid="{00000000-0005-0000-0000-00006B080000}"/>
    <cellStyle name="Millares 4" xfId="1039" xr:uid="{00000000-0005-0000-0000-00006C080000}"/>
    <cellStyle name="Millares 4 10" xfId="4561" xr:uid="{00000000-0005-0000-0000-00006D080000}"/>
    <cellStyle name="Millares 4 10 2" xfId="4580" xr:uid="{00000000-0005-0000-0000-00006E080000}"/>
    <cellStyle name="Millares 4 11" xfId="4226" xr:uid="{00000000-0005-0000-0000-00006F080000}"/>
    <cellStyle name="Millares 4 12" xfId="4574" xr:uid="{00000000-0005-0000-0000-000070080000}"/>
    <cellStyle name="Millares 4 2" xfId="1040" xr:uid="{00000000-0005-0000-0000-000071080000}"/>
    <cellStyle name="Millares 4 2 2" xfId="4227" xr:uid="{00000000-0005-0000-0000-000072080000}"/>
    <cellStyle name="Millares 4 3" xfId="1041" xr:uid="{00000000-0005-0000-0000-000073080000}"/>
    <cellStyle name="Millares 4 3 2" xfId="4228" xr:uid="{00000000-0005-0000-0000-000074080000}"/>
    <cellStyle name="Millares 4 4" xfId="1042" xr:uid="{00000000-0005-0000-0000-000075080000}"/>
    <cellStyle name="Millares 4 4 2" xfId="4229" xr:uid="{00000000-0005-0000-0000-000076080000}"/>
    <cellStyle name="Millares 4 5" xfId="1043" xr:uid="{00000000-0005-0000-0000-000077080000}"/>
    <cellStyle name="Millares 4 5 2" xfId="4230" xr:uid="{00000000-0005-0000-0000-000078080000}"/>
    <cellStyle name="Millares 4 6" xfId="1044" xr:uid="{00000000-0005-0000-0000-000079080000}"/>
    <cellStyle name="Millares 4 6 2" xfId="4231" xr:uid="{00000000-0005-0000-0000-00007A080000}"/>
    <cellStyle name="Millares 4 7" xfId="1045" xr:uid="{00000000-0005-0000-0000-00007B080000}"/>
    <cellStyle name="Millares 4 7 2" xfId="4232" xr:uid="{00000000-0005-0000-0000-00007C080000}"/>
    <cellStyle name="Millares 4 8" xfId="1046" xr:uid="{00000000-0005-0000-0000-00007D080000}"/>
    <cellStyle name="Millares 4 8 2" xfId="4233" xr:uid="{00000000-0005-0000-0000-00007E080000}"/>
    <cellStyle name="Millares 4 9" xfId="4337" xr:uid="{00000000-0005-0000-0000-00007F080000}"/>
    <cellStyle name="Millares 5" xfId="1047" xr:uid="{00000000-0005-0000-0000-000080080000}"/>
    <cellStyle name="Millares 5 10" xfId="4234" xr:uid="{00000000-0005-0000-0000-000081080000}"/>
    <cellStyle name="Millares 5 11" xfId="4575" xr:uid="{00000000-0005-0000-0000-000082080000}"/>
    <cellStyle name="Millares 5 2" xfId="1048" xr:uid="{00000000-0005-0000-0000-000083080000}"/>
    <cellStyle name="Millares 5 2 2" xfId="4235" xr:uid="{00000000-0005-0000-0000-000084080000}"/>
    <cellStyle name="Millares 5 3" xfId="1049" xr:uid="{00000000-0005-0000-0000-000085080000}"/>
    <cellStyle name="Millares 5 3 2" xfId="4236" xr:uid="{00000000-0005-0000-0000-000086080000}"/>
    <cellStyle name="Millares 5 4" xfId="1050" xr:uid="{00000000-0005-0000-0000-000087080000}"/>
    <cellStyle name="Millares 5 4 2" xfId="4237" xr:uid="{00000000-0005-0000-0000-000088080000}"/>
    <cellStyle name="Millares 5 5" xfId="1051" xr:uid="{00000000-0005-0000-0000-000089080000}"/>
    <cellStyle name="Millares 5 5 2" xfId="4238" xr:uid="{00000000-0005-0000-0000-00008A080000}"/>
    <cellStyle name="Millares 5 6" xfId="1052" xr:uid="{00000000-0005-0000-0000-00008B080000}"/>
    <cellStyle name="Millares 5 6 2" xfId="4239" xr:uid="{00000000-0005-0000-0000-00008C080000}"/>
    <cellStyle name="Millares 5 7" xfId="1053" xr:uid="{00000000-0005-0000-0000-00008D080000}"/>
    <cellStyle name="Millares 5 7 2" xfId="4240" xr:uid="{00000000-0005-0000-0000-00008E080000}"/>
    <cellStyle name="Millares 5 8" xfId="1054" xr:uid="{00000000-0005-0000-0000-00008F080000}"/>
    <cellStyle name="Millares 5 8 2" xfId="4241" xr:uid="{00000000-0005-0000-0000-000090080000}"/>
    <cellStyle name="Millares 5 9" xfId="4374" xr:uid="{00000000-0005-0000-0000-000091080000}"/>
    <cellStyle name="Millares 6" xfId="1055" xr:uid="{00000000-0005-0000-0000-000092080000}"/>
    <cellStyle name="Millares 6 10" xfId="4242" xr:uid="{00000000-0005-0000-0000-000093080000}"/>
    <cellStyle name="Millares 6 10 2" xfId="7794" xr:uid="{00000000-0005-0000-0000-000094080000}"/>
    <cellStyle name="Millares 6 11" xfId="4576" xr:uid="{00000000-0005-0000-0000-000095080000}"/>
    <cellStyle name="Millares 6 2" xfId="1056" xr:uid="{00000000-0005-0000-0000-000096080000}"/>
    <cellStyle name="Millares 6 3" xfId="1057" xr:uid="{00000000-0005-0000-0000-000097080000}"/>
    <cellStyle name="Millares 6 4" xfId="1058" xr:uid="{00000000-0005-0000-0000-000098080000}"/>
    <cellStyle name="Millares 6 5" xfId="1059" xr:uid="{00000000-0005-0000-0000-000099080000}"/>
    <cellStyle name="Millares 6 6" xfId="1060" xr:uid="{00000000-0005-0000-0000-00009A080000}"/>
    <cellStyle name="Millares 6 7" xfId="1061" xr:uid="{00000000-0005-0000-0000-00009B080000}"/>
    <cellStyle name="Millares 6 8" xfId="1062" xr:uid="{00000000-0005-0000-0000-00009C080000}"/>
    <cellStyle name="Millares 6 9" xfId="4379" xr:uid="{00000000-0005-0000-0000-00009D080000}"/>
    <cellStyle name="Millares 7" xfId="1063" xr:uid="{00000000-0005-0000-0000-00009E080000}"/>
    <cellStyle name="Millares 7 10" xfId="4243" xr:uid="{00000000-0005-0000-0000-00009F080000}"/>
    <cellStyle name="Millares 7 10 2" xfId="7795" xr:uid="{00000000-0005-0000-0000-0000A0080000}"/>
    <cellStyle name="Millares 7 11" xfId="4577" xr:uid="{00000000-0005-0000-0000-0000A1080000}"/>
    <cellStyle name="Millares 7 2" xfId="1064" xr:uid="{00000000-0005-0000-0000-0000A2080000}"/>
    <cellStyle name="Millares 7 3" xfId="1065" xr:uid="{00000000-0005-0000-0000-0000A3080000}"/>
    <cellStyle name="Millares 7 4" xfId="1066" xr:uid="{00000000-0005-0000-0000-0000A4080000}"/>
    <cellStyle name="Millares 7 5" xfId="1067" xr:uid="{00000000-0005-0000-0000-0000A5080000}"/>
    <cellStyle name="Millares 7 6" xfId="1068" xr:uid="{00000000-0005-0000-0000-0000A6080000}"/>
    <cellStyle name="Millares 7 7" xfId="1069" xr:uid="{00000000-0005-0000-0000-0000A7080000}"/>
    <cellStyle name="Millares 7 8" xfId="1070" xr:uid="{00000000-0005-0000-0000-0000A8080000}"/>
    <cellStyle name="Millares 7 9" xfId="4377" xr:uid="{00000000-0005-0000-0000-0000A9080000}"/>
    <cellStyle name="Millares 8" xfId="1071" xr:uid="{00000000-0005-0000-0000-0000AA080000}"/>
    <cellStyle name="Millares 8 10" xfId="4563" xr:uid="{00000000-0005-0000-0000-0000AB080000}"/>
    <cellStyle name="Millares 8 10 2" xfId="4581" xr:uid="{00000000-0005-0000-0000-0000AC080000}"/>
    <cellStyle name="Millares 8 11" xfId="4244" xr:uid="{00000000-0005-0000-0000-0000AD080000}"/>
    <cellStyle name="Millares 8 12" xfId="4578" xr:uid="{00000000-0005-0000-0000-0000AE080000}"/>
    <cellStyle name="Millares 8 2" xfId="1072" xr:uid="{00000000-0005-0000-0000-0000AF080000}"/>
    <cellStyle name="Millares 8 3" xfId="1073" xr:uid="{00000000-0005-0000-0000-0000B0080000}"/>
    <cellStyle name="Millares 8 4" xfId="1074" xr:uid="{00000000-0005-0000-0000-0000B1080000}"/>
    <cellStyle name="Millares 8 5" xfId="1075" xr:uid="{00000000-0005-0000-0000-0000B2080000}"/>
    <cellStyle name="Millares 8 6" xfId="1076" xr:uid="{00000000-0005-0000-0000-0000B3080000}"/>
    <cellStyle name="Millares 8 7" xfId="1077" xr:uid="{00000000-0005-0000-0000-0000B4080000}"/>
    <cellStyle name="Millares 8 8" xfId="1078" xr:uid="{00000000-0005-0000-0000-0000B5080000}"/>
    <cellStyle name="Millares 8 9" xfId="4381" xr:uid="{00000000-0005-0000-0000-0000B6080000}"/>
    <cellStyle name="Millares 9" xfId="1079" xr:uid="{00000000-0005-0000-0000-0000B7080000}"/>
    <cellStyle name="Millares 9 10" xfId="4245" xr:uid="{00000000-0005-0000-0000-0000B8080000}"/>
    <cellStyle name="Millares 9 2" xfId="1080" xr:uid="{00000000-0005-0000-0000-0000B9080000}"/>
    <cellStyle name="Millares 9 2 2" xfId="4246" xr:uid="{00000000-0005-0000-0000-0000BA080000}"/>
    <cellStyle name="Millares 9 3" xfId="1081" xr:uid="{00000000-0005-0000-0000-0000BB080000}"/>
    <cellStyle name="Millares 9 3 2" xfId="4247" xr:uid="{00000000-0005-0000-0000-0000BC080000}"/>
    <cellStyle name="Millares 9 4" xfId="1082" xr:uid="{00000000-0005-0000-0000-0000BD080000}"/>
    <cellStyle name="Millares 9 4 2" xfId="4248" xr:uid="{00000000-0005-0000-0000-0000BE080000}"/>
    <cellStyle name="Millares 9 5" xfId="1083" xr:uid="{00000000-0005-0000-0000-0000BF080000}"/>
    <cellStyle name="Millares 9 5 2" xfId="4249" xr:uid="{00000000-0005-0000-0000-0000C0080000}"/>
    <cellStyle name="Millares 9 6" xfId="1084" xr:uid="{00000000-0005-0000-0000-0000C1080000}"/>
    <cellStyle name="Millares 9 6 2" xfId="4250" xr:uid="{00000000-0005-0000-0000-0000C2080000}"/>
    <cellStyle name="Millares 9 7" xfId="1085" xr:uid="{00000000-0005-0000-0000-0000C3080000}"/>
    <cellStyle name="Millares 9 7 2" xfId="4251" xr:uid="{00000000-0005-0000-0000-0000C4080000}"/>
    <cellStyle name="Millares 9 8" xfId="1086" xr:uid="{00000000-0005-0000-0000-0000C5080000}"/>
    <cellStyle name="Millares 9 8 2" xfId="4252" xr:uid="{00000000-0005-0000-0000-0000C6080000}"/>
    <cellStyle name="Millares 9 9" xfId="4040" xr:uid="{00000000-0005-0000-0000-0000C7080000}"/>
    <cellStyle name="Millares 9 9 2" xfId="4264" xr:uid="{00000000-0005-0000-0000-0000C8080000}"/>
    <cellStyle name="Moneda" xfId="7808" builtinId="4"/>
    <cellStyle name="Moneda 10" xfId="4499" xr:uid="{00000000-0005-0000-0000-0000CA080000}"/>
    <cellStyle name="Moneda 11" xfId="4498" xr:uid="{00000000-0005-0000-0000-0000CB080000}"/>
    <cellStyle name="Moneda 12" xfId="4500" xr:uid="{00000000-0005-0000-0000-0000CC080000}"/>
    <cellStyle name="Moneda 2" xfId="1087" xr:uid="{00000000-0005-0000-0000-0000CD080000}"/>
    <cellStyle name="Moneda 2 10" xfId="4253" xr:uid="{00000000-0005-0000-0000-0000CE080000}"/>
    <cellStyle name="Moneda 2 2" xfId="1088" xr:uid="{00000000-0005-0000-0000-0000CF080000}"/>
    <cellStyle name="Moneda 2 2 2" xfId="4348" xr:uid="{00000000-0005-0000-0000-0000D0080000}"/>
    <cellStyle name="Moneda 2 3" xfId="1089" xr:uid="{00000000-0005-0000-0000-0000D1080000}"/>
    <cellStyle name="Moneda 2 3 2" xfId="4308" xr:uid="{00000000-0005-0000-0000-0000D2080000}"/>
    <cellStyle name="Moneda 2 4" xfId="1090" xr:uid="{00000000-0005-0000-0000-0000D3080000}"/>
    <cellStyle name="Moneda 2 5" xfId="1091" xr:uid="{00000000-0005-0000-0000-0000D4080000}"/>
    <cellStyle name="Moneda 2 6" xfId="1092" xr:uid="{00000000-0005-0000-0000-0000D5080000}"/>
    <cellStyle name="Moneda 2 7" xfId="1093" xr:uid="{00000000-0005-0000-0000-0000D6080000}"/>
    <cellStyle name="Moneda 2 8" xfId="1094" xr:uid="{00000000-0005-0000-0000-0000D7080000}"/>
    <cellStyle name="Moneda 2 9" xfId="4274" xr:uid="{00000000-0005-0000-0000-0000D8080000}"/>
    <cellStyle name="Moneda 3" xfId="3910" xr:uid="{00000000-0005-0000-0000-0000D9080000}"/>
    <cellStyle name="Moneda 3 2" xfId="4339" xr:uid="{00000000-0005-0000-0000-0000DA080000}"/>
    <cellStyle name="Moneda 4" xfId="3904" xr:uid="{00000000-0005-0000-0000-0000DB080000}"/>
    <cellStyle name="Moneda 4 2" xfId="4375" xr:uid="{00000000-0005-0000-0000-0000DC080000}"/>
    <cellStyle name="Moneda 5" xfId="4378" xr:uid="{00000000-0005-0000-0000-0000DD080000}"/>
    <cellStyle name="Moneda 6" xfId="4376" xr:uid="{00000000-0005-0000-0000-0000DE080000}"/>
    <cellStyle name="Moneda 7" xfId="4380" xr:uid="{00000000-0005-0000-0000-0000DF080000}"/>
    <cellStyle name="Moneda 8" xfId="4266" xr:uid="{00000000-0005-0000-0000-0000E0080000}"/>
    <cellStyle name="Moneda 9" xfId="4386" xr:uid="{00000000-0005-0000-0000-0000E1080000}"/>
    <cellStyle name="Monetario" xfId="1095" xr:uid="{00000000-0005-0000-0000-0000E2080000}"/>
    <cellStyle name="Monetario 2" xfId="4254" xr:uid="{00000000-0005-0000-0000-0000E3080000}"/>
    <cellStyle name="Monetario0" xfId="1096" xr:uid="{00000000-0005-0000-0000-0000E4080000}"/>
    <cellStyle name="Monetario0 2" xfId="4255" xr:uid="{00000000-0005-0000-0000-0000E5080000}"/>
    <cellStyle name="Neutra" xfId="4041" xr:uid="{00000000-0005-0000-0000-0000E6080000}"/>
    <cellStyle name="Neutral" xfId="37" builtinId="28" customBuiltin="1"/>
    <cellStyle name="Neutral 2" xfId="4042" xr:uid="{00000000-0005-0000-0000-0000E8080000}"/>
    <cellStyle name="Normal" xfId="0" builtinId="0"/>
    <cellStyle name="Normal 10" xfId="3908" xr:uid="{00000000-0005-0000-0000-0000EA080000}"/>
    <cellStyle name="Normal 10 2" xfId="3914" xr:uid="{00000000-0005-0000-0000-0000EB080000}"/>
    <cellStyle name="Normal 10 2 2" xfId="7792" xr:uid="{00000000-0005-0000-0000-0000EC080000}"/>
    <cellStyle name="Normal 11" xfId="3909" xr:uid="{00000000-0005-0000-0000-0000ED080000}"/>
    <cellStyle name="Normal 11 2" xfId="4565" xr:uid="{00000000-0005-0000-0000-0000EE080000}"/>
    <cellStyle name="Normal 11 3" xfId="4567" xr:uid="{00000000-0005-0000-0000-0000EF080000}"/>
    <cellStyle name="Normal 11 3 2" xfId="4586" xr:uid="{00000000-0005-0000-0000-0000F0080000}"/>
    <cellStyle name="Normal 11 4" xfId="7791" xr:uid="{00000000-0005-0000-0000-0000F1080000}"/>
    <cellStyle name="Normal 12" xfId="3915" xr:uid="{00000000-0005-0000-0000-0000F2080000}"/>
    <cellStyle name="Normal 12 2" xfId="4043" xr:uid="{00000000-0005-0000-0000-0000F3080000}"/>
    <cellStyle name="Normal 12 2 2" xfId="7793" xr:uid="{00000000-0005-0000-0000-0000F4080000}"/>
    <cellStyle name="Normal 13" xfId="3916" xr:uid="{00000000-0005-0000-0000-0000F5080000}"/>
    <cellStyle name="Normal 13 2" xfId="4044" xr:uid="{00000000-0005-0000-0000-0000F6080000}"/>
    <cellStyle name="Normal 13 2 2" xfId="7796" xr:uid="{00000000-0005-0000-0000-0000F7080000}"/>
    <cellStyle name="Normal 14" xfId="3917" xr:uid="{00000000-0005-0000-0000-0000F8080000}"/>
    <cellStyle name="Normal 14 2" xfId="4045" xr:uid="{00000000-0005-0000-0000-0000F9080000}"/>
    <cellStyle name="Normal 14 2 2" xfId="7802" xr:uid="{00000000-0005-0000-0000-0000FA080000}"/>
    <cellStyle name="Normal 14 2 3" xfId="7797" xr:uid="{00000000-0005-0000-0000-0000FB080000}"/>
    <cellStyle name="Normal 15" xfId="3918" xr:uid="{00000000-0005-0000-0000-0000FC080000}"/>
    <cellStyle name="Normal 15 2" xfId="4046" xr:uid="{00000000-0005-0000-0000-0000FD080000}"/>
    <cellStyle name="Normal 15 2 2" xfId="4564" xr:uid="{00000000-0005-0000-0000-0000FE080000}"/>
    <cellStyle name="Normal 15 2 2 2" xfId="7801" xr:uid="{00000000-0005-0000-0000-0000FF080000}"/>
    <cellStyle name="Normal 15 2 2 2 2" xfId="7807" xr:uid="{00000000-0005-0000-0000-000000090000}"/>
    <cellStyle name="Normal 15 2 2 3" xfId="7806" xr:uid="{00000000-0005-0000-0000-000001090000}"/>
    <cellStyle name="Normal 15 3" xfId="7798" xr:uid="{00000000-0005-0000-0000-000002090000}"/>
    <cellStyle name="Normal 15 3 2" xfId="7803" xr:uid="{00000000-0005-0000-0000-000003090000}"/>
    <cellStyle name="Normal 16" xfId="3919" xr:uid="{00000000-0005-0000-0000-000004090000}"/>
    <cellStyle name="Normal 16 2" xfId="4562" xr:uid="{00000000-0005-0000-0000-000005090000}"/>
    <cellStyle name="Normal 16 2 2" xfId="7800" xr:uid="{00000000-0005-0000-0000-000006090000}"/>
    <cellStyle name="Normal 16 2 2 2" xfId="7805" xr:uid="{00000000-0005-0000-0000-000007090000}"/>
    <cellStyle name="Normal 16 3" xfId="7799" xr:uid="{00000000-0005-0000-0000-000008090000}"/>
    <cellStyle name="Normal 16 3 2" xfId="7804" xr:uid="{00000000-0005-0000-0000-000009090000}"/>
    <cellStyle name="Normal 17" xfId="4262" xr:uid="{00000000-0005-0000-0000-00000A090000}"/>
    <cellStyle name="Normal 18" xfId="4382" xr:uid="{00000000-0005-0000-0000-00000B090000}"/>
    <cellStyle name="Normal 19" xfId="4490" xr:uid="{00000000-0005-0000-0000-00000C090000}"/>
    <cellStyle name="Normal 2" xfId="16" xr:uid="{00000000-0005-0000-0000-00000D090000}"/>
    <cellStyle name="Normal 2 10" xfId="1098" xr:uid="{00000000-0005-0000-0000-00000E090000}"/>
    <cellStyle name="Normal 2 10 10" xfId="4423" xr:uid="{00000000-0005-0000-0000-00000F090000}"/>
    <cellStyle name="Normal 2 10 11" xfId="4534" xr:uid="{00000000-0005-0000-0000-000010090000}"/>
    <cellStyle name="Normal 2 10 2" xfId="1099" xr:uid="{00000000-0005-0000-0000-000011090000}"/>
    <cellStyle name="Normal 2 10 2 2" xfId="4474" xr:uid="{00000000-0005-0000-0000-000012090000}"/>
    <cellStyle name="Normal 2 10 3" xfId="1100" xr:uid="{00000000-0005-0000-0000-000013090000}"/>
    <cellStyle name="Normal 2 10 4" xfId="1101" xr:uid="{00000000-0005-0000-0000-000014090000}"/>
    <cellStyle name="Normal 2 10 5" xfId="1102" xr:uid="{00000000-0005-0000-0000-000015090000}"/>
    <cellStyle name="Normal 2 10 6" xfId="1103" xr:uid="{00000000-0005-0000-0000-000016090000}"/>
    <cellStyle name="Normal 2 10 7" xfId="1104" xr:uid="{00000000-0005-0000-0000-000017090000}"/>
    <cellStyle name="Normal 2 10 8" xfId="1105" xr:uid="{00000000-0005-0000-0000-000018090000}"/>
    <cellStyle name="Normal 2 10 9" xfId="4340" xr:uid="{00000000-0005-0000-0000-000019090000}"/>
    <cellStyle name="Normal 2 100" xfId="1106" xr:uid="{00000000-0005-0000-0000-00001A090000}"/>
    <cellStyle name="Normal 2 101" xfId="1107" xr:uid="{00000000-0005-0000-0000-00001B090000}"/>
    <cellStyle name="Normal 2 102" xfId="1108" xr:uid="{00000000-0005-0000-0000-00001C090000}"/>
    <cellStyle name="Normal 2 103" xfId="1109" xr:uid="{00000000-0005-0000-0000-00001D090000}"/>
    <cellStyle name="Normal 2 104" xfId="1110" xr:uid="{00000000-0005-0000-0000-00001E090000}"/>
    <cellStyle name="Normal 2 105" xfId="1111" xr:uid="{00000000-0005-0000-0000-00001F090000}"/>
    <cellStyle name="Normal 2 106" xfId="1112" xr:uid="{00000000-0005-0000-0000-000020090000}"/>
    <cellStyle name="Normal 2 107" xfId="3906" xr:uid="{00000000-0005-0000-0000-000021090000}"/>
    <cellStyle name="Normal 2 107 2" xfId="3912" xr:uid="{00000000-0005-0000-0000-000022090000}"/>
    <cellStyle name="Normal 2 107 3" xfId="4566" xr:uid="{00000000-0005-0000-0000-000023090000}"/>
    <cellStyle name="Normal 2 107 4" xfId="4568" xr:uid="{00000000-0005-0000-0000-000024090000}"/>
    <cellStyle name="Normal 2 107_5" xfId="3950" xr:uid="{00000000-0005-0000-0000-000025090000}"/>
    <cellStyle name="Normal 2 108" xfId="1097" xr:uid="{00000000-0005-0000-0000-000026090000}"/>
    <cellStyle name="Normal 2 108 2" xfId="4267" xr:uid="{00000000-0005-0000-0000-000027090000}"/>
    <cellStyle name="Normal 2 109" xfId="4387" xr:uid="{00000000-0005-0000-0000-000028090000}"/>
    <cellStyle name="Normal 2 11" xfId="1113" xr:uid="{00000000-0005-0000-0000-000029090000}"/>
    <cellStyle name="Normal 2 11 10" xfId="4405" xr:uid="{00000000-0005-0000-0000-00002A090000}"/>
    <cellStyle name="Normal 2 11 11" xfId="4547" xr:uid="{00000000-0005-0000-0000-00002B090000}"/>
    <cellStyle name="Normal 2 11 2" xfId="1114" xr:uid="{00000000-0005-0000-0000-00002C090000}"/>
    <cellStyle name="Normal 2 11 2 2" xfId="4456" xr:uid="{00000000-0005-0000-0000-00002D090000}"/>
    <cellStyle name="Normal 2 11 3" xfId="1115" xr:uid="{00000000-0005-0000-0000-00002E090000}"/>
    <cellStyle name="Normal 2 11 4" xfId="1116" xr:uid="{00000000-0005-0000-0000-00002F090000}"/>
    <cellStyle name="Normal 2 11 5" xfId="1117" xr:uid="{00000000-0005-0000-0000-000030090000}"/>
    <cellStyle name="Normal 2 11 6" xfId="1118" xr:uid="{00000000-0005-0000-0000-000031090000}"/>
    <cellStyle name="Normal 2 11 7" xfId="1119" xr:uid="{00000000-0005-0000-0000-000032090000}"/>
    <cellStyle name="Normal 2 11 8" xfId="1120" xr:uid="{00000000-0005-0000-0000-000033090000}"/>
    <cellStyle name="Normal 2 11 9" xfId="4302" xr:uid="{00000000-0005-0000-0000-000034090000}"/>
    <cellStyle name="Normal 2 110" xfId="4495" xr:uid="{00000000-0005-0000-0000-000035090000}"/>
    <cellStyle name="Normal 2 111" xfId="4506" xr:uid="{00000000-0005-0000-0000-000036090000}"/>
    <cellStyle name="Normal 2 112" xfId="4512" xr:uid="{00000000-0005-0000-0000-000037090000}"/>
    <cellStyle name="Normal 2 113" xfId="4256" xr:uid="{00000000-0005-0000-0000-000038090000}"/>
    <cellStyle name="Normal 2 113 2" xfId="4583" xr:uid="{00000000-0005-0000-0000-000039090000}"/>
    <cellStyle name="Normal 2 114" xfId="4257" xr:uid="{00000000-0005-0000-0000-00003A090000}"/>
    <cellStyle name="Normal 2 115" xfId="4579" xr:uid="{00000000-0005-0000-0000-00003B090000}"/>
    <cellStyle name="Normal 2 116" xfId="7810" xr:uid="{00000000-0005-0000-0000-00003C090000}"/>
    <cellStyle name="Normal 2 12" xfId="1121" xr:uid="{00000000-0005-0000-0000-00003D090000}"/>
    <cellStyle name="Normal 2 12 2" xfId="1122" xr:uid="{00000000-0005-0000-0000-00003E090000}"/>
    <cellStyle name="Normal 2 12 3" xfId="1123" xr:uid="{00000000-0005-0000-0000-00003F090000}"/>
    <cellStyle name="Normal 2 12 4" xfId="1124" xr:uid="{00000000-0005-0000-0000-000040090000}"/>
    <cellStyle name="Normal 2 12 5" xfId="1125" xr:uid="{00000000-0005-0000-0000-000041090000}"/>
    <cellStyle name="Normal 2 12 6" xfId="1126" xr:uid="{00000000-0005-0000-0000-000042090000}"/>
    <cellStyle name="Normal 2 12 7" xfId="1127" xr:uid="{00000000-0005-0000-0000-000043090000}"/>
    <cellStyle name="Normal 2 12 8" xfId="1128" xr:uid="{00000000-0005-0000-0000-000044090000}"/>
    <cellStyle name="Normal 2 12 9" xfId="4440" xr:uid="{00000000-0005-0000-0000-000045090000}"/>
    <cellStyle name="Normal 2 13" xfId="1129" xr:uid="{00000000-0005-0000-0000-000046090000}"/>
    <cellStyle name="Normal 2 13 2" xfId="5373" xr:uid="{00000000-0005-0000-0000-000047090000}"/>
    <cellStyle name="Normal 2 14" xfId="1130" xr:uid="{00000000-0005-0000-0000-000048090000}"/>
    <cellStyle name="Normal 2 14 2" xfId="5374" xr:uid="{00000000-0005-0000-0000-000049090000}"/>
    <cellStyle name="Normal 2 15" xfId="1131" xr:uid="{00000000-0005-0000-0000-00004A090000}"/>
    <cellStyle name="Normal 2 15 2" xfId="5375" xr:uid="{00000000-0005-0000-0000-00004B090000}"/>
    <cellStyle name="Normal 2 16" xfId="1132" xr:uid="{00000000-0005-0000-0000-00004C090000}"/>
    <cellStyle name="Normal 2 16 2" xfId="5376" xr:uid="{00000000-0005-0000-0000-00004D090000}"/>
    <cellStyle name="Normal 2 17" xfId="1133" xr:uid="{00000000-0005-0000-0000-00004E090000}"/>
    <cellStyle name="Normal 2 17 2" xfId="5377" xr:uid="{00000000-0005-0000-0000-00004F090000}"/>
    <cellStyle name="Normal 2 18" xfId="1134" xr:uid="{00000000-0005-0000-0000-000050090000}"/>
    <cellStyle name="Normal 2 18 2" xfId="5378" xr:uid="{00000000-0005-0000-0000-000051090000}"/>
    <cellStyle name="Normal 2 19" xfId="1135" xr:uid="{00000000-0005-0000-0000-000052090000}"/>
    <cellStyle name="Normal 2 19 2" xfId="5379" xr:uid="{00000000-0005-0000-0000-000053090000}"/>
    <cellStyle name="Normal 2 2" xfId="1136" xr:uid="{00000000-0005-0000-0000-000054090000}"/>
    <cellStyle name="Normal 2 2 10" xfId="1137" xr:uid="{00000000-0005-0000-0000-000055090000}"/>
    <cellStyle name="Normal 2 2 10 2" xfId="4344" xr:uid="{00000000-0005-0000-0000-000056090000}"/>
    <cellStyle name="Normal 2 2 10 3" xfId="4551" xr:uid="{00000000-0005-0000-0000-000057090000}"/>
    <cellStyle name="Normal 2 2 11" xfId="1138" xr:uid="{00000000-0005-0000-0000-000058090000}"/>
    <cellStyle name="Normal 2 2 11 2" xfId="4304" xr:uid="{00000000-0005-0000-0000-000059090000}"/>
    <cellStyle name="Normal 2 2 12" xfId="1139" xr:uid="{00000000-0005-0000-0000-00005A090000}"/>
    <cellStyle name="Normal 2 2 13" xfId="1140" xr:uid="{00000000-0005-0000-0000-00005B090000}"/>
    <cellStyle name="Normal 2 2 14" xfId="1141" xr:uid="{00000000-0005-0000-0000-00005C090000}"/>
    <cellStyle name="Normal 2 2 15" xfId="1142" xr:uid="{00000000-0005-0000-0000-00005D090000}"/>
    <cellStyle name="Normal 2 2 16" xfId="1143" xr:uid="{00000000-0005-0000-0000-00005E090000}"/>
    <cellStyle name="Normal 2 2 17" xfId="1144" xr:uid="{00000000-0005-0000-0000-00005F090000}"/>
    <cellStyle name="Normal 2 2 18" xfId="1145" xr:uid="{00000000-0005-0000-0000-000060090000}"/>
    <cellStyle name="Normal 2 2 19" xfId="1146" xr:uid="{00000000-0005-0000-0000-000061090000}"/>
    <cellStyle name="Normal 2 2 2" xfId="1147" xr:uid="{00000000-0005-0000-0000-000062090000}"/>
    <cellStyle name="Normal 2 2 2 10" xfId="1148" xr:uid="{00000000-0005-0000-0000-000063090000}"/>
    <cellStyle name="Normal 2 2 2 11" xfId="1149" xr:uid="{00000000-0005-0000-0000-000064090000}"/>
    <cellStyle name="Normal 2 2 2 12" xfId="1150" xr:uid="{00000000-0005-0000-0000-000065090000}"/>
    <cellStyle name="Normal 2 2 2 13" xfId="1151" xr:uid="{00000000-0005-0000-0000-000066090000}"/>
    <cellStyle name="Normal 2 2 2 14" xfId="1152" xr:uid="{00000000-0005-0000-0000-000067090000}"/>
    <cellStyle name="Normal 2 2 2 15" xfId="1153" xr:uid="{00000000-0005-0000-0000-000068090000}"/>
    <cellStyle name="Normal 2 2 2 16" xfId="1154" xr:uid="{00000000-0005-0000-0000-000069090000}"/>
    <cellStyle name="Normal 2 2 2 17" xfId="1155" xr:uid="{00000000-0005-0000-0000-00006A090000}"/>
    <cellStyle name="Normal 2 2 2 18" xfId="1156" xr:uid="{00000000-0005-0000-0000-00006B090000}"/>
    <cellStyle name="Normal 2 2 2 19" xfId="1157" xr:uid="{00000000-0005-0000-0000-00006C090000}"/>
    <cellStyle name="Normal 2 2 2 2" xfId="1158" xr:uid="{00000000-0005-0000-0000-00006D090000}"/>
    <cellStyle name="Normal 2 2 2 2 2" xfId="4350" xr:uid="{00000000-0005-0000-0000-00006E090000}"/>
    <cellStyle name="Normal 2 2 2 2 2 2" xfId="4477" xr:uid="{00000000-0005-0000-0000-00006F090000}"/>
    <cellStyle name="Normal 2 2 2 2 3" xfId="4426" xr:uid="{00000000-0005-0000-0000-000070090000}"/>
    <cellStyle name="Normal 2 2 2 2 4" xfId="4556" xr:uid="{00000000-0005-0000-0000-000071090000}"/>
    <cellStyle name="Normal 2 2 2 20" xfId="1159" xr:uid="{00000000-0005-0000-0000-000072090000}"/>
    <cellStyle name="Normal 2 2 2 21" xfId="1160" xr:uid="{00000000-0005-0000-0000-000073090000}"/>
    <cellStyle name="Normal 2 2 2 22" xfId="1161" xr:uid="{00000000-0005-0000-0000-000074090000}"/>
    <cellStyle name="Normal 2 2 2 23" xfId="1162" xr:uid="{00000000-0005-0000-0000-000075090000}"/>
    <cellStyle name="Normal 2 2 2 24" xfId="1163" xr:uid="{00000000-0005-0000-0000-000076090000}"/>
    <cellStyle name="Normal 2 2 2 25" xfId="1164" xr:uid="{00000000-0005-0000-0000-000077090000}"/>
    <cellStyle name="Normal 2 2 2 26" xfId="1165" xr:uid="{00000000-0005-0000-0000-000078090000}"/>
    <cellStyle name="Normal 2 2 2 27" xfId="1166" xr:uid="{00000000-0005-0000-0000-000079090000}"/>
    <cellStyle name="Normal 2 2 2 28" xfId="1167" xr:uid="{00000000-0005-0000-0000-00007A090000}"/>
    <cellStyle name="Normal 2 2 2 29" xfId="1168" xr:uid="{00000000-0005-0000-0000-00007B090000}"/>
    <cellStyle name="Normal 2 2 2 3" xfId="1169" xr:uid="{00000000-0005-0000-0000-00007C090000}"/>
    <cellStyle name="Normal 2 2 2 3 2" xfId="4310" xr:uid="{00000000-0005-0000-0000-00007D090000}"/>
    <cellStyle name="Normal 2 2 2 3 2 2" xfId="4459" xr:uid="{00000000-0005-0000-0000-00007E090000}"/>
    <cellStyle name="Normal 2 2 2 3 3" xfId="4408" xr:uid="{00000000-0005-0000-0000-00007F090000}"/>
    <cellStyle name="Normal 2 2 2 30" xfId="1170" xr:uid="{00000000-0005-0000-0000-000080090000}"/>
    <cellStyle name="Normal 2 2 2 31" xfId="4276" xr:uid="{00000000-0005-0000-0000-000081090000}"/>
    <cellStyle name="Normal 2 2 2 32" xfId="4392" xr:uid="{00000000-0005-0000-0000-000082090000}"/>
    <cellStyle name="Normal 2 2 2 33" xfId="4538" xr:uid="{00000000-0005-0000-0000-000083090000}"/>
    <cellStyle name="Normal 2 2 2 4" xfId="1171" xr:uid="{00000000-0005-0000-0000-000084090000}"/>
    <cellStyle name="Normal 2 2 2 4 2" xfId="4443" xr:uid="{00000000-0005-0000-0000-000085090000}"/>
    <cellStyle name="Normal 2 2 2 5" xfId="1172" xr:uid="{00000000-0005-0000-0000-000086090000}"/>
    <cellStyle name="Normal 2 2 2 6" xfId="1173" xr:uid="{00000000-0005-0000-0000-000087090000}"/>
    <cellStyle name="Normal 2 2 2 7" xfId="1174" xr:uid="{00000000-0005-0000-0000-000088090000}"/>
    <cellStyle name="Normal 2 2 2 8" xfId="1175" xr:uid="{00000000-0005-0000-0000-000089090000}"/>
    <cellStyle name="Normal 2 2 2 9" xfId="1176" xr:uid="{00000000-0005-0000-0000-00008A090000}"/>
    <cellStyle name="Normal 2 2 20" xfId="1177" xr:uid="{00000000-0005-0000-0000-00008B090000}"/>
    <cellStyle name="Normal 2 2 21" xfId="1178" xr:uid="{00000000-0005-0000-0000-00008C090000}"/>
    <cellStyle name="Normal 2 2 22" xfId="1179" xr:uid="{00000000-0005-0000-0000-00008D090000}"/>
    <cellStyle name="Normal 2 2 23" xfId="1180" xr:uid="{00000000-0005-0000-0000-00008E090000}"/>
    <cellStyle name="Normal 2 2 24" xfId="1181" xr:uid="{00000000-0005-0000-0000-00008F090000}"/>
    <cellStyle name="Normal 2 2 25" xfId="1182" xr:uid="{00000000-0005-0000-0000-000090090000}"/>
    <cellStyle name="Normal 2 2 26" xfId="1183" xr:uid="{00000000-0005-0000-0000-000091090000}"/>
    <cellStyle name="Normal 2 2 27" xfId="1184" xr:uid="{00000000-0005-0000-0000-000092090000}"/>
    <cellStyle name="Normal 2 2 28" xfId="1185" xr:uid="{00000000-0005-0000-0000-000093090000}"/>
    <cellStyle name="Normal 2 2 29" xfId="1186" xr:uid="{00000000-0005-0000-0000-000094090000}"/>
    <cellStyle name="Normal 2 2 3" xfId="1187" xr:uid="{00000000-0005-0000-0000-000095090000}"/>
    <cellStyle name="Normal 2 2 3 2" xfId="4352" xr:uid="{00000000-0005-0000-0000-000096090000}"/>
    <cellStyle name="Normal 2 2 3 2 2" xfId="4479" xr:uid="{00000000-0005-0000-0000-000097090000}"/>
    <cellStyle name="Normal 2 2 3 2 3" xfId="4428" xr:uid="{00000000-0005-0000-0000-000098090000}"/>
    <cellStyle name="Normal 2 2 3 2 4" xfId="4555" xr:uid="{00000000-0005-0000-0000-000099090000}"/>
    <cellStyle name="Normal 2 2 3 3" xfId="4312" xr:uid="{00000000-0005-0000-0000-00009A090000}"/>
    <cellStyle name="Normal 2 2 3 3 2" xfId="4461" xr:uid="{00000000-0005-0000-0000-00009B090000}"/>
    <cellStyle name="Normal 2 2 3 3 3" xfId="4410" xr:uid="{00000000-0005-0000-0000-00009C090000}"/>
    <cellStyle name="Normal 2 2 3 4" xfId="4279" xr:uid="{00000000-0005-0000-0000-00009D090000}"/>
    <cellStyle name="Normal 2 2 3 4 2" xfId="4445" xr:uid="{00000000-0005-0000-0000-00009E090000}"/>
    <cellStyle name="Normal 2 2 3 5" xfId="4394" xr:uid="{00000000-0005-0000-0000-00009F090000}"/>
    <cellStyle name="Normal 2 2 3 6" xfId="4537" xr:uid="{00000000-0005-0000-0000-0000A0090000}"/>
    <cellStyle name="Normal 2 2 30" xfId="1188" xr:uid="{00000000-0005-0000-0000-0000A1090000}"/>
    <cellStyle name="Normal 2 2 31" xfId="3907" xr:uid="{00000000-0005-0000-0000-0000A2090000}"/>
    <cellStyle name="Normal 2 2 32" xfId="3911" xr:uid="{00000000-0005-0000-0000-0000A3090000}"/>
    <cellStyle name="Normal 2 2 33" xfId="4530" xr:uid="{00000000-0005-0000-0000-0000A4090000}"/>
    <cellStyle name="Normal 2 2 4" xfId="1189" xr:uid="{00000000-0005-0000-0000-0000A5090000}"/>
    <cellStyle name="Normal 2 2 4 2" xfId="4360" xr:uid="{00000000-0005-0000-0000-0000A6090000}"/>
    <cellStyle name="Normal 2 2 4 2 2" xfId="4480" xr:uid="{00000000-0005-0000-0000-0000A7090000}"/>
    <cellStyle name="Normal 2 2 4 2 3" xfId="4429" xr:uid="{00000000-0005-0000-0000-0000A8090000}"/>
    <cellStyle name="Normal 2 2 4 2 4" xfId="4554" xr:uid="{00000000-0005-0000-0000-0000A9090000}"/>
    <cellStyle name="Normal 2 2 4 3" xfId="4320" xr:uid="{00000000-0005-0000-0000-0000AA090000}"/>
    <cellStyle name="Normal 2 2 4 3 2" xfId="4462" xr:uid="{00000000-0005-0000-0000-0000AB090000}"/>
    <cellStyle name="Normal 2 2 4 3 3" xfId="4411" xr:uid="{00000000-0005-0000-0000-0000AC090000}"/>
    <cellStyle name="Normal 2 2 4 4" xfId="4287" xr:uid="{00000000-0005-0000-0000-0000AD090000}"/>
    <cellStyle name="Normal 2 2 4 4 2" xfId="4446" xr:uid="{00000000-0005-0000-0000-0000AE090000}"/>
    <cellStyle name="Normal 2 2 4 5" xfId="4395" xr:uid="{00000000-0005-0000-0000-0000AF090000}"/>
    <cellStyle name="Normal 2 2 4 6" xfId="4536" xr:uid="{00000000-0005-0000-0000-0000B0090000}"/>
    <cellStyle name="Normal 2 2 5" xfId="1190" xr:uid="{00000000-0005-0000-0000-0000B1090000}"/>
    <cellStyle name="Normal 2 2 5 2" xfId="4362" xr:uid="{00000000-0005-0000-0000-0000B2090000}"/>
    <cellStyle name="Normal 2 2 5 2 2" xfId="4481" xr:uid="{00000000-0005-0000-0000-0000B3090000}"/>
    <cellStyle name="Normal 2 2 5 2 3" xfId="4430" xr:uid="{00000000-0005-0000-0000-0000B4090000}"/>
    <cellStyle name="Normal 2 2 5 2 4" xfId="4549" xr:uid="{00000000-0005-0000-0000-0000B5090000}"/>
    <cellStyle name="Normal 2 2 5 3" xfId="4322" xr:uid="{00000000-0005-0000-0000-0000B6090000}"/>
    <cellStyle name="Normal 2 2 5 3 2" xfId="4463" xr:uid="{00000000-0005-0000-0000-0000B7090000}"/>
    <cellStyle name="Normal 2 2 5 3 3" xfId="4412" xr:uid="{00000000-0005-0000-0000-0000B8090000}"/>
    <cellStyle name="Normal 2 2 5 4" xfId="4289" xr:uid="{00000000-0005-0000-0000-0000B9090000}"/>
    <cellStyle name="Normal 2 2 5 4 2" xfId="4447" xr:uid="{00000000-0005-0000-0000-0000BA090000}"/>
    <cellStyle name="Normal 2 2 5 5" xfId="4396" xr:uid="{00000000-0005-0000-0000-0000BB090000}"/>
    <cellStyle name="Normal 2 2 5 6" xfId="4510" xr:uid="{00000000-0005-0000-0000-0000BC090000}"/>
    <cellStyle name="Normal 2 2 6" xfId="1191" xr:uid="{00000000-0005-0000-0000-0000BD090000}"/>
    <cellStyle name="Normal 2 2 6 2" xfId="4364" xr:uid="{00000000-0005-0000-0000-0000BE090000}"/>
    <cellStyle name="Normal 2 2 6 2 2" xfId="4482" xr:uid="{00000000-0005-0000-0000-0000BF090000}"/>
    <cellStyle name="Normal 2 2 6 2 3" xfId="4431" xr:uid="{00000000-0005-0000-0000-0000C0090000}"/>
    <cellStyle name="Normal 2 2 6 2 4" xfId="4558" xr:uid="{00000000-0005-0000-0000-0000C1090000}"/>
    <cellStyle name="Normal 2 2 6 3" xfId="4324" xr:uid="{00000000-0005-0000-0000-0000C2090000}"/>
    <cellStyle name="Normal 2 2 6 3 2" xfId="4464" xr:uid="{00000000-0005-0000-0000-0000C3090000}"/>
    <cellStyle name="Normal 2 2 6 3 3" xfId="4413" xr:uid="{00000000-0005-0000-0000-0000C4090000}"/>
    <cellStyle name="Normal 2 2 6 4" xfId="4291" xr:uid="{00000000-0005-0000-0000-0000C5090000}"/>
    <cellStyle name="Normal 2 2 6 4 2" xfId="4448" xr:uid="{00000000-0005-0000-0000-0000C6090000}"/>
    <cellStyle name="Normal 2 2 6 5" xfId="4397" xr:uid="{00000000-0005-0000-0000-0000C7090000}"/>
    <cellStyle name="Normal 2 2 6 6" xfId="4540" xr:uid="{00000000-0005-0000-0000-0000C8090000}"/>
    <cellStyle name="Normal 2 2 7" xfId="1192" xr:uid="{00000000-0005-0000-0000-0000C9090000}"/>
    <cellStyle name="Normal 2 2 7 2" xfId="4366" xr:uid="{00000000-0005-0000-0000-0000CA090000}"/>
    <cellStyle name="Normal 2 2 7 2 2" xfId="4483" xr:uid="{00000000-0005-0000-0000-0000CB090000}"/>
    <cellStyle name="Normal 2 2 7 2 3" xfId="4432" xr:uid="{00000000-0005-0000-0000-0000CC090000}"/>
    <cellStyle name="Normal 2 2 7 2 4" xfId="4557" xr:uid="{00000000-0005-0000-0000-0000CD090000}"/>
    <cellStyle name="Normal 2 2 7 3" xfId="4326" xr:uid="{00000000-0005-0000-0000-0000CE090000}"/>
    <cellStyle name="Normal 2 2 7 3 2" xfId="4465" xr:uid="{00000000-0005-0000-0000-0000CF090000}"/>
    <cellStyle name="Normal 2 2 7 3 3" xfId="4414" xr:uid="{00000000-0005-0000-0000-0000D0090000}"/>
    <cellStyle name="Normal 2 2 7 4" xfId="4293" xr:uid="{00000000-0005-0000-0000-0000D1090000}"/>
    <cellStyle name="Normal 2 2 7 4 2" xfId="4449" xr:uid="{00000000-0005-0000-0000-0000D2090000}"/>
    <cellStyle name="Normal 2 2 7 5" xfId="4398" xr:uid="{00000000-0005-0000-0000-0000D3090000}"/>
    <cellStyle name="Normal 2 2 7 6" xfId="4539" xr:uid="{00000000-0005-0000-0000-0000D4090000}"/>
    <cellStyle name="Normal 2 2 8" xfId="1193" xr:uid="{00000000-0005-0000-0000-0000D5090000}"/>
    <cellStyle name="Normal 2 2 8 2" xfId="4368" xr:uid="{00000000-0005-0000-0000-0000D6090000}"/>
    <cellStyle name="Normal 2 2 8 2 2" xfId="4484" xr:uid="{00000000-0005-0000-0000-0000D7090000}"/>
    <cellStyle name="Normal 2 2 8 2 3" xfId="4433" xr:uid="{00000000-0005-0000-0000-0000D8090000}"/>
    <cellStyle name="Normal 2 2 8 2 4" xfId="4550" xr:uid="{00000000-0005-0000-0000-0000D9090000}"/>
    <cellStyle name="Normal 2 2 8 3" xfId="4328" xr:uid="{00000000-0005-0000-0000-0000DA090000}"/>
    <cellStyle name="Normal 2 2 8 3 2" xfId="4466" xr:uid="{00000000-0005-0000-0000-0000DB090000}"/>
    <cellStyle name="Normal 2 2 8 3 3" xfId="4415" xr:uid="{00000000-0005-0000-0000-0000DC090000}"/>
    <cellStyle name="Normal 2 2 8 4" xfId="4295" xr:uid="{00000000-0005-0000-0000-0000DD090000}"/>
    <cellStyle name="Normal 2 2 8 4 2" xfId="4450" xr:uid="{00000000-0005-0000-0000-0000DE090000}"/>
    <cellStyle name="Normal 2 2 8 5" xfId="4399" xr:uid="{00000000-0005-0000-0000-0000DF090000}"/>
    <cellStyle name="Normal 2 2 8 6" xfId="4514" xr:uid="{00000000-0005-0000-0000-0000E0090000}"/>
    <cellStyle name="Normal 2 2 9" xfId="1194" xr:uid="{00000000-0005-0000-0000-0000E1090000}"/>
    <cellStyle name="Normal 2 2 9 2" xfId="4370" xr:uid="{00000000-0005-0000-0000-0000E2090000}"/>
    <cellStyle name="Normal 2 2 9 2 2" xfId="4485" xr:uid="{00000000-0005-0000-0000-0000E3090000}"/>
    <cellStyle name="Normal 2 2 9 2 3" xfId="4434" xr:uid="{00000000-0005-0000-0000-0000E4090000}"/>
    <cellStyle name="Normal 2 2 9 2 4" xfId="4553" xr:uid="{00000000-0005-0000-0000-0000E5090000}"/>
    <cellStyle name="Normal 2 2 9 3" xfId="4330" xr:uid="{00000000-0005-0000-0000-0000E6090000}"/>
    <cellStyle name="Normal 2 2 9 3 2" xfId="4467" xr:uid="{00000000-0005-0000-0000-0000E7090000}"/>
    <cellStyle name="Normal 2 2 9 3 3" xfId="4416" xr:uid="{00000000-0005-0000-0000-0000E8090000}"/>
    <cellStyle name="Normal 2 2 9 4" xfId="4297" xr:uid="{00000000-0005-0000-0000-0000E9090000}"/>
    <cellStyle name="Normal 2 2 9 4 2" xfId="4451" xr:uid="{00000000-0005-0000-0000-0000EA090000}"/>
    <cellStyle name="Normal 2 2 9 5" xfId="4400" xr:uid="{00000000-0005-0000-0000-0000EB090000}"/>
    <cellStyle name="Normal 2 2 9 6" xfId="4535" xr:uid="{00000000-0005-0000-0000-0000EC090000}"/>
    <cellStyle name="Normal 2 20" xfId="1195" xr:uid="{00000000-0005-0000-0000-0000ED090000}"/>
    <cellStyle name="Normal 2 20 2" xfId="5380" xr:uid="{00000000-0005-0000-0000-0000EE090000}"/>
    <cellStyle name="Normal 2 21" xfId="1196" xr:uid="{00000000-0005-0000-0000-0000EF090000}"/>
    <cellStyle name="Normal 2 21 2" xfId="5381" xr:uid="{00000000-0005-0000-0000-0000F0090000}"/>
    <cellStyle name="Normal 2 22" xfId="1197" xr:uid="{00000000-0005-0000-0000-0000F1090000}"/>
    <cellStyle name="Normal 2 22 2" xfId="5382" xr:uid="{00000000-0005-0000-0000-0000F2090000}"/>
    <cellStyle name="Normal 2 23" xfId="1198" xr:uid="{00000000-0005-0000-0000-0000F3090000}"/>
    <cellStyle name="Normal 2 23 2" xfId="5383" xr:uid="{00000000-0005-0000-0000-0000F4090000}"/>
    <cellStyle name="Normal 2 24" xfId="1199" xr:uid="{00000000-0005-0000-0000-0000F5090000}"/>
    <cellStyle name="Normal 2 24 2" xfId="5384" xr:uid="{00000000-0005-0000-0000-0000F6090000}"/>
    <cellStyle name="Normal 2 25" xfId="1200" xr:uid="{00000000-0005-0000-0000-0000F7090000}"/>
    <cellStyle name="Normal 2 25 2" xfId="5385" xr:uid="{00000000-0005-0000-0000-0000F8090000}"/>
    <cellStyle name="Normal 2 26" xfId="1201" xr:uid="{00000000-0005-0000-0000-0000F9090000}"/>
    <cellStyle name="Normal 2 26 2" xfId="5386" xr:uid="{00000000-0005-0000-0000-0000FA090000}"/>
    <cellStyle name="Normal 2 27" xfId="1202" xr:uid="{00000000-0005-0000-0000-0000FB090000}"/>
    <cellStyle name="Normal 2 27 2" xfId="5387" xr:uid="{00000000-0005-0000-0000-0000FC090000}"/>
    <cellStyle name="Normal 2 28" xfId="1203" xr:uid="{00000000-0005-0000-0000-0000FD090000}"/>
    <cellStyle name="Normal 2 28 2" xfId="5388" xr:uid="{00000000-0005-0000-0000-0000FE090000}"/>
    <cellStyle name="Normal 2 29" xfId="1204" xr:uid="{00000000-0005-0000-0000-0000FF090000}"/>
    <cellStyle name="Normal 2 29 2" xfId="5389" xr:uid="{00000000-0005-0000-0000-0000000A0000}"/>
    <cellStyle name="Normal 2 3" xfId="1205" xr:uid="{00000000-0005-0000-0000-0000010A0000}"/>
    <cellStyle name="Normal 2 3 2" xfId="4349" xr:uid="{00000000-0005-0000-0000-0000020A0000}"/>
    <cellStyle name="Normal 2 3 3" xfId="4309" xr:uid="{00000000-0005-0000-0000-0000030A0000}"/>
    <cellStyle name="Normal 2 3 4" xfId="4275" xr:uid="{00000000-0005-0000-0000-0000040A0000}"/>
    <cellStyle name="Normal 2 30" xfId="1206" xr:uid="{00000000-0005-0000-0000-0000050A0000}"/>
    <cellStyle name="Normal 2 31" xfId="1207" xr:uid="{00000000-0005-0000-0000-0000060A0000}"/>
    <cellStyle name="Normal 2 32" xfId="1208" xr:uid="{00000000-0005-0000-0000-0000070A0000}"/>
    <cellStyle name="Normal 2 33" xfId="1209" xr:uid="{00000000-0005-0000-0000-0000080A0000}"/>
    <cellStyle name="Normal 2 34" xfId="1210" xr:uid="{00000000-0005-0000-0000-0000090A0000}"/>
    <cellStyle name="Normal 2 35" xfId="1211" xr:uid="{00000000-0005-0000-0000-00000A0A0000}"/>
    <cellStyle name="Normal 2 36" xfId="1212" xr:uid="{00000000-0005-0000-0000-00000B0A0000}"/>
    <cellStyle name="Normal 2 37" xfId="1213" xr:uid="{00000000-0005-0000-0000-00000C0A0000}"/>
    <cellStyle name="Normal 2 38" xfId="1214" xr:uid="{00000000-0005-0000-0000-00000D0A0000}"/>
    <cellStyle name="Normal 2 39" xfId="1215" xr:uid="{00000000-0005-0000-0000-00000E0A0000}"/>
    <cellStyle name="Normal 2 4" xfId="1216" xr:uid="{00000000-0005-0000-0000-00000F0A0000}"/>
    <cellStyle name="Normal 2 4 2" xfId="4353" xr:uid="{00000000-0005-0000-0000-0000100A0000}"/>
    <cellStyle name="Normal 2 4 3" xfId="4313" xr:uid="{00000000-0005-0000-0000-0000110A0000}"/>
    <cellStyle name="Normal 2 4 4" xfId="4280" xr:uid="{00000000-0005-0000-0000-0000120A0000}"/>
    <cellStyle name="Normal 2 40" xfId="1217" xr:uid="{00000000-0005-0000-0000-0000130A0000}"/>
    <cellStyle name="Normal 2 41" xfId="1218" xr:uid="{00000000-0005-0000-0000-0000140A0000}"/>
    <cellStyle name="Normal 2 42" xfId="1219" xr:uid="{00000000-0005-0000-0000-0000150A0000}"/>
    <cellStyle name="Normal 2 43" xfId="1220" xr:uid="{00000000-0005-0000-0000-0000160A0000}"/>
    <cellStyle name="Normal 2 44" xfId="1221" xr:uid="{00000000-0005-0000-0000-0000170A0000}"/>
    <cellStyle name="Normal 2 45" xfId="1222" xr:uid="{00000000-0005-0000-0000-0000180A0000}"/>
    <cellStyle name="Normal 2 46" xfId="1223" xr:uid="{00000000-0005-0000-0000-0000190A0000}"/>
    <cellStyle name="Normal 2 47" xfId="1224" xr:uid="{00000000-0005-0000-0000-00001A0A0000}"/>
    <cellStyle name="Normal 2 48" xfId="1225" xr:uid="{00000000-0005-0000-0000-00001B0A0000}"/>
    <cellStyle name="Normal 2 49" xfId="1226" xr:uid="{00000000-0005-0000-0000-00001C0A0000}"/>
    <cellStyle name="Normal 2 5" xfId="1227" xr:uid="{00000000-0005-0000-0000-00001D0A0000}"/>
    <cellStyle name="Normal 2 5 2" xfId="4361" xr:uid="{00000000-0005-0000-0000-00001E0A0000}"/>
    <cellStyle name="Normal 2 5 3" xfId="4321" xr:uid="{00000000-0005-0000-0000-00001F0A0000}"/>
    <cellStyle name="Normal 2 5 4" xfId="4288" xr:uid="{00000000-0005-0000-0000-0000200A0000}"/>
    <cellStyle name="Normal 2 50" xfId="1228" xr:uid="{00000000-0005-0000-0000-0000210A0000}"/>
    <cellStyle name="Normal 2 51" xfId="1229" xr:uid="{00000000-0005-0000-0000-0000220A0000}"/>
    <cellStyle name="Normal 2 52" xfId="1230" xr:uid="{00000000-0005-0000-0000-0000230A0000}"/>
    <cellStyle name="Normal 2 53" xfId="1231" xr:uid="{00000000-0005-0000-0000-0000240A0000}"/>
    <cellStyle name="Normal 2 54" xfId="1232" xr:uid="{00000000-0005-0000-0000-0000250A0000}"/>
    <cellStyle name="Normal 2 55" xfId="1233" xr:uid="{00000000-0005-0000-0000-0000260A0000}"/>
    <cellStyle name="Normal 2 56" xfId="1234" xr:uid="{00000000-0005-0000-0000-0000270A0000}"/>
    <cellStyle name="Normal 2 57" xfId="1235" xr:uid="{00000000-0005-0000-0000-0000280A0000}"/>
    <cellStyle name="Normal 2 58" xfId="1236" xr:uid="{00000000-0005-0000-0000-0000290A0000}"/>
    <cellStyle name="Normal 2 59" xfId="1237" xr:uid="{00000000-0005-0000-0000-00002A0A0000}"/>
    <cellStyle name="Normal 2 6" xfId="1238" xr:uid="{00000000-0005-0000-0000-00002B0A0000}"/>
    <cellStyle name="Normal 2 6 2" xfId="4363" xr:uid="{00000000-0005-0000-0000-00002C0A0000}"/>
    <cellStyle name="Normal 2 6 3" xfId="4323" xr:uid="{00000000-0005-0000-0000-00002D0A0000}"/>
    <cellStyle name="Normal 2 6 4" xfId="4290" xr:uid="{00000000-0005-0000-0000-00002E0A0000}"/>
    <cellStyle name="Normal 2 60" xfId="1239" xr:uid="{00000000-0005-0000-0000-00002F0A0000}"/>
    <cellStyle name="Normal 2 61" xfId="1240" xr:uid="{00000000-0005-0000-0000-0000300A0000}"/>
    <cellStyle name="Normal 2 62" xfId="1241" xr:uid="{00000000-0005-0000-0000-0000310A0000}"/>
    <cellStyle name="Normal 2 63" xfId="1242" xr:uid="{00000000-0005-0000-0000-0000320A0000}"/>
    <cellStyle name="Normal 2 64" xfId="1243" xr:uid="{00000000-0005-0000-0000-0000330A0000}"/>
    <cellStyle name="Normal 2 65" xfId="1244" xr:uid="{00000000-0005-0000-0000-0000340A0000}"/>
    <cellStyle name="Normal 2 66" xfId="1245" xr:uid="{00000000-0005-0000-0000-0000350A0000}"/>
    <cellStyle name="Normal 2 67" xfId="1246" xr:uid="{00000000-0005-0000-0000-0000360A0000}"/>
    <cellStyle name="Normal 2 68" xfId="1247" xr:uid="{00000000-0005-0000-0000-0000370A0000}"/>
    <cellStyle name="Normal 2 69" xfId="1248" xr:uid="{00000000-0005-0000-0000-0000380A0000}"/>
    <cellStyle name="Normal 2 7" xfId="1249" xr:uid="{00000000-0005-0000-0000-0000390A0000}"/>
    <cellStyle name="Normal 2 7 2" xfId="4359" xr:uid="{00000000-0005-0000-0000-00003A0A0000}"/>
    <cellStyle name="Normal 2 7 3" xfId="4319" xr:uid="{00000000-0005-0000-0000-00003B0A0000}"/>
    <cellStyle name="Normal 2 7 4" xfId="4286" xr:uid="{00000000-0005-0000-0000-00003C0A0000}"/>
    <cellStyle name="Normal 2 70" xfId="1250" xr:uid="{00000000-0005-0000-0000-00003D0A0000}"/>
    <cellStyle name="Normal 2 71" xfId="1251" xr:uid="{00000000-0005-0000-0000-00003E0A0000}"/>
    <cellStyle name="Normal 2 72" xfId="1252" xr:uid="{00000000-0005-0000-0000-00003F0A0000}"/>
    <cellStyle name="Normal 2 73" xfId="1253" xr:uid="{00000000-0005-0000-0000-0000400A0000}"/>
    <cellStyle name="Normal 2 74" xfId="1254" xr:uid="{00000000-0005-0000-0000-0000410A0000}"/>
    <cellStyle name="Normal 2 75" xfId="1255" xr:uid="{00000000-0005-0000-0000-0000420A0000}"/>
    <cellStyle name="Normal 2 76" xfId="1256" xr:uid="{00000000-0005-0000-0000-0000430A0000}"/>
    <cellStyle name="Normal 2 77" xfId="1257" xr:uid="{00000000-0005-0000-0000-0000440A0000}"/>
    <cellStyle name="Normal 2 78" xfId="1258" xr:uid="{00000000-0005-0000-0000-0000450A0000}"/>
    <cellStyle name="Normal 2 79" xfId="1259" xr:uid="{00000000-0005-0000-0000-0000460A0000}"/>
    <cellStyle name="Normal 2 8" xfId="1260" xr:uid="{00000000-0005-0000-0000-0000470A0000}"/>
    <cellStyle name="Normal 2 8 2" xfId="4367" xr:uid="{00000000-0005-0000-0000-0000480A0000}"/>
    <cellStyle name="Normal 2 8 3" xfId="4327" xr:uid="{00000000-0005-0000-0000-0000490A0000}"/>
    <cellStyle name="Normal 2 8 4" xfId="4294" xr:uid="{00000000-0005-0000-0000-00004A0A0000}"/>
    <cellStyle name="Normal 2 80" xfId="1261" xr:uid="{00000000-0005-0000-0000-00004B0A0000}"/>
    <cellStyle name="Normal 2 81" xfId="1262" xr:uid="{00000000-0005-0000-0000-00004C0A0000}"/>
    <cellStyle name="Normal 2 82" xfId="1263" xr:uid="{00000000-0005-0000-0000-00004D0A0000}"/>
    <cellStyle name="Normal 2 83" xfId="1264" xr:uid="{00000000-0005-0000-0000-00004E0A0000}"/>
    <cellStyle name="Normal 2 84" xfId="1265" xr:uid="{00000000-0005-0000-0000-00004F0A0000}"/>
    <cellStyle name="Normal 2 85" xfId="1266" xr:uid="{00000000-0005-0000-0000-0000500A0000}"/>
    <cellStyle name="Normal 2 86" xfId="1267" xr:uid="{00000000-0005-0000-0000-0000510A0000}"/>
    <cellStyle name="Normal 2 87" xfId="1268" xr:uid="{00000000-0005-0000-0000-0000520A0000}"/>
    <cellStyle name="Normal 2 88" xfId="1269" xr:uid="{00000000-0005-0000-0000-0000530A0000}"/>
    <cellStyle name="Normal 2 89" xfId="1270" xr:uid="{00000000-0005-0000-0000-0000540A0000}"/>
    <cellStyle name="Normal 2 9" xfId="1271" xr:uid="{00000000-0005-0000-0000-0000550A0000}"/>
    <cellStyle name="Normal 2 9 2" xfId="4369" xr:uid="{00000000-0005-0000-0000-0000560A0000}"/>
    <cellStyle name="Normal 2 9 3" xfId="4329" xr:uid="{00000000-0005-0000-0000-0000570A0000}"/>
    <cellStyle name="Normal 2 9 4" xfId="4296" xr:uid="{00000000-0005-0000-0000-0000580A0000}"/>
    <cellStyle name="Normal 2 90" xfId="1272" xr:uid="{00000000-0005-0000-0000-0000590A0000}"/>
    <cellStyle name="Normal 2 91" xfId="1273" xr:uid="{00000000-0005-0000-0000-00005A0A0000}"/>
    <cellStyle name="Normal 2 92" xfId="1274" xr:uid="{00000000-0005-0000-0000-00005B0A0000}"/>
    <cellStyle name="Normal 2 93" xfId="1275" xr:uid="{00000000-0005-0000-0000-00005C0A0000}"/>
    <cellStyle name="Normal 2 94" xfId="1276" xr:uid="{00000000-0005-0000-0000-00005D0A0000}"/>
    <cellStyle name="Normal 2 95" xfId="1277" xr:uid="{00000000-0005-0000-0000-00005E0A0000}"/>
    <cellStyle name="Normal 2 96" xfId="1278" xr:uid="{00000000-0005-0000-0000-00005F0A0000}"/>
    <cellStyle name="Normal 2 97" xfId="1279" xr:uid="{00000000-0005-0000-0000-0000600A0000}"/>
    <cellStyle name="Normal 2 98" xfId="1280" xr:uid="{00000000-0005-0000-0000-0000610A0000}"/>
    <cellStyle name="Normal 2 99" xfId="1281" xr:uid="{00000000-0005-0000-0000-0000620A0000}"/>
    <cellStyle name="Normal 2_5" xfId="3949" xr:uid="{00000000-0005-0000-0000-0000630A0000}"/>
    <cellStyle name="Normal 20" xfId="4504" xr:uid="{00000000-0005-0000-0000-0000640A0000}"/>
    <cellStyle name="Normal 21" xfId="4047" xr:uid="{00000000-0005-0000-0000-0000650A0000}"/>
    <cellStyle name="Normal 21 2" xfId="4508" xr:uid="{00000000-0005-0000-0000-0000660A0000}"/>
    <cellStyle name="Normal 22" xfId="4559" xr:uid="{00000000-0005-0000-0000-0000670A0000}"/>
    <cellStyle name="Normal 23" xfId="4587" xr:uid="{00000000-0005-0000-0000-0000680A0000}"/>
    <cellStyle name="Normal 24" xfId="7809" xr:uid="{00000000-0005-0000-0000-0000690A0000}"/>
    <cellStyle name="Normal 3" xfId="17" xr:uid="{00000000-0005-0000-0000-00006A0A0000}"/>
    <cellStyle name="Normal 3 10" xfId="1283" xr:uid="{00000000-0005-0000-0000-00006B0A0000}"/>
    <cellStyle name="Normal 3 11" xfId="1284" xr:uid="{00000000-0005-0000-0000-00006C0A0000}"/>
    <cellStyle name="Normal 3 12" xfId="1285" xr:uid="{00000000-0005-0000-0000-00006D0A0000}"/>
    <cellStyle name="Normal 3 13" xfId="1286" xr:uid="{00000000-0005-0000-0000-00006E0A0000}"/>
    <cellStyle name="Normal 3 14" xfId="1287" xr:uid="{00000000-0005-0000-0000-00006F0A0000}"/>
    <cellStyle name="Normal 3 15" xfId="1288" xr:uid="{00000000-0005-0000-0000-0000700A0000}"/>
    <cellStyle name="Normal 3 16" xfId="1289" xr:uid="{00000000-0005-0000-0000-0000710A0000}"/>
    <cellStyle name="Normal 3 17" xfId="1290" xr:uid="{00000000-0005-0000-0000-0000720A0000}"/>
    <cellStyle name="Normal 3 18" xfId="1291" xr:uid="{00000000-0005-0000-0000-0000730A0000}"/>
    <cellStyle name="Normal 3 19" xfId="1292" xr:uid="{00000000-0005-0000-0000-0000740A0000}"/>
    <cellStyle name="Normal 3 2" xfId="1293" xr:uid="{00000000-0005-0000-0000-0000750A0000}"/>
    <cellStyle name="Normal 3 2 10" xfId="4435" xr:uid="{00000000-0005-0000-0000-0000760A0000}"/>
    <cellStyle name="Normal 3 2 11" xfId="4518" xr:uid="{00000000-0005-0000-0000-0000770A0000}"/>
    <cellStyle name="Normal 3 2 2" xfId="1294" xr:uid="{00000000-0005-0000-0000-0000780A0000}"/>
    <cellStyle name="Normal 3 2 2 2" xfId="4486" xr:uid="{00000000-0005-0000-0000-0000790A0000}"/>
    <cellStyle name="Normal 3 2 3" xfId="1295" xr:uid="{00000000-0005-0000-0000-00007A0A0000}"/>
    <cellStyle name="Normal 3 2 4" xfId="1296" xr:uid="{00000000-0005-0000-0000-00007B0A0000}"/>
    <cellStyle name="Normal 3 2 5" xfId="1297" xr:uid="{00000000-0005-0000-0000-00007C0A0000}"/>
    <cellStyle name="Normal 3 2 6" xfId="1298" xr:uid="{00000000-0005-0000-0000-00007D0A0000}"/>
    <cellStyle name="Normal 3 2 7" xfId="1299" xr:uid="{00000000-0005-0000-0000-00007E0A0000}"/>
    <cellStyle name="Normal 3 2 8" xfId="1300" xr:uid="{00000000-0005-0000-0000-00007F0A0000}"/>
    <cellStyle name="Normal 3 2 9" xfId="4048" xr:uid="{00000000-0005-0000-0000-0000800A0000}"/>
    <cellStyle name="Normal 3 2 9 2" xfId="4371" xr:uid="{00000000-0005-0000-0000-0000810A0000}"/>
    <cellStyle name="Normal 3 20" xfId="1301" xr:uid="{00000000-0005-0000-0000-0000820A0000}"/>
    <cellStyle name="Normal 3 21" xfId="1302" xr:uid="{00000000-0005-0000-0000-0000830A0000}"/>
    <cellStyle name="Normal 3 22" xfId="1303" xr:uid="{00000000-0005-0000-0000-0000840A0000}"/>
    <cellStyle name="Normal 3 23" xfId="1304" xr:uid="{00000000-0005-0000-0000-0000850A0000}"/>
    <cellStyle name="Normal 3 24" xfId="1305" xr:uid="{00000000-0005-0000-0000-0000860A0000}"/>
    <cellStyle name="Normal 3 25" xfId="1306" xr:uid="{00000000-0005-0000-0000-0000870A0000}"/>
    <cellStyle name="Normal 3 26" xfId="1307" xr:uid="{00000000-0005-0000-0000-0000880A0000}"/>
    <cellStyle name="Normal 3 27" xfId="1308" xr:uid="{00000000-0005-0000-0000-0000890A0000}"/>
    <cellStyle name="Normal 3 28" xfId="1309" xr:uid="{00000000-0005-0000-0000-00008A0A0000}"/>
    <cellStyle name="Normal 3 29" xfId="1310" xr:uid="{00000000-0005-0000-0000-00008B0A0000}"/>
    <cellStyle name="Normal 3 3" xfId="1311" xr:uid="{00000000-0005-0000-0000-00008C0A0000}"/>
    <cellStyle name="Normal 3 3 2" xfId="4331" xr:uid="{00000000-0005-0000-0000-00008D0A0000}"/>
    <cellStyle name="Normal 3 3 2 2" xfId="4468" xr:uid="{00000000-0005-0000-0000-00008E0A0000}"/>
    <cellStyle name="Normal 3 3 3" xfId="4417" xr:uid="{00000000-0005-0000-0000-00008F0A0000}"/>
    <cellStyle name="Normal 3 3 4" xfId="4527" xr:uid="{00000000-0005-0000-0000-0000900A0000}"/>
    <cellStyle name="Normal 3 30" xfId="1312" xr:uid="{00000000-0005-0000-0000-0000910A0000}"/>
    <cellStyle name="Normal 3 31" xfId="3913" xr:uid="{00000000-0005-0000-0000-0000920A0000}"/>
    <cellStyle name="Normal 3 32" xfId="1282" xr:uid="{00000000-0005-0000-0000-0000930A0000}"/>
    <cellStyle name="Normal 3 32 2" xfId="4298" xr:uid="{00000000-0005-0000-0000-0000940A0000}"/>
    <cellStyle name="Normal 3 33" xfId="4401" xr:uid="{00000000-0005-0000-0000-0000950A0000}"/>
    <cellStyle name="Normal 3 34" xfId="4492" xr:uid="{00000000-0005-0000-0000-0000960A0000}"/>
    <cellStyle name="Normal 3 35" xfId="4584" xr:uid="{00000000-0005-0000-0000-0000970A0000}"/>
    <cellStyle name="Normal 3 36" xfId="7811" xr:uid="{00000000-0005-0000-0000-0000980A0000}"/>
    <cellStyle name="Normal 3 4" xfId="1313" xr:uid="{00000000-0005-0000-0000-0000990A0000}"/>
    <cellStyle name="Normal 3 4 2" xfId="4452" xr:uid="{00000000-0005-0000-0000-00009A0A0000}"/>
    <cellStyle name="Normal 3 4 3" xfId="4522" xr:uid="{00000000-0005-0000-0000-00009B0A0000}"/>
    <cellStyle name="Normal 3 5" xfId="1314" xr:uid="{00000000-0005-0000-0000-00009C0A0000}"/>
    <cellStyle name="Normal 3 5 2" xfId="4545" xr:uid="{00000000-0005-0000-0000-00009D0A0000}"/>
    <cellStyle name="Normal 3 6" xfId="1315" xr:uid="{00000000-0005-0000-0000-00009E0A0000}"/>
    <cellStyle name="Normal 3 7" xfId="1316" xr:uid="{00000000-0005-0000-0000-00009F0A0000}"/>
    <cellStyle name="Normal 3 8" xfId="1317" xr:uid="{00000000-0005-0000-0000-0000A00A0000}"/>
    <cellStyle name="Normal 3 9" xfId="1318" xr:uid="{00000000-0005-0000-0000-0000A10A0000}"/>
    <cellStyle name="Normal 3_5" xfId="3951" xr:uid="{00000000-0005-0000-0000-0000A20A0000}"/>
    <cellStyle name="Normal 4" xfId="29" xr:uid="{00000000-0005-0000-0000-0000A30A0000}"/>
    <cellStyle name="Normal 4 2" xfId="1319" xr:uid="{00000000-0005-0000-0000-0000A40A0000}"/>
    <cellStyle name="Normal 4 2 2" xfId="4050" xr:uid="{00000000-0005-0000-0000-0000A50A0000}"/>
    <cellStyle name="Normal 4 2 2 2" xfId="4471" xr:uid="{00000000-0005-0000-0000-0000A60A0000}"/>
    <cellStyle name="Normal 4 2 3" xfId="4334" xr:uid="{00000000-0005-0000-0000-0000A70A0000}"/>
    <cellStyle name="Normal 4 3" xfId="4049" xr:uid="{00000000-0005-0000-0000-0000A80A0000}"/>
    <cellStyle name="Normal 4 3 2" xfId="4420" xr:uid="{00000000-0005-0000-0000-0000A90A0000}"/>
    <cellStyle name="Normal 4 4" xfId="4525" xr:uid="{00000000-0005-0000-0000-0000AA0A0000}"/>
    <cellStyle name="Normal 4_5" xfId="3952" xr:uid="{00000000-0005-0000-0000-0000AB0A0000}"/>
    <cellStyle name="Normal 5" xfId="69" xr:uid="{00000000-0005-0000-0000-0000AC0A0000}"/>
    <cellStyle name="Normal 5 2" xfId="1320" xr:uid="{00000000-0005-0000-0000-0000AD0A0000}"/>
    <cellStyle name="Normal 5 3" xfId="4543" xr:uid="{00000000-0005-0000-0000-0000AE0A0000}"/>
    <cellStyle name="Normal 5_5" xfId="3953" xr:uid="{00000000-0005-0000-0000-0000AF0A0000}"/>
    <cellStyle name="Normal 6" xfId="1321" xr:uid="{00000000-0005-0000-0000-0000B00A0000}"/>
    <cellStyle name="Normal 6 2" xfId="4263" xr:uid="{00000000-0005-0000-0000-0000B10A0000}"/>
    <cellStyle name="Normal 7" xfId="1322" xr:uid="{00000000-0005-0000-0000-0000B20A0000}"/>
    <cellStyle name="Normal 7 2" xfId="4438" xr:uid="{00000000-0005-0000-0000-0000B30A0000}"/>
    <cellStyle name="Normal 8" xfId="1323" xr:uid="{00000000-0005-0000-0000-0000B40A0000}"/>
    <cellStyle name="Normal 8 2" xfId="4383" xr:uid="{00000000-0005-0000-0000-0000B50A0000}"/>
    <cellStyle name="Normal 9" xfId="3905" xr:uid="{00000000-0005-0000-0000-0000B60A0000}"/>
    <cellStyle name="Normal_Ipc_s" xfId="13" xr:uid="{00000000-0005-0000-0000-0000B70A0000}"/>
    <cellStyle name="Nota" xfId="4051" xr:uid="{00000000-0005-0000-0000-0000B80A0000}"/>
    <cellStyle name="Notas 2" xfId="70" xr:uid="{00000000-0005-0000-0000-0000B90A0000}"/>
    <cellStyle name="Notas 2 2" xfId="4052" xr:uid="{00000000-0005-0000-0000-0000BA0A0000}"/>
    <cellStyle name="Percent" xfId="14" xr:uid="{00000000-0005-0000-0000-0000BB0A0000}"/>
    <cellStyle name="Percent 2" xfId="4053" xr:uid="{00000000-0005-0000-0000-0000BC0A0000}"/>
    <cellStyle name="Porcentaje" xfId="72" builtinId="5"/>
    <cellStyle name="Porcentaje 10" xfId="1324" xr:uid="{00000000-0005-0000-0000-0000BE0A0000}"/>
    <cellStyle name="Porcentaje 11" xfId="1325" xr:uid="{00000000-0005-0000-0000-0000BF0A0000}"/>
    <cellStyle name="Porcentaje 12" xfId="1326" xr:uid="{00000000-0005-0000-0000-0000C00A0000}"/>
    <cellStyle name="Porcentaje 13" xfId="1327" xr:uid="{00000000-0005-0000-0000-0000C10A0000}"/>
    <cellStyle name="Porcentaje 14" xfId="1328" xr:uid="{00000000-0005-0000-0000-0000C20A0000}"/>
    <cellStyle name="Porcentaje 15" xfId="1329" xr:uid="{00000000-0005-0000-0000-0000C30A0000}"/>
    <cellStyle name="Porcentaje 16" xfId="1330" xr:uid="{00000000-0005-0000-0000-0000C40A0000}"/>
    <cellStyle name="Porcentaje 17" xfId="1331" xr:uid="{00000000-0005-0000-0000-0000C50A0000}"/>
    <cellStyle name="Porcentaje 18" xfId="1332" xr:uid="{00000000-0005-0000-0000-0000C60A0000}"/>
    <cellStyle name="Porcentaje 19" xfId="1333" xr:uid="{00000000-0005-0000-0000-0000C70A0000}"/>
    <cellStyle name="Porcentaje 2" xfId="1334" xr:uid="{00000000-0005-0000-0000-0000C80A0000}"/>
    <cellStyle name="Porcentaje 2 10" xfId="1335" xr:uid="{00000000-0005-0000-0000-0000C90A0000}"/>
    <cellStyle name="Porcentaje 2 11" xfId="1336" xr:uid="{00000000-0005-0000-0000-0000CA0A0000}"/>
    <cellStyle name="Porcentaje 2 12" xfId="1337" xr:uid="{00000000-0005-0000-0000-0000CB0A0000}"/>
    <cellStyle name="Porcentaje 2 13" xfId="1338" xr:uid="{00000000-0005-0000-0000-0000CC0A0000}"/>
    <cellStyle name="Porcentaje 2 14" xfId="1339" xr:uid="{00000000-0005-0000-0000-0000CD0A0000}"/>
    <cellStyle name="Porcentaje 2 15" xfId="1340" xr:uid="{00000000-0005-0000-0000-0000CE0A0000}"/>
    <cellStyle name="Porcentaje 2 16" xfId="1341" xr:uid="{00000000-0005-0000-0000-0000CF0A0000}"/>
    <cellStyle name="Porcentaje 2 17" xfId="1342" xr:uid="{00000000-0005-0000-0000-0000D00A0000}"/>
    <cellStyle name="Porcentaje 2 18" xfId="1343" xr:uid="{00000000-0005-0000-0000-0000D10A0000}"/>
    <cellStyle name="Porcentaje 2 19" xfId="1344" xr:uid="{00000000-0005-0000-0000-0000D20A0000}"/>
    <cellStyle name="Porcentaje 2 2" xfId="1345" xr:uid="{00000000-0005-0000-0000-0000D30A0000}"/>
    <cellStyle name="Porcentaje 2 2 2" xfId="4373" xr:uid="{00000000-0005-0000-0000-0000D40A0000}"/>
    <cellStyle name="Porcentaje 2 2 2 2" xfId="4488" xr:uid="{00000000-0005-0000-0000-0000D50A0000}"/>
    <cellStyle name="Porcentaje 2 2 3" xfId="4437" xr:uid="{00000000-0005-0000-0000-0000D60A0000}"/>
    <cellStyle name="Porcentaje 2 20" xfId="1346" xr:uid="{00000000-0005-0000-0000-0000D70A0000}"/>
    <cellStyle name="Porcentaje 2 21" xfId="1347" xr:uid="{00000000-0005-0000-0000-0000D80A0000}"/>
    <cellStyle name="Porcentaje 2 22" xfId="1348" xr:uid="{00000000-0005-0000-0000-0000D90A0000}"/>
    <cellStyle name="Porcentaje 2 23" xfId="1349" xr:uid="{00000000-0005-0000-0000-0000DA0A0000}"/>
    <cellStyle name="Porcentaje 2 24" xfId="4055" xr:uid="{00000000-0005-0000-0000-0000DB0A0000}"/>
    <cellStyle name="Porcentaje 2 24 2" xfId="4300" xr:uid="{00000000-0005-0000-0000-0000DC0A0000}"/>
    <cellStyle name="Porcentaje 2 25" xfId="4403" xr:uid="{00000000-0005-0000-0000-0000DD0A0000}"/>
    <cellStyle name="Porcentaje 2 26" xfId="4496" xr:uid="{00000000-0005-0000-0000-0000DE0A0000}"/>
    <cellStyle name="Porcentaje 2 3" xfId="1350" xr:uid="{00000000-0005-0000-0000-0000DF0A0000}"/>
    <cellStyle name="Porcentaje 2 3 2" xfId="4333" xr:uid="{00000000-0005-0000-0000-0000E00A0000}"/>
    <cellStyle name="Porcentaje 2 3 2 2" xfId="4470" xr:uid="{00000000-0005-0000-0000-0000E10A0000}"/>
    <cellStyle name="Porcentaje 2 3 3" xfId="4419" xr:uid="{00000000-0005-0000-0000-0000E20A0000}"/>
    <cellStyle name="Porcentaje 2 4" xfId="1351" xr:uid="{00000000-0005-0000-0000-0000E30A0000}"/>
    <cellStyle name="Porcentaje 2 4 2" xfId="4454" xr:uid="{00000000-0005-0000-0000-0000E40A0000}"/>
    <cellStyle name="Porcentaje 2 5" xfId="1352" xr:uid="{00000000-0005-0000-0000-0000E50A0000}"/>
    <cellStyle name="Porcentaje 2 6" xfId="1353" xr:uid="{00000000-0005-0000-0000-0000E60A0000}"/>
    <cellStyle name="Porcentaje 2 7" xfId="1354" xr:uid="{00000000-0005-0000-0000-0000E70A0000}"/>
    <cellStyle name="Porcentaje 2 8" xfId="1355" xr:uid="{00000000-0005-0000-0000-0000E80A0000}"/>
    <cellStyle name="Porcentaje 2 9" xfId="1356" xr:uid="{00000000-0005-0000-0000-0000E90A0000}"/>
    <cellStyle name="Porcentaje 20" xfId="1357" xr:uid="{00000000-0005-0000-0000-0000EA0A0000}"/>
    <cellStyle name="Porcentaje 21" xfId="1358" xr:uid="{00000000-0005-0000-0000-0000EB0A0000}"/>
    <cellStyle name="Porcentaje 22" xfId="1359" xr:uid="{00000000-0005-0000-0000-0000EC0A0000}"/>
    <cellStyle name="Porcentaje 23" xfId="1360" xr:uid="{00000000-0005-0000-0000-0000ED0A0000}"/>
    <cellStyle name="Porcentaje 24" xfId="1368" xr:uid="{00000000-0005-0000-0000-0000EE0A0000}"/>
    <cellStyle name="Porcentaje 24 2" xfId="4491" xr:uid="{00000000-0005-0000-0000-0000EF0A0000}"/>
    <cellStyle name="Porcentaje 25" xfId="4054" xr:uid="{00000000-0005-0000-0000-0000F00A0000}"/>
    <cellStyle name="Porcentaje 25 2" xfId="4509" xr:uid="{00000000-0005-0000-0000-0000F10A0000}"/>
    <cellStyle name="Porcentaje 26" xfId="7812" xr:uid="{00000000-0005-0000-0000-0000F20A0000}"/>
    <cellStyle name="Porcentaje 3" xfId="1361" xr:uid="{00000000-0005-0000-0000-0000F30A0000}"/>
    <cellStyle name="Porcentaje 3 2" xfId="4056" xr:uid="{00000000-0005-0000-0000-0000F40A0000}"/>
    <cellStyle name="Porcentaje 3 2 2" xfId="4472" xr:uid="{00000000-0005-0000-0000-0000F50A0000}"/>
    <cellStyle name="Porcentaje 3 2 3" xfId="4335" xr:uid="{00000000-0005-0000-0000-0000F60A0000}"/>
    <cellStyle name="Porcentaje 3 3" xfId="4421" xr:uid="{00000000-0005-0000-0000-0000F70A0000}"/>
    <cellStyle name="Porcentaje 3 4" xfId="4526" xr:uid="{00000000-0005-0000-0000-0000F80A0000}"/>
    <cellStyle name="Porcentaje 4" xfId="1362" xr:uid="{00000000-0005-0000-0000-0000F90A0000}"/>
    <cellStyle name="Porcentaje 4 2" xfId="4341" xr:uid="{00000000-0005-0000-0000-0000FA0A0000}"/>
    <cellStyle name="Porcentaje 4 3" xfId="4544" xr:uid="{00000000-0005-0000-0000-0000FB0A0000}"/>
    <cellStyle name="Porcentaje 5" xfId="1363" xr:uid="{00000000-0005-0000-0000-0000FC0A0000}"/>
    <cellStyle name="Porcentaje 5 2" xfId="4268" xr:uid="{00000000-0005-0000-0000-0000FD0A0000}"/>
    <cellStyle name="Porcentaje 6" xfId="1364" xr:uid="{00000000-0005-0000-0000-0000FE0A0000}"/>
    <cellStyle name="Porcentaje 6 2" xfId="4388" xr:uid="{00000000-0005-0000-0000-0000FF0A0000}"/>
    <cellStyle name="Porcentaje 7" xfId="1365" xr:uid="{00000000-0005-0000-0000-0000000B0000}"/>
    <cellStyle name="Porcentaje 8" xfId="1366" xr:uid="{00000000-0005-0000-0000-0000010B0000}"/>
    <cellStyle name="Porcentaje 9" xfId="1367" xr:uid="{00000000-0005-0000-0000-0000020B0000}"/>
    <cellStyle name="Porcentual 10" xfId="1369" xr:uid="{00000000-0005-0000-0000-0000030B0000}"/>
    <cellStyle name="Porcentual 10 10" xfId="1370" xr:uid="{00000000-0005-0000-0000-0000040B0000}"/>
    <cellStyle name="Porcentual 10 10 2" xfId="1371" xr:uid="{00000000-0005-0000-0000-0000050B0000}"/>
    <cellStyle name="Porcentual 10 11" xfId="1372" xr:uid="{00000000-0005-0000-0000-0000060B0000}"/>
    <cellStyle name="Porcentual 10 11 2" xfId="5390" xr:uid="{00000000-0005-0000-0000-0000070B0000}"/>
    <cellStyle name="Porcentual 10 12" xfId="1373" xr:uid="{00000000-0005-0000-0000-0000080B0000}"/>
    <cellStyle name="Porcentual 10 12 2" xfId="5391" xr:uid="{00000000-0005-0000-0000-0000090B0000}"/>
    <cellStyle name="Porcentual 10 13" xfId="1374" xr:uid="{00000000-0005-0000-0000-00000A0B0000}"/>
    <cellStyle name="Porcentual 10 13 2" xfId="5392" xr:uid="{00000000-0005-0000-0000-00000B0B0000}"/>
    <cellStyle name="Porcentual 10 14" xfId="1375" xr:uid="{00000000-0005-0000-0000-00000C0B0000}"/>
    <cellStyle name="Porcentual 10 14 2" xfId="5393" xr:uid="{00000000-0005-0000-0000-00000D0B0000}"/>
    <cellStyle name="Porcentual 10 15" xfId="1376" xr:uid="{00000000-0005-0000-0000-00000E0B0000}"/>
    <cellStyle name="Porcentual 10 15 2" xfId="5394" xr:uid="{00000000-0005-0000-0000-00000F0B0000}"/>
    <cellStyle name="Porcentual 10 16" xfId="1377" xr:uid="{00000000-0005-0000-0000-0000100B0000}"/>
    <cellStyle name="Porcentual 10 16 2" xfId="5395" xr:uid="{00000000-0005-0000-0000-0000110B0000}"/>
    <cellStyle name="Porcentual 10 17" xfId="1378" xr:uid="{00000000-0005-0000-0000-0000120B0000}"/>
    <cellStyle name="Porcentual 10 17 2" xfId="5396" xr:uid="{00000000-0005-0000-0000-0000130B0000}"/>
    <cellStyle name="Porcentual 10 18" xfId="1379" xr:uid="{00000000-0005-0000-0000-0000140B0000}"/>
    <cellStyle name="Porcentual 10 18 2" xfId="5397" xr:uid="{00000000-0005-0000-0000-0000150B0000}"/>
    <cellStyle name="Porcentual 10 19" xfId="1380" xr:uid="{00000000-0005-0000-0000-0000160B0000}"/>
    <cellStyle name="Porcentual 10 19 2" xfId="5398" xr:uid="{00000000-0005-0000-0000-0000170B0000}"/>
    <cellStyle name="Porcentual 10 2" xfId="1381" xr:uid="{00000000-0005-0000-0000-0000180B0000}"/>
    <cellStyle name="Porcentual 10 2 2" xfId="5399" xr:uid="{00000000-0005-0000-0000-0000190B0000}"/>
    <cellStyle name="Porcentual 10 20" xfId="1382" xr:uid="{00000000-0005-0000-0000-00001A0B0000}"/>
    <cellStyle name="Porcentual 10 20 2" xfId="5400" xr:uid="{00000000-0005-0000-0000-00001B0B0000}"/>
    <cellStyle name="Porcentual 10 21" xfId="1383" xr:uid="{00000000-0005-0000-0000-00001C0B0000}"/>
    <cellStyle name="Porcentual 10 21 2" xfId="5401" xr:uid="{00000000-0005-0000-0000-00001D0B0000}"/>
    <cellStyle name="Porcentual 10 22" xfId="1384" xr:uid="{00000000-0005-0000-0000-00001E0B0000}"/>
    <cellStyle name="Porcentual 10 22 2" xfId="5402" xr:uid="{00000000-0005-0000-0000-00001F0B0000}"/>
    <cellStyle name="Porcentual 10 23" xfId="1385" xr:uid="{00000000-0005-0000-0000-0000200B0000}"/>
    <cellStyle name="Porcentual 10 23 2" xfId="5403" xr:uid="{00000000-0005-0000-0000-0000210B0000}"/>
    <cellStyle name="Porcentual 10 24" xfId="1386" xr:uid="{00000000-0005-0000-0000-0000220B0000}"/>
    <cellStyle name="Porcentual 10 24 2" xfId="5404" xr:uid="{00000000-0005-0000-0000-0000230B0000}"/>
    <cellStyle name="Porcentual 10 25" xfId="1387" xr:uid="{00000000-0005-0000-0000-0000240B0000}"/>
    <cellStyle name="Porcentual 10 25 2" xfId="5405" xr:uid="{00000000-0005-0000-0000-0000250B0000}"/>
    <cellStyle name="Porcentual 10 26" xfId="1388" xr:uid="{00000000-0005-0000-0000-0000260B0000}"/>
    <cellStyle name="Porcentual 10 26 2" xfId="5406" xr:uid="{00000000-0005-0000-0000-0000270B0000}"/>
    <cellStyle name="Porcentual 10 27" xfId="1389" xr:uid="{00000000-0005-0000-0000-0000280B0000}"/>
    <cellStyle name="Porcentual 10 27 2" xfId="5407" xr:uid="{00000000-0005-0000-0000-0000290B0000}"/>
    <cellStyle name="Porcentual 10 28" xfId="1390" xr:uid="{00000000-0005-0000-0000-00002A0B0000}"/>
    <cellStyle name="Porcentual 10 28 2" xfId="5408" xr:uid="{00000000-0005-0000-0000-00002B0B0000}"/>
    <cellStyle name="Porcentual 10 29" xfId="5409" xr:uid="{00000000-0005-0000-0000-00002C0B0000}"/>
    <cellStyle name="Porcentual 10 3" xfId="1391" xr:uid="{00000000-0005-0000-0000-00002D0B0000}"/>
    <cellStyle name="Porcentual 10 3 2" xfId="5410" xr:uid="{00000000-0005-0000-0000-00002E0B0000}"/>
    <cellStyle name="Porcentual 10 30" xfId="5411" xr:uid="{00000000-0005-0000-0000-00002F0B0000}"/>
    <cellStyle name="Porcentual 10 4" xfId="1392" xr:uid="{00000000-0005-0000-0000-0000300B0000}"/>
    <cellStyle name="Porcentual 10 4 2" xfId="5412" xr:uid="{00000000-0005-0000-0000-0000310B0000}"/>
    <cellStyle name="Porcentual 10 5" xfId="1393" xr:uid="{00000000-0005-0000-0000-0000320B0000}"/>
    <cellStyle name="Porcentual 10 5 2" xfId="5413" xr:uid="{00000000-0005-0000-0000-0000330B0000}"/>
    <cellStyle name="Porcentual 10 6" xfId="1394" xr:uid="{00000000-0005-0000-0000-0000340B0000}"/>
    <cellStyle name="Porcentual 10 6 2" xfId="5414" xr:uid="{00000000-0005-0000-0000-0000350B0000}"/>
    <cellStyle name="Porcentual 10 7" xfId="1395" xr:uid="{00000000-0005-0000-0000-0000360B0000}"/>
    <cellStyle name="Porcentual 10 7 2" xfId="5415" xr:uid="{00000000-0005-0000-0000-0000370B0000}"/>
    <cellStyle name="Porcentual 10 8" xfId="1396" xr:uid="{00000000-0005-0000-0000-0000380B0000}"/>
    <cellStyle name="Porcentual 10 8 2" xfId="5416" xr:uid="{00000000-0005-0000-0000-0000390B0000}"/>
    <cellStyle name="Porcentual 10 9" xfId="1397" xr:uid="{00000000-0005-0000-0000-00003A0B0000}"/>
    <cellStyle name="Porcentual 10 9 2" xfId="5417" xr:uid="{00000000-0005-0000-0000-00003B0B0000}"/>
    <cellStyle name="Porcentual 104 10" xfId="1398" xr:uid="{00000000-0005-0000-0000-00003C0B0000}"/>
    <cellStyle name="Porcentual 104 10 2" xfId="5418" xr:uid="{00000000-0005-0000-0000-00003D0B0000}"/>
    <cellStyle name="Porcentual 104 11" xfId="1399" xr:uid="{00000000-0005-0000-0000-00003E0B0000}"/>
    <cellStyle name="Porcentual 104 11 2" xfId="5419" xr:uid="{00000000-0005-0000-0000-00003F0B0000}"/>
    <cellStyle name="Porcentual 104 12" xfId="1400" xr:uid="{00000000-0005-0000-0000-0000400B0000}"/>
    <cellStyle name="Porcentual 104 12 2" xfId="5420" xr:uid="{00000000-0005-0000-0000-0000410B0000}"/>
    <cellStyle name="Porcentual 104 13" xfId="1401" xr:uid="{00000000-0005-0000-0000-0000420B0000}"/>
    <cellStyle name="Porcentual 104 13 2" xfId="5421" xr:uid="{00000000-0005-0000-0000-0000430B0000}"/>
    <cellStyle name="Porcentual 104 14" xfId="1402" xr:uid="{00000000-0005-0000-0000-0000440B0000}"/>
    <cellStyle name="Porcentual 104 14 2" xfId="5422" xr:uid="{00000000-0005-0000-0000-0000450B0000}"/>
    <cellStyle name="Porcentual 104 15" xfId="1403" xr:uid="{00000000-0005-0000-0000-0000460B0000}"/>
    <cellStyle name="Porcentual 104 15 2" xfId="5423" xr:uid="{00000000-0005-0000-0000-0000470B0000}"/>
    <cellStyle name="Porcentual 104 16" xfId="1404" xr:uid="{00000000-0005-0000-0000-0000480B0000}"/>
    <cellStyle name="Porcentual 104 16 2" xfId="5424" xr:uid="{00000000-0005-0000-0000-0000490B0000}"/>
    <cellStyle name="Porcentual 104 17" xfId="1405" xr:uid="{00000000-0005-0000-0000-00004A0B0000}"/>
    <cellStyle name="Porcentual 104 17 2" xfId="5425" xr:uid="{00000000-0005-0000-0000-00004B0B0000}"/>
    <cellStyle name="Porcentual 104 18" xfId="1406" xr:uid="{00000000-0005-0000-0000-00004C0B0000}"/>
    <cellStyle name="Porcentual 104 18 2" xfId="5426" xr:uid="{00000000-0005-0000-0000-00004D0B0000}"/>
    <cellStyle name="Porcentual 104 19" xfId="1407" xr:uid="{00000000-0005-0000-0000-00004E0B0000}"/>
    <cellStyle name="Porcentual 104 19 2" xfId="5427" xr:uid="{00000000-0005-0000-0000-00004F0B0000}"/>
    <cellStyle name="Porcentual 104 2" xfId="1408" xr:uid="{00000000-0005-0000-0000-0000500B0000}"/>
    <cellStyle name="Porcentual 104 2 2" xfId="5428" xr:uid="{00000000-0005-0000-0000-0000510B0000}"/>
    <cellStyle name="Porcentual 104 20" xfId="1409" xr:uid="{00000000-0005-0000-0000-0000520B0000}"/>
    <cellStyle name="Porcentual 104 20 2" xfId="5429" xr:uid="{00000000-0005-0000-0000-0000530B0000}"/>
    <cellStyle name="Porcentual 104 21" xfId="1410" xr:uid="{00000000-0005-0000-0000-0000540B0000}"/>
    <cellStyle name="Porcentual 104 21 2" xfId="5430" xr:uid="{00000000-0005-0000-0000-0000550B0000}"/>
    <cellStyle name="Porcentual 104 22" xfId="1411" xr:uid="{00000000-0005-0000-0000-0000560B0000}"/>
    <cellStyle name="Porcentual 104 22 2" xfId="5431" xr:uid="{00000000-0005-0000-0000-0000570B0000}"/>
    <cellStyle name="Porcentual 104 23" xfId="1412" xr:uid="{00000000-0005-0000-0000-0000580B0000}"/>
    <cellStyle name="Porcentual 104 23 2" xfId="5432" xr:uid="{00000000-0005-0000-0000-0000590B0000}"/>
    <cellStyle name="Porcentual 104 24" xfId="1413" xr:uid="{00000000-0005-0000-0000-00005A0B0000}"/>
    <cellStyle name="Porcentual 104 24 2" xfId="5433" xr:uid="{00000000-0005-0000-0000-00005B0B0000}"/>
    <cellStyle name="Porcentual 104 25" xfId="1414" xr:uid="{00000000-0005-0000-0000-00005C0B0000}"/>
    <cellStyle name="Porcentual 104 25 2" xfId="5434" xr:uid="{00000000-0005-0000-0000-00005D0B0000}"/>
    <cellStyle name="Porcentual 104 26" xfId="1415" xr:uid="{00000000-0005-0000-0000-00005E0B0000}"/>
    <cellStyle name="Porcentual 104 26 2" xfId="5435" xr:uid="{00000000-0005-0000-0000-00005F0B0000}"/>
    <cellStyle name="Porcentual 104 27" xfId="1416" xr:uid="{00000000-0005-0000-0000-0000600B0000}"/>
    <cellStyle name="Porcentual 104 27 2" xfId="5436" xr:uid="{00000000-0005-0000-0000-0000610B0000}"/>
    <cellStyle name="Porcentual 104 28" xfId="1417" xr:uid="{00000000-0005-0000-0000-0000620B0000}"/>
    <cellStyle name="Porcentual 104 28 2" xfId="5437" xr:uid="{00000000-0005-0000-0000-0000630B0000}"/>
    <cellStyle name="Porcentual 104 3" xfId="1418" xr:uid="{00000000-0005-0000-0000-0000640B0000}"/>
    <cellStyle name="Porcentual 104 3 2" xfId="5438" xr:uid="{00000000-0005-0000-0000-0000650B0000}"/>
    <cellStyle name="Porcentual 104 4" xfId="1419" xr:uid="{00000000-0005-0000-0000-0000660B0000}"/>
    <cellStyle name="Porcentual 104 4 2" xfId="5439" xr:uid="{00000000-0005-0000-0000-0000670B0000}"/>
    <cellStyle name="Porcentual 104 5" xfId="1420" xr:uid="{00000000-0005-0000-0000-0000680B0000}"/>
    <cellStyle name="Porcentual 104 5 2" xfId="5440" xr:uid="{00000000-0005-0000-0000-0000690B0000}"/>
    <cellStyle name="Porcentual 104 6" xfId="1421" xr:uid="{00000000-0005-0000-0000-00006A0B0000}"/>
    <cellStyle name="Porcentual 104 6 2" xfId="5441" xr:uid="{00000000-0005-0000-0000-00006B0B0000}"/>
    <cellStyle name="Porcentual 104 7" xfId="1422" xr:uid="{00000000-0005-0000-0000-00006C0B0000}"/>
    <cellStyle name="Porcentual 104 7 2" xfId="5442" xr:uid="{00000000-0005-0000-0000-00006D0B0000}"/>
    <cellStyle name="Porcentual 104 8" xfId="1423" xr:uid="{00000000-0005-0000-0000-00006E0B0000}"/>
    <cellStyle name="Porcentual 104 8 2" xfId="5443" xr:uid="{00000000-0005-0000-0000-00006F0B0000}"/>
    <cellStyle name="Porcentual 104 9" xfId="1424" xr:uid="{00000000-0005-0000-0000-0000700B0000}"/>
    <cellStyle name="Porcentual 104 9 2" xfId="5444" xr:uid="{00000000-0005-0000-0000-0000710B0000}"/>
    <cellStyle name="Porcentual 11" xfId="1425" xr:uid="{00000000-0005-0000-0000-0000720B0000}"/>
    <cellStyle name="Porcentual 11 2" xfId="5445" xr:uid="{00000000-0005-0000-0000-0000730B0000}"/>
    <cellStyle name="Porcentual 11 3" xfId="5446" xr:uid="{00000000-0005-0000-0000-0000740B0000}"/>
    <cellStyle name="Porcentual 112 10" xfId="1426" xr:uid="{00000000-0005-0000-0000-0000750B0000}"/>
    <cellStyle name="Porcentual 112 10 2" xfId="5447" xr:uid="{00000000-0005-0000-0000-0000760B0000}"/>
    <cellStyle name="Porcentual 112 11" xfId="1427" xr:uid="{00000000-0005-0000-0000-0000770B0000}"/>
    <cellStyle name="Porcentual 112 11 2" xfId="5448" xr:uid="{00000000-0005-0000-0000-0000780B0000}"/>
    <cellStyle name="Porcentual 112 12" xfId="1428" xr:uid="{00000000-0005-0000-0000-0000790B0000}"/>
    <cellStyle name="Porcentual 112 12 2" xfId="5449" xr:uid="{00000000-0005-0000-0000-00007A0B0000}"/>
    <cellStyle name="Porcentual 112 13" xfId="1429" xr:uid="{00000000-0005-0000-0000-00007B0B0000}"/>
    <cellStyle name="Porcentual 112 13 2" xfId="5450" xr:uid="{00000000-0005-0000-0000-00007C0B0000}"/>
    <cellStyle name="Porcentual 112 14" xfId="1430" xr:uid="{00000000-0005-0000-0000-00007D0B0000}"/>
    <cellStyle name="Porcentual 112 14 2" xfId="5451" xr:uid="{00000000-0005-0000-0000-00007E0B0000}"/>
    <cellStyle name="Porcentual 112 15" xfId="1431" xr:uid="{00000000-0005-0000-0000-00007F0B0000}"/>
    <cellStyle name="Porcentual 112 15 2" xfId="5452" xr:uid="{00000000-0005-0000-0000-0000800B0000}"/>
    <cellStyle name="Porcentual 112 16" xfId="1432" xr:uid="{00000000-0005-0000-0000-0000810B0000}"/>
    <cellStyle name="Porcentual 112 16 2" xfId="5453" xr:uid="{00000000-0005-0000-0000-0000820B0000}"/>
    <cellStyle name="Porcentual 112 17" xfId="1433" xr:uid="{00000000-0005-0000-0000-0000830B0000}"/>
    <cellStyle name="Porcentual 112 17 2" xfId="5454" xr:uid="{00000000-0005-0000-0000-0000840B0000}"/>
    <cellStyle name="Porcentual 112 18" xfId="1434" xr:uid="{00000000-0005-0000-0000-0000850B0000}"/>
    <cellStyle name="Porcentual 112 18 2" xfId="5455" xr:uid="{00000000-0005-0000-0000-0000860B0000}"/>
    <cellStyle name="Porcentual 112 19" xfId="1435" xr:uid="{00000000-0005-0000-0000-0000870B0000}"/>
    <cellStyle name="Porcentual 112 19 2" xfId="5456" xr:uid="{00000000-0005-0000-0000-0000880B0000}"/>
    <cellStyle name="Porcentual 112 2" xfId="1436" xr:uid="{00000000-0005-0000-0000-0000890B0000}"/>
    <cellStyle name="Porcentual 112 2 2" xfId="5457" xr:uid="{00000000-0005-0000-0000-00008A0B0000}"/>
    <cellStyle name="Porcentual 112 20" xfId="1437" xr:uid="{00000000-0005-0000-0000-00008B0B0000}"/>
    <cellStyle name="Porcentual 112 20 2" xfId="5458" xr:uid="{00000000-0005-0000-0000-00008C0B0000}"/>
    <cellStyle name="Porcentual 112 21" xfId="1438" xr:uid="{00000000-0005-0000-0000-00008D0B0000}"/>
    <cellStyle name="Porcentual 112 21 2" xfId="5459" xr:uid="{00000000-0005-0000-0000-00008E0B0000}"/>
    <cellStyle name="Porcentual 112 22" xfId="1439" xr:uid="{00000000-0005-0000-0000-00008F0B0000}"/>
    <cellStyle name="Porcentual 112 22 2" xfId="5460" xr:uid="{00000000-0005-0000-0000-0000900B0000}"/>
    <cellStyle name="Porcentual 112 23" xfId="1440" xr:uid="{00000000-0005-0000-0000-0000910B0000}"/>
    <cellStyle name="Porcentual 112 23 2" xfId="5461" xr:uid="{00000000-0005-0000-0000-0000920B0000}"/>
    <cellStyle name="Porcentual 112 24" xfId="1441" xr:uid="{00000000-0005-0000-0000-0000930B0000}"/>
    <cellStyle name="Porcentual 112 24 2" xfId="5462" xr:uid="{00000000-0005-0000-0000-0000940B0000}"/>
    <cellStyle name="Porcentual 112 25" xfId="1442" xr:uid="{00000000-0005-0000-0000-0000950B0000}"/>
    <cellStyle name="Porcentual 112 25 2" xfId="5463" xr:uid="{00000000-0005-0000-0000-0000960B0000}"/>
    <cellStyle name="Porcentual 112 26" xfId="1443" xr:uid="{00000000-0005-0000-0000-0000970B0000}"/>
    <cellStyle name="Porcentual 112 26 2" xfId="5464" xr:uid="{00000000-0005-0000-0000-0000980B0000}"/>
    <cellStyle name="Porcentual 112 27" xfId="1444" xr:uid="{00000000-0005-0000-0000-0000990B0000}"/>
    <cellStyle name="Porcentual 112 27 2" xfId="5465" xr:uid="{00000000-0005-0000-0000-00009A0B0000}"/>
    <cellStyle name="Porcentual 112 28" xfId="1445" xr:uid="{00000000-0005-0000-0000-00009B0B0000}"/>
    <cellStyle name="Porcentual 112 28 2" xfId="5466" xr:uid="{00000000-0005-0000-0000-00009C0B0000}"/>
    <cellStyle name="Porcentual 112 3" xfId="1446" xr:uid="{00000000-0005-0000-0000-00009D0B0000}"/>
    <cellStyle name="Porcentual 112 3 2" xfId="5467" xr:uid="{00000000-0005-0000-0000-00009E0B0000}"/>
    <cellStyle name="Porcentual 112 4" xfId="1447" xr:uid="{00000000-0005-0000-0000-00009F0B0000}"/>
    <cellStyle name="Porcentual 112 4 2" xfId="5468" xr:uid="{00000000-0005-0000-0000-0000A00B0000}"/>
    <cellStyle name="Porcentual 112 5" xfId="1448" xr:uid="{00000000-0005-0000-0000-0000A10B0000}"/>
    <cellStyle name="Porcentual 112 5 2" xfId="5469" xr:uid="{00000000-0005-0000-0000-0000A20B0000}"/>
    <cellStyle name="Porcentual 112 6" xfId="1449" xr:uid="{00000000-0005-0000-0000-0000A30B0000}"/>
    <cellStyle name="Porcentual 112 6 2" xfId="5470" xr:uid="{00000000-0005-0000-0000-0000A40B0000}"/>
    <cellStyle name="Porcentual 112 7" xfId="1450" xr:uid="{00000000-0005-0000-0000-0000A50B0000}"/>
    <cellStyle name="Porcentual 112 7 2" xfId="5471" xr:uid="{00000000-0005-0000-0000-0000A60B0000}"/>
    <cellStyle name="Porcentual 112 8" xfId="1451" xr:uid="{00000000-0005-0000-0000-0000A70B0000}"/>
    <cellStyle name="Porcentual 112 8 2" xfId="5472" xr:uid="{00000000-0005-0000-0000-0000A80B0000}"/>
    <cellStyle name="Porcentual 112 9" xfId="1452" xr:uid="{00000000-0005-0000-0000-0000A90B0000}"/>
    <cellStyle name="Porcentual 112 9 2" xfId="5473" xr:uid="{00000000-0005-0000-0000-0000AA0B0000}"/>
    <cellStyle name="Porcentual 116 10" xfId="1453" xr:uid="{00000000-0005-0000-0000-0000AB0B0000}"/>
    <cellStyle name="Porcentual 116 10 2" xfId="5474" xr:uid="{00000000-0005-0000-0000-0000AC0B0000}"/>
    <cellStyle name="Porcentual 116 11" xfId="1454" xr:uid="{00000000-0005-0000-0000-0000AD0B0000}"/>
    <cellStyle name="Porcentual 116 11 2" xfId="5475" xr:uid="{00000000-0005-0000-0000-0000AE0B0000}"/>
    <cellStyle name="Porcentual 116 12" xfId="1455" xr:uid="{00000000-0005-0000-0000-0000AF0B0000}"/>
    <cellStyle name="Porcentual 116 12 2" xfId="5476" xr:uid="{00000000-0005-0000-0000-0000B00B0000}"/>
    <cellStyle name="Porcentual 116 13" xfId="1456" xr:uid="{00000000-0005-0000-0000-0000B10B0000}"/>
    <cellStyle name="Porcentual 116 13 2" xfId="5477" xr:uid="{00000000-0005-0000-0000-0000B20B0000}"/>
    <cellStyle name="Porcentual 116 14" xfId="1457" xr:uid="{00000000-0005-0000-0000-0000B30B0000}"/>
    <cellStyle name="Porcentual 116 14 2" xfId="5478" xr:uid="{00000000-0005-0000-0000-0000B40B0000}"/>
    <cellStyle name="Porcentual 116 15" xfId="1458" xr:uid="{00000000-0005-0000-0000-0000B50B0000}"/>
    <cellStyle name="Porcentual 116 15 2" xfId="5479" xr:uid="{00000000-0005-0000-0000-0000B60B0000}"/>
    <cellStyle name="Porcentual 116 16" xfId="1459" xr:uid="{00000000-0005-0000-0000-0000B70B0000}"/>
    <cellStyle name="Porcentual 116 16 2" xfId="5480" xr:uid="{00000000-0005-0000-0000-0000B80B0000}"/>
    <cellStyle name="Porcentual 116 17" xfId="1460" xr:uid="{00000000-0005-0000-0000-0000B90B0000}"/>
    <cellStyle name="Porcentual 116 17 2" xfId="5481" xr:uid="{00000000-0005-0000-0000-0000BA0B0000}"/>
    <cellStyle name="Porcentual 116 18" xfId="1461" xr:uid="{00000000-0005-0000-0000-0000BB0B0000}"/>
    <cellStyle name="Porcentual 116 18 2" xfId="5482" xr:uid="{00000000-0005-0000-0000-0000BC0B0000}"/>
    <cellStyle name="Porcentual 116 19" xfId="1462" xr:uid="{00000000-0005-0000-0000-0000BD0B0000}"/>
    <cellStyle name="Porcentual 116 19 2" xfId="5483" xr:uid="{00000000-0005-0000-0000-0000BE0B0000}"/>
    <cellStyle name="Porcentual 116 2" xfId="1463" xr:uid="{00000000-0005-0000-0000-0000BF0B0000}"/>
    <cellStyle name="Porcentual 116 2 2" xfId="5484" xr:uid="{00000000-0005-0000-0000-0000C00B0000}"/>
    <cellStyle name="Porcentual 116 20" xfId="1464" xr:uid="{00000000-0005-0000-0000-0000C10B0000}"/>
    <cellStyle name="Porcentual 116 20 2" xfId="5485" xr:uid="{00000000-0005-0000-0000-0000C20B0000}"/>
    <cellStyle name="Porcentual 116 21" xfId="1465" xr:uid="{00000000-0005-0000-0000-0000C30B0000}"/>
    <cellStyle name="Porcentual 116 21 2" xfId="5486" xr:uid="{00000000-0005-0000-0000-0000C40B0000}"/>
    <cellStyle name="Porcentual 116 22" xfId="1466" xr:uid="{00000000-0005-0000-0000-0000C50B0000}"/>
    <cellStyle name="Porcentual 116 22 2" xfId="5487" xr:uid="{00000000-0005-0000-0000-0000C60B0000}"/>
    <cellStyle name="Porcentual 116 23" xfId="1467" xr:uid="{00000000-0005-0000-0000-0000C70B0000}"/>
    <cellStyle name="Porcentual 116 23 2" xfId="5488" xr:uid="{00000000-0005-0000-0000-0000C80B0000}"/>
    <cellStyle name="Porcentual 116 24" xfId="1468" xr:uid="{00000000-0005-0000-0000-0000C90B0000}"/>
    <cellStyle name="Porcentual 116 24 2" xfId="5489" xr:uid="{00000000-0005-0000-0000-0000CA0B0000}"/>
    <cellStyle name="Porcentual 116 25" xfId="1469" xr:uid="{00000000-0005-0000-0000-0000CB0B0000}"/>
    <cellStyle name="Porcentual 116 25 2" xfId="5490" xr:uid="{00000000-0005-0000-0000-0000CC0B0000}"/>
    <cellStyle name="Porcentual 116 26" xfId="1470" xr:uid="{00000000-0005-0000-0000-0000CD0B0000}"/>
    <cellStyle name="Porcentual 116 26 2" xfId="5491" xr:uid="{00000000-0005-0000-0000-0000CE0B0000}"/>
    <cellStyle name="Porcentual 116 27" xfId="1471" xr:uid="{00000000-0005-0000-0000-0000CF0B0000}"/>
    <cellStyle name="Porcentual 116 27 2" xfId="5492" xr:uid="{00000000-0005-0000-0000-0000D00B0000}"/>
    <cellStyle name="Porcentual 116 28" xfId="1472" xr:uid="{00000000-0005-0000-0000-0000D10B0000}"/>
    <cellStyle name="Porcentual 116 28 2" xfId="5493" xr:uid="{00000000-0005-0000-0000-0000D20B0000}"/>
    <cellStyle name="Porcentual 116 3" xfId="1473" xr:uid="{00000000-0005-0000-0000-0000D30B0000}"/>
    <cellStyle name="Porcentual 116 3 2" xfId="5494" xr:uid="{00000000-0005-0000-0000-0000D40B0000}"/>
    <cellStyle name="Porcentual 116 4" xfId="1474" xr:uid="{00000000-0005-0000-0000-0000D50B0000}"/>
    <cellStyle name="Porcentual 116 4 2" xfId="5495" xr:uid="{00000000-0005-0000-0000-0000D60B0000}"/>
    <cellStyle name="Porcentual 116 5" xfId="1475" xr:uid="{00000000-0005-0000-0000-0000D70B0000}"/>
    <cellStyle name="Porcentual 116 5 2" xfId="5496" xr:uid="{00000000-0005-0000-0000-0000D80B0000}"/>
    <cellStyle name="Porcentual 116 6" xfId="1476" xr:uid="{00000000-0005-0000-0000-0000D90B0000}"/>
    <cellStyle name="Porcentual 116 6 2" xfId="5497" xr:uid="{00000000-0005-0000-0000-0000DA0B0000}"/>
    <cellStyle name="Porcentual 116 7" xfId="1477" xr:uid="{00000000-0005-0000-0000-0000DB0B0000}"/>
    <cellStyle name="Porcentual 116 7 2" xfId="5498" xr:uid="{00000000-0005-0000-0000-0000DC0B0000}"/>
    <cellStyle name="Porcentual 116 8" xfId="1478" xr:uid="{00000000-0005-0000-0000-0000DD0B0000}"/>
    <cellStyle name="Porcentual 116 8 2" xfId="5499" xr:uid="{00000000-0005-0000-0000-0000DE0B0000}"/>
    <cellStyle name="Porcentual 116 9" xfId="1479" xr:uid="{00000000-0005-0000-0000-0000DF0B0000}"/>
    <cellStyle name="Porcentual 116 9 2" xfId="5500" xr:uid="{00000000-0005-0000-0000-0000E00B0000}"/>
    <cellStyle name="Porcentual 12" xfId="1480" xr:uid="{00000000-0005-0000-0000-0000E10B0000}"/>
    <cellStyle name="Porcentual 12 2" xfId="5501" xr:uid="{00000000-0005-0000-0000-0000E20B0000}"/>
    <cellStyle name="Porcentual 12 3" xfId="5502" xr:uid="{00000000-0005-0000-0000-0000E30B0000}"/>
    <cellStyle name="Porcentual 13" xfId="1481" xr:uid="{00000000-0005-0000-0000-0000E40B0000}"/>
    <cellStyle name="Porcentual 13 2" xfId="5503" xr:uid="{00000000-0005-0000-0000-0000E50B0000}"/>
    <cellStyle name="Porcentual 13 3" xfId="5504" xr:uid="{00000000-0005-0000-0000-0000E60B0000}"/>
    <cellStyle name="Porcentual 132 10" xfId="1482" xr:uid="{00000000-0005-0000-0000-0000E70B0000}"/>
    <cellStyle name="Porcentual 132 10 2" xfId="5505" xr:uid="{00000000-0005-0000-0000-0000E80B0000}"/>
    <cellStyle name="Porcentual 132 11" xfId="1483" xr:uid="{00000000-0005-0000-0000-0000E90B0000}"/>
    <cellStyle name="Porcentual 132 11 2" xfId="5506" xr:uid="{00000000-0005-0000-0000-0000EA0B0000}"/>
    <cellStyle name="Porcentual 132 12" xfId="1484" xr:uid="{00000000-0005-0000-0000-0000EB0B0000}"/>
    <cellStyle name="Porcentual 132 12 2" xfId="5507" xr:uid="{00000000-0005-0000-0000-0000EC0B0000}"/>
    <cellStyle name="Porcentual 132 13" xfId="1485" xr:uid="{00000000-0005-0000-0000-0000ED0B0000}"/>
    <cellStyle name="Porcentual 132 13 2" xfId="5508" xr:uid="{00000000-0005-0000-0000-0000EE0B0000}"/>
    <cellStyle name="Porcentual 132 14" xfId="1486" xr:uid="{00000000-0005-0000-0000-0000EF0B0000}"/>
    <cellStyle name="Porcentual 132 14 2" xfId="5509" xr:uid="{00000000-0005-0000-0000-0000F00B0000}"/>
    <cellStyle name="Porcentual 132 15" xfId="1487" xr:uid="{00000000-0005-0000-0000-0000F10B0000}"/>
    <cellStyle name="Porcentual 132 15 2" xfId="5510" xr:uid="{00000000-0005-0000-0000-0000F20B0000}"/>
    <cellStyle name="Porcentual 132 16" xfId="1488" xr:uid="{00000000-0005-0000-0000-0000F30B0000}"/>
    <cellStyle name="Porcentual 132 16 2" xfId="5511" xr:uid="{00000000-0005-0000-0000-0000F40B0000}"/>
    <cellStyle name="Porcentual 132 17" xfId="1489" xr:uid="{00000000-0005-0000-0000-0000F50B0000}"/>
    <cellStyle name="Porcentual 132 17 2" xfId="5512" xr:uid="{00000000-0005-0000-0000-0000F60B0000}"/>
    <cellStyle name="Porcentual 132 18" xfId="1490" xr:uid="{00000000-0005-0000-0000-0000F70B0000}"/>
    <cellStyle name="Porcentual 132 18 2" xfId="5513" xr:uid="{00000000-0005-0000-0000-0000F80B0000}"/>
    <cellStyle name="Porcentual 132 19" xfId="1491" xr:uid="{00000000-0005-0000-0000-0000F90B0000}"/>
    <cellStyle name="Porcentual 132 19 2" xfId="5514" xr:uid="{00000000-0005-0000-0000-0000FA0B0000}"/>
    <cellStyle name="Porcentual 132 2" xfId="1492" xr:uid="{00000000-0005-0000-0000-0000FB0B0000}"/>
    <cellStyle name="Porcentual 132 2 2" xfId="5515" xr:uid="{00000000-0005-0000-0000-0000FC0B0000}"/>
    <cellStyle name="Porcentual 132 20" xfId="1493" xr:uid="{00000000-0005-0000-0000-0000FD0B0000}"/>
    <cellStyle name="Porcentual 132 20 2" xfId="5516" xr:uid="{00000000-0005-0000-0000-0000FE0B0000}"/>
    <cellStyle name="Porcentual 132 21" xfId="1494" xr:uid="{00000000-0005-0000-0000-0000FF0B0000}"/>
    <cellStyle name="Porcentual 132 21 2" xfId="5517" xr:uid="{00000000-0005-0000-0000-0000000C0000}"/>
    <cellStyle name="Porcentual 132 22" xfId="1495" xr:uid="{00000000-0005-0000-0000-0000010C0000}"/>
    <cellStyle name="Porcentual 132 22 2" xfId="5518" xr:uid="{00000000-0005-0000-0000-0000020C0000}"/>
    <cellStyle name="Porcentual 132 23" xfId="1496" xr:uid="{00000000-0005-0000-0000-0000030C0000}"/>
    <cellStyle name="Porcentual 132 23 2" xfId="5519" xr:uid="{00000000-0005-0000-0000-0000040C0000}"/>
    <cellStyle name="Porcentual 132 24" xfId="1497" xr:uid="{00000000-0005-0000-0000-0000050C0000}"/>
    <cellStyle name="Porcentual 132 24 2" xfId="5520" xr:uid="{00000000-0005-0000-0000-0000060C0000}"/>
    <cellStyle name="Porcentual 132 25" xfId="1498" xr:uid="{00000000-0005-0000-0000-0000070C0000}"/>
    <cellStyle name="Porcentual 132 25 2" xfId="5521" xr:uid="{00000000-0005-0000-0000-0000080C0000}"/>
    <cellStyle name="Porcentual 132 26" xfId="1499" xr:uid="{00000000-0005-0000-0000-0000090C0000}"/>
    <cellStyle name="Porcentual 132 26 2" xfId="5522" xr:uid="{00000000-0005-0000-0000-00000A0C0000}"/>
    <cellStyle name="Porcentual 132 27" xfId="1500" xr:uid="{00000000-0005-0000-0000-00000B0C0000}"/>
    <cellStyle name="Porcentual 132 27 2" xfId="5523" xr:uid="{00000000-0005-0000-0000-00000C0C0000}"/>
    <cellStyle name="Porcentual 132 28" xfId="1501" xr:uid="{00000000-0005-0000-0000-00000D0C0000}"/>
    <cellStyle name="Porcentual 132 28 2" xfId="5524" xr:uid="{00000000-0005-0000-0000-00000E0C0000}"/>
    <cellStyle name="Porcentual 132 3" xfId="1502" xr:uid="{00000000-0005-0000-0000-00000F0C0000}"/>
    <cellStyle name="Porcentual 132 3 2" xfId="5525" xr:uid="{00000000-0005-0000-0000-0000100C0000}"/>
    <cellStyle name="Porcentual 132 4" xfId="1503" xr:uid="{00000000-0005-0000-0000-0000110C0000}"/>
    <cellStyle name="Porcentual 132 4 2" xfId="5526" xr:uid="{00000000-0005-0000-0000-0000120C0000}"/>
    <cellStyle name="Porcentual 132 5" xfId="1504" xr:uid="{00000000-0005-0000-0000-0000130C0000}"/>
    <cellStyle name="Porcentual 132 5 2" xfId="5527" xr:uid="{00000000-0005-0000-0000-0000140C0000}"/>
    <cellStyle name="Porcentual 132 6" xfId="1505" xr:uid="{00000000-0005-0000-0000-0000150C0000}"/>
    <cellStyle name="Porcentual 132 6 2" xfId="5528" xr:uid="{00000000-0005-0000-0000-0000160C0000}"/>
    <cellStyle name="Porcentual 132 7" xfId="1506" xr:uid="{00000000-0005-0000-0000-0000170C0000}"/>
    <cellStyle name="Porcentual 132 7 2" xfId="5529" xr:uid="{00000000-0005-0000-0000-0000180C0000}"/>
    <cellStyle name="Porcentual 132 8" xfId="1507" xr:uid="{00000000-0005-0000-0000-0000190C0000}"/>
    <cellStyle name="Porcentual 132 8 2" xfId="5530" xr:uid="{00000000-0005-0000-0000-00001A0C0000}"/>
    <cellStyle name="Porcentual 132 9" xfId="1508" xr:uid="{00000000-0005-0000-0000-00001B0C0000}"/>
    <cellStyle name="Porcentual 132 9 2" xfId="5531" xr:uid="{00000000-0005-0000-0000-00001C0C0000}"/>
    <cellStyle name="Porcentual 133 10" xfId="1509" xr:uid="{00000000-0005-0000-0000-00001D0C0000}"/>
    <cellStyle name="Porcentual 133 10 2" xfId="5532" xr:uid="{00000000-0005-0000-0000-00001E0C0000}"/>
    <cellStyle name="Porcentual 133 11" xfId="1510" xr:uid="{00000000-0005-0000-0000-00001F0C0000}"/>
    <cellStyle name="Porcentual 133 11 2" xfId="5533" xr:uid="{00000000-0005-0000-0000-0000200C0000}"/>
    <cellStyle name="Porcentual 133 12" xfId="1511" xr:uid="{00000000-0005-0000-0000-0000210C0000}"/>
    <cellStyle name="Porcentual 133 12 2" xfId="5534" xr:uid="{00000000-0005-0000-0000-0000220C0000}"/>
    <cellStyle name="Porcentual 133 13" xfId="1512" xr:uid="{00000000-0005-0000-0000-0000230C0000}"/>
    <cellStyle name="Porcentual 133 13 2" xfId="5535" xr:uid="{00000000-0005-0000-0000-0000240C0000}"/>
    <cellStyle name="Porcentual 133 14" xfId="1513" xr:uid="{00000000-0005-0000-0000-0000250C0000}"/>
    <cellStyle name="Porcentual 133 14 2" xfId="5536" xr:uid="{00000000-0005-0000-0000-0000260C0000}"/>
    <cellStyle name="Porcentual 133 15" xfId="1514" xr:uid="{00000000-0005-0000-0000-0000270C0000}"/>
    <cellStyle name="Porcentual 133 15 2" xfId="5537" xr:uid="{00000000-0005-0000-0000-0000280C0000}"/>
    <cellStyle name="Porcentual 133 16" xfId="1515" xr:uid="{00000000-0005-0000-0000-0000290C0000}"/>
    <cellStyle name="Porcentual 133 16 2" xfId="5538" xr:uid="{00000000-0005-0000-0000-00002A0C0000}"/>
    <cellStyle name="Porcentual 133 17" xfId="1516" xr:uid="{00000000-0005-0000-0000-00002B0C0000}"/>
    <cellStyle name="Porcentual 133 17 2" xfId="5539" xr:uid="{00000000-0005-0000-0000-00002C0C0000}"/>
    <cellStyle name="Porcentual 133 18" xfId="1517" xr:uid="{00000000-0005-0000-0000-00002D0C0000}"/>
    <cellStyle name="Porcentual 133 18 2" xfId="5540" xr:uid="{00000000-0005-0000-0000-00002E0C0000}"/>
    <cellStyle name="Porcentual 133 19" xfId="1518" xr:uid="{00000000-0005-0000-0000-00002F0C0000}"/>
    <cellStyle name="Porcentual 133 19 2" xfId="5541" xr:uid="{00000000-0005-0000-0000-0000300C0000}"/>
    <cellStyle name="Porcentual 133 2" xfId="1519" xr:uid="{00000000-0005-0000-0000-0000310C0000}"/>
    <cellStyle name="Porcentual 133 2 2" xfId="5542" xr:uid="{00000000-0005-0000-0000-0000320C0000}"/>
    <cellStyle name="Porcentual 133 20" xfId="1520" xr:uid="{00000000-0005-0000-0000-0000330C0000}"/>
    <cellStyle name="Porcentual 133 20 2" xfId="5543" xr:uid="{00000000-0005-0000-0000-0000340C0000}"/>
    <cellStyle name="Porcentual 133 21" xfId="1521" xr:uid="{00000000-0005-0000-0000-0000350C0000}"/>
    <cellStyle name="Porcentual 133 21 2" xfId="5544" xr:uid="{00000000-0005-0000-0000-0000360C0000}"/>
    <cellStyle name="Porcentual 133 22" xfId="1522" xr:uid="{00000000-0005-0000-0000-0000370C0000}"/>
    <cellStyle name="Porcentual 133 22 2" xfId="5545" xr:uid="{00000000-0005-0000-0000-0000380C0000}"/>
    <cellStyle name="Porcentual 133 23" xfId="1523" xr:uid="{00000000-0005-0000-0000-0000390C0000}"/>
    <cellStyle name="Porcentual 133 23 2" xfId="5546" xr:uid="{00000000-0005-0000-0000-00003A0C0000}"/>
    <cellStyle name="Porcentual 133 24" xfId="1524" xr:uid="{00000000-0005-0000-0000-00003B0C0000}"/>
    <cellStyle name="Porcentual 133 24 2" xfId="5547" xr:uid="{00000000-0005-0000-0000-00003C0C0000}"/>
    <cellStyle name="Porcentual 133 25" xfId="1525" xr:uid="{00000000-0005-0000-0000-00003D0C0000}"/>
    <cellStyle name="Porcentual 133 25 2" xfId="5548" xr:uid="{00000000-0005-0000-0000-00003E0C0000}"/>
    <cellStyle name="Porcentual 133 26" xfId="1526" xr:uid="{00000000-0005-0000-0000-00003F0C0000}"/>
    <cellStyle name="Porcentual 133 26 2" xfId="5549" xr:uid="{00000000-0005-0000-0000-0000400C0000}"/>
    <cellStyle name="Porcentual 133 27" xfId="1527" xr:uid="{00000000-0005-0000-0000-0000410C0000}"/>
    <cellStyle name="Porcentual 133 27 2" xfId="5550" xr:uid="{00000000-0005-0000-0000-0000420C0000}"/>
    <cellStyle name="Porcentual 133 28" xfId="1528" xr:uid="{00000000-0005-0000-0000-0000430C0000}"/>
    <cellStyle name="Porcentual 133 28 2" xfId="5551" xr:uid="{00000000-0005-0000-0000-0000440C0000}"/>
    <cellStyle name="Porcentual 133 3" xfId="1529" xr:uid="{00000000-0005-0000-0000-0000450C0000}"/>
    <cellStyle name="Porcentual 133 3 2" xfId="5552" xr:uid="{00000000-0005-0000-0000-0000460C0000}"/>
    <cellStyle name="Porcentual 133 4" xfId="1530" xr:uid="{00000000-0005-0000-0000-0000470C0000}"/>
    <cellStyle name="Porcentual 133 4 2" xfId="5553" xr:uid="{00000000-0005-0000-0000-0000480C0000}"/>
    <cellStyle name="Porcentual 133 5" xfId="1531" xr:uid="{00000000-0005-0000-0000-0000490C0000}"/>
    <cellStyle name="Porcentual 133 5 2" xfId="5554" xr:uid="{00000000-0005-0000-0000-00004A0C0000}"/>
    <cellStyle name="Porcentual 133 6" xfId="1532" xr:uid="{00000000-0005-0000-0000-00004B0C0000}"/>
    <cellStyle name="Porcentual 133 6 2" xfId="5555" xr:uid="{00000000-0005-0000-0000-00004C0C0000}"/>
    <cellStyle name="Porcentual 133 7" xfId="1533" xr:uid="{00000000-0005-0000-0000-00004D0C0000}"/>
    <cellStyle name="Porcentual 133 7 2" xfId="5556" xr:uid="{00000000-0005-0000-0000-00004E0C0000}"/>
    <cellStyle name="Porcentual 133 8" xfId="1534" xr:uid="{00000000-0005-0000-0000-00004F0C0000}"/>
    <cellStyle name="Porcentual 133 8 2" xfId="5557" xr:uid="{00000000-0005-0000-0000-0000500C0000}"/>
    <cellStyle name="Porcentual 133 9" xfId="1535" xr:uid="{00000000-0005-0000-0000-0000510C0000}"/>
    <cellStyle name="Porcentual 133 9 2" xfId="5558" xr:uid="{00000000-0005-0000-0000-0000520C0000}"/>
    <cellStyle name="Porcentual 134 10" xfId="1536" xr:uid="{00000000-0005-0000-0000-0000530C0000}"/>
    <cellStyle name="Porcentual 134 10 2" xfId="5559" xr:uid="{00000000-0005-0000-0000-0000540C0000}"/>
    <cellStyle name="Porcentual 134 11" xfId="1537" xr:uid="{00000000-0005-0000-0000-0000550C0000}"/>
    <cellStyle name="Porcentual 134 11 2" xfId="5560" xr:uid="{00000000-0005-0000-0000-0000560C0000}"/>
    <cellStyle name="Porcentual 134 12" xfId="1538" xr:uid="{00000000-0005-0000-0000-0000570C0000}"/>
    <cellStyle name="Porcentual 134 12 2" xfId="5561" xr:uid="{00000000-0005-0000-0000-0000580C0000}"/>
    <cellStyle name="Porcentual 134 13" xfId="1539" xr:uid="{00000000-0005-0000-0000-0000590C0000}"/>
    <cellStyle name="Porcentual 134 13 2" xfId="5562" xr:uid="{00000000-0005-0000-0000-00005A0C0000}"/>
    <cellStyle name="Porcentual 134 14" xfId="1540" xr:uid="{00000000-0005-0000-0000-00005B0C0000}"/>
    <cellStyle name="Porcentual 134 14 2" xfId="5563" xr:uid="{00000000-0005-0000-0000-00005C0C0000}"/>
    <cellStyle name="Porcentual 134 15" xfId="1541" xr:uid="{00000000-0005-0000-0000-00005D0C0000}"/>
    <cellStyle name="Porcentual 134 15 2" xfId="5564" xr:uid="{00000000-0005-0000-0000-00005E0C0000}"/>
    <cellStyle name="Porcentual 134 16" xfId="1542" xr:uid="{00000000-0005-0000-0000-00005F0C0000}"/>
    <cellStyle name="Porcentual 134 16 2" xfId="5565" xr:uid="{00000000-0005-0000-0000-0000600C0000}"/>
    <cellStyle name="Porcentual 134 17" xfId="1543" xr:uid="{00000000-0005-0000-0000-0000610C0000}"/>
    <cellStyle name="Porcentual 134 17 2" xfId="5566" xr:uid="{00000000-0005-0000-0000-0000620C0000}"/>
    <cellStyle name="Porcentual 134 18" xfId="1544" xr:uid="{00000000-0005-0000-0000-0000630C0000}"/>
    <cellStyle name="Porcentual 134 18 2" xfId="5567" xr:uid="{00000000-0005-0000-0000-0000640C0000}"/>
    <cellStyle name="Porcentual 134 19" xfId="1545" xr:uid="{00000000-0005-0000-0000-0000650C0000}"/>
    <cellStyle name="Porcentual 134 19 2" xfId="5568" xr:uid="{00000000-0005-0000-0000-0000660C0000}"/>
    <cellStyle name="Porcentual 134 2" xfId="1546" xr:uid="{00000000-0005-0000-0000-0000670C0000}"/>
    <cellStyle name="Porcentual 134 2 2" xfId="5569" xr:uid="{00000000-0005-0000-0000-0000680C0000}"/>
    <cellStyle name="Porcentual 134 20" xfId="1547" xr:uid="{00000000-0005-0000-0000-0000690C0000}"/>
    <cellStyle name="Porcentual 134 20 2" xfId="5570" xr:uid="{00000000-0005-0000-0000-00006A0C0000}"/>
    <cellStyle name="Porcentual 134 21" xfId="1548" xr:uid="{00000000-0005-0000-0000-00006B0C0000}"/>
    <cellStyle name="Porcentual 134 21 2" xfId="5571" xr:uid="{00000000-0005-0000-0000-00006C0C0000}"/>
    <cellStyle name="Porcentual 134 22" xfId="1549" xr:uid="{00000000-0005-0000-0000-00006D0C0000}"/>
    <cellStyle name="Porcentual 134 22 2" xfId="5572" xr:uid="{00000000-0005-0000-0000-00006E0C0000}"/>
    <cellStyle name="Porcentual 134 23" xfId="1550" xr:uid="{00000000-0005-0000-0000-00006F0C0000}"/>
    <cellStyle name="Porcentual 134 23 2" xfId="5573" xr:uid="{00000000-0005-0000-0000-0000700C0000}"/>
    <cellStyle name="Porcentual 134 24" xfId="1551" xr:uid="{00000000-0005-0000-0000-0000710C0000}"/>
    <cellStyle name="Porcentual 134 24 2" xfId="5574" xr:uid="{00000000-0005-0000-0000-0000720C0000}"/>
    <cellStyle name="Porcentual 134 25" xfId="1552" xr:uid="{00000000-0005-0000-0000-0000730C0000}"/>
    <cellStyle name="Porcentual 134 25 2" xfId="5575" xr:uid="{00000000-0005-0000-0000-0000740C0000}"/>
    <cellStyle name="Porcentual 134 26" xfId="1553" xr:uid="{00000000-0005-0000-0000-0000750C0000}"/>
    <cellStyle name="Porcentual 134 26 2" xfId="5576" xr:uid="{00000000-0005-0000-0000-0000760C0000}"/>
    <cellStyle name="Porcentual 134 27" xfId="1554" xr:uid="{00000000-0005-0000-0000-0000770C0000}"/>
    <cellStyle name="Porcentual 134 27 2" xfId="5577" xr:uid="{00000000-0005-0000-0000-0000780C0000}"/>
    <cellStyle name="Porcentual 134 28" xfId="1555" xr:uid="{00000000-0005-0000-0000-0000790C0000}"/>
    <cellStyle name="Porcentual 134 28 2" xfId="5578" xr:uid="{00000000-0005-0000-0000-00007A0C0000}"/>
    <cellStyle name="Porcentual 134 3" xfId="1556" xr:uid="{00000000-0005-0000-0000-00007B0C0000}"/>
    <cellStyle name="Porcentual 134 3 2" xfId="5579" xr:uid="{00000000-0005-0000-0000-00007C0C0000}"/>
    <cellStyle name="Porcentual 134 4" xfId="1557" xr:uid="{00000000-0005-0000-0000-00007D0C0000}"/>
    <cellStyle name="Porcentual 134 4 2" xfId="5580" xr:uid="{00000000-0005-0000-0000-00007E0C0000}"/>
    <cellStyle name="Porcentual 134 5" xfId="1558" xr:uid="{00000000-0005-0000-0000-00007F0C0000}"/>
    <cellStyle name="Porcentual 134 5 2" xfId="5581" xr:uid="{00000000-0005-0000-0000-0000800C0000}"/>
    <cellStyle name="Porcentual 134 6" xfId="1559" xr:uid="{00000000-0005-0000-0000-0000810C0000}"/>
    <cellStyle name="Porcentual 134 6 2" xfId="5582" xr:uid="{00000000-0005-0000-0000-0000820C0000}"/>
    <cellStyle name="Porcentual 134 7" xfId="1560" xr:uid="{00000000-0005-0000-0000-0000830C0000}"/>
    <cellStyle name="Porcentual 134 7 2" xfId="5583" xr:uid="{00000000-0005-0000-0000-0000840C0000}"/>
    <cellStyle name="Porcentual 134 8" xfId="1561" xr:uid="{00000000-0005-0000-0000-0000850C0000}"/>
    <cellStyle name="Porcentual 134 8 2" xfId="5584" xr:uid="{00000000-0005-0000-0000-0000860C0000}"/>
    <cellStyle name="Porcentual 134 9" xfId="1562" xr:uid="{00000000-0005-0000-0000-0000870C0000}"/>
    <cellStyle name="Porcentual 134 9 2" xfId="5585" xr:uid="{00000000-0005-0000-0000-0000880C0000}"/>
    <cellStyle name="Porcentual 135 10" xfId="1563" xr:uid="{00000000-0005-0000-0000-0000890C0000}"/>
    <cellStyle name="Porcentual 135 10 2" xfId="5586" xr:uid="{00000000-0005-0000-0000-00008A0C0000}"/>
    <cellStyle name="Porcentual 135 11" xfId="1564" xr:uid="{00000000-0005-0000-0000-00008B0C0000}"/>
    <cellStyle name="Porcentual 135 11 2" xfId="5587" xr:uid="{00000000-0005-0000-0000-00008C0C0000}"/>
    <cellStyle name="Porcentual 135 12" xfId="1565" xr:uid="{00000000-0005-0000-0000-00008D0C0000}"/>
    <cellStyle name="Porcentual 135 12 2" xfId="5588" xr:uid="{00000000-0005-0000-0000-00008E0C0000}"/>
    <cellStyle name="Porcentual 135 13" xfId="1566" xr:uid="{00000000-0005-0000-0000-00008F0C0000}"/>
    <cellStyle name="Porcentual 135 13 2" xfId="5589" xr:uid="{00000000-0005-0000-0000-0000900C0000}"/>
    <cellStyle name="Porcentual 135 14" xfId="1567" xr:uid="{00000000-0005-0000-0000-0000910C0000}"/>
    <cellStyle name="Porcentual 135 14 2" xfId="5590" xr:uid="{00000000-0005-0000-0000-0000920C0000}"/>
    <cellStyle name="Porcentual 135 15" xfId="1568" xr:uid="{00000000-0005-0000-0000-0000930C0000}"/>
    <cellStyle name="Porcentual 135 15 2" xfId="5591" xr:uid="{00000000-0005-0000-0000-0000940C0000}"/>
    <cellStyle name="Porcentual 135 16" xfId="1569" xr:uid="{00000000-0005-0000-0000-0000950C0000}"/>
    <cellStyle name="Porcentual 135 16 2" xfId="5592" xr:uid="{00000000-0005-0000-0000-0000960C0000}"/>
    <cellStyle name="Porcentual 135 17" xfId="1570" xr:uid="{00000000-0005-0000-0000-0000970C0000}"/>
    <cellStyle name="Porcentual 135 17 2" xfId="5593" xr:uid="{00000000-0005-0000-0000-0000980C0000}"/>
    <cellStyle name="Porcentual 135 18" xfId="1571" xr:uid="{00000000-0005-0000-0000-0000990C0000}"/>
    <cellStyle name="Porcentual 135 18 2" xfId="5594" xr:uid="{00000000-0005-0000-0000-00009A0C0000}"/>
    <cellStyle name="Porcentual 135 19" xfId="1572" xr:uid="{00000000-0005-0000-0000-00009B0C0000}"/>
    <cellStyle name="Porcentual 135 19 2" xfId="5595" xr:uid="{00000000-0005-0000-0000-00009C0C0000}"/>
    <cellStyle name="Porcentual 135 2" xfId="1573" xr:uid="{00000000-0005-0000-0000-00009D0C0000}"/>
    <cellStyle name="Porcentual 135 2 2" xfId="5596" xr:uid="{00000000-0005-0000-0000-00009E0C0000}"/>
    <cellStyle name="Porcentual 135 20" xfId="1574" xr:uid="{00000000-0005-0000-0000-00009F0C0000}"/>
    <cellStyle name="Porcentual 135 20 2" xfId="5597" xr:uid="{00000000-0005-0000-0000-0000A00C0000}"/>
    <cellStyle name="Porcentual 135 21" xfId="1575" xr:uid="{00000000-0005-0000-0000-0000A10C0000}"/>
    <cellStyle name="Porcentual 135 21 2" xfId="5598" xr:uid="{00000000-0005-0000-0000-0000A20C0000}"/>
    <cellStyle name="Porcentual 135 22" xfId="1576" xr:uid="{00000000-0005-0000-0000-0000A30C0000}"/>
    <cellStyle name="Porcentual 135 22 2" xfId="5599" xr:uid="{00000000-0005-0000-0000-0000A40C0000}"/>
    <cellStyle name="Porcentual 135 23" xfId="1577" xr:uid="{00000000-0005-0000-0000-0000A50C0000}"/>
    <cellStyle name="Porcentual 135 23 2" xfId="5600" xr:uid="{00000000-0005-0000-0000-0000A60C0000}"/>
    <cellStyle name="Porcentual 135 24" xfId="1578" xr:uid="{00000000-0005-0000-0000-0000A70C0000}"/>
    <cellStyle name="Porcentual 135 24 2" xfId="5601" xr:uid="{00000000-0005-0000-0000-0000A80C0000}"/>
    <cellStyle name="Porcentual 135 25" xfId="1579" xr:uid="{00000000-0005-0000-0000-0000A90C0000}"/>
    <cellStyle name="Porcentual 135 25 2" xfId="5602" xr:uid="{00000000-0005-0000-0000-0000AA0C0000}"/>
    <cellStyle name="Porcentual 135 26" xfId="1580" xr:uid="{00000000-0005-0000-0000-0000AB0C0000}"/>
    <cellStyle name="Porcentual 135 26 2" xfId="5603" xr:uid="{00000000-0005-0000-0000-0000AC0C0000}"/>
    <cellStyle name="Porcentual 135 27" xfId="1581" xr:uid="{00000000-0005-0000-0000-0000AD0C0000}"/>
    <cellStyle name="Porcentual 135 27 2" xfId="5604" xr:uid="{00000000-0005-0000-0000-0000AE0C0000}"/>
    <cellStyle name="Porcentual 135 28" xfId="1582" xr:uid="{00000000-0005-0000-0000-0000AF0C0000}"/>
    <cellStyle name="Porcentual 135 28 2" xfId="5605" xr:uid="{00000000-0005-0000-0000-0000B00C0000}"/>
    <cellStyle name="Porcentual 135 3" xfId="1583" xr:uid="{00000000-0005-0000-0000-0000B10C0000}"/>
    <cellStyle name="Porcentual 135 3 2" xfId="5606" xr:uid="{00000000-0005-0000-0000-0000B20C0000}"/>
    <cellStyle name="Porcentual 135 4" xfId="1584" xr:uid="{00000000-0005-0000-0000-0000B30C0000}"/>
    <cellStyle name="Porcentual 135 4 2" xfId="5607" xr:uid="{00000000-0005-0000-0000-0000B40C0000}"/>
    <cellStyle name="Porcentual 135 5" xfId="1585" xr:uid="{00000000-0005-0000-0000-0000B50C0000}"/>
    <cellStyle name="Porcentual 135 5 2" xfId="5608" xr:uid="{00000000-0005-0000-0000-0000B60C0000}"/>
    <cellStyle name="Porcentual 135 6" xfId="1586" xr:uid="{00000000-0005-0000-0000-0000B70C0000}"/>
    <cellStyle name="Porcentual 135 6 2" xfId="5609" xr:uid="{00000000-0005-0000-0000-0000B80C0000}"/>
    <cellStyle name="Porcentual 135 7" xfId="1587" xr:uid="{00000000-0005-0000-0000-0000B90C0000}"/>
    <cellStyle name="Porcentual 135 7 2" xfId="5610" xr:uid="{00000000-0005-0000-0000-0000BA0C0000}"/>
    <cellStyle name="Porcentual 135 8" xfId="1588" xr:uid="{00000000-0005-0000-0000-0000BB0C0000}"/>
    <cellStyle name="Porcentual 135 8 2" xfId="5611" xr:uid="{00000000-0005-0000-0000-0000BC0C0000}"/>
    <cellStyle name="Porcentual 135 9" xfId="1589" xr:uid="{00000000-0005-0000-0000-0000BD0C0000}"/>
    <cellStyle name="Porcentual 135 9 2" xfId="5612" xr:uid="{00000000-0005-0000-0000-0000BE0C0000}"/>
    <cellStyle name="Porcentual 136 10" xfId="1590" xr:uid="{00000000-0005-0000-0000-0000BF0C0000}"/>
    <cellStyle name="Porcentual 136 10 2" xfId="5613" xr:uid="{00000000-0005-0000-0000-0000C00C0000}"/>
    <cellStyle name="Porcentual 136 11" xfId="1591" xr:uid="{00000000-0005-0000-0000-0000C10C0000}"/>
    <cellStyle name="Porcentual 136 11 2" xfId="5614" xr:uid="{00000000-0005-0000-0000-0000C20C0000}"/>
    <cellStyle name="Porcentual 136 12" xfId="1592" xr:uid="{00000000-0005-0000-0000-0000C30C0000}"/>
    <cellStyle name="Porcentual 136 12 2" xfId="5615" xr:uid="{00000000-0005-0000-0000-0000C40C0000}"/>
    <cellStyle name="Porcentual 136 13" xfId="1593" xr:uid="{00000000-0005-0000-0000-0000C50C0000}"/>
    <cellStyle name="Porcentual 136 13 2" xfId="5616" xr:uid="{00000000-0005-0000-0000-0000C60C0000}"/>
    <cellStyle name="Porcentual 136 14" xfId="1594" xr:uid="{00000000-0005-0000-0000-0000C70C0000}"/>
    <cellStyle name="Porcentual 136 14 2" xfId="5617" xr:uid="{00000000-0005-0000-0000-0000C80C0000}"/>
    <cellStyle name="Porcentual 136 15" xfId="1595" xr:uid="{00000000-0005-0000-0000-0000C90C0000}"/>
    <cellStyle name="Porcentual 136 15 2" xfId="5618" xr:uid="{00000000-0005-0000-0000-0000CA0C0000}"/>
    <cellStyle name="Porcentual 136 16" xfId="1596" xr:uid="{00000000-0005-0000-0000-0000CB0C0000}"/>
    <cellStyle name="Porcentual 136 16 2" xfId="5619" xr:uid="{00000000-0005-0000-0000-0000CC0C0000}"/>
    <cellStyle name="Porcentual 136 17" xfId="1597" xr:uid="{00000000-0005-0000-0000-0000CD0C0000}"/>
    <cellStyle name="Porcentual 136 17 2" xfId="5620" xr:uid="{00000000-0005-0000-0000-0000CE0C0000}"/>
    <cellStyle name="Porcentual 136 18" xfId="1598" xr:uid="{00000000-0005-0000-0000-0000CF0C0000}"/>
    <cellStyle name="Porcentual 136 18 2" xfId="5621" xr:uid="{00000000-0005-0000-0000-0000D00C0000}"/>
    <cellStyle name="Porcentual 136 19" xfId="1599" xr:uid="{00000000-0005-0000-0000-0000D10C0000}"/>
    <cellStyle name="Porcentual 136 19 2" xfId="5622" xr:uid="{00000000-0005-0000-0000-0000D20C0000}"/>
    <cellStyle name="Porcentual 136 2" xfId="1600" xr:uid="{00000000-0005-0000-0000-0000D30C0000}"/>
    <cellStyle name="Porcentual 136 2 2" xfId="5623" xr:uid="{00000000-0005-0000-0000-0000D40C0000}"/>
    <cellStyle name="Porcentual 136 20" xfId="1601" xr:uid="{00000000-0005-0000-0000-0000D50C0000}"/>
    <cellStyle name="Porcentual 136 20 2" xfId="5624" xr:uid="{00000000-0005-0000-0000-0000D60C0000}"/>
    <cellStyle name="Porcentual 136 21" xfId="1602" xr:uid="{00000000-0005-0000-0000-0000D70C0000}"/>
    <cellStyle name="Porcentual 136 21 2" xfId="5625" xr:uid="{00000000-0005-0000-0000-0000D80C0000}"/>
    <cellStyle name="Porcentual 136 22" xfId="1603" xr:uid="{00000000-0005-0000-0000-0000D90C0000}"/>
    <cellStyle name="Porcentual 136 22 2" xfId="5626" xr:uid="{00000000-0005-0000-0000-0000DA0C0000}"/>
    <cellStyle name="Porcentual 136 23" xfId="1604" xr:uid="{00000000-0005-0000-0000-0000DB0C0000}"/>
    <cellStyle name="Porcentual 136 23 2" xfId="5627" xr:uid="{00000000-0005-0000-0000-0000DC0C0000}"/>
    <cellStyle name="Porcentual 136 24" xfId="1605" xr:uid="{00000000-0005-0000-0000-0000DD0C0000}"/>
    <cellStyle name="Porcentual 136 24 2" xfId="5628" xr:uid="{00000000-0005-0000-0000-0000DE0C0000}"/>
    <cellStyle name="Porcentual 136 25" xfId="1606" xr:uid="{00000000-0005-0000-0000-0000DF0C0000}"/>
    <cellStyle name="Porcentual 136 25 2" xfId="5629" xr:uid="{00000000-0005-0000-0000-0000E00C0000}"/>
    <cellStyle name="Porcentual 136 26" xfId="1607" xr:uid="{00000000-0005-0000-0000-0000E10C0000}"/>
    <cellStyle name="Porcentual 136 26 2" xfId="5630" xr:uid="{00000000-0005-0000-0000-0000E20C0000}"/>
    <cellStyle name="Porcentual 136 27" xfId="1608" xr:uid="{00000000-0005-0000-0000-0000E30C0000}"/>
    <cellStyle name="Porcentual 136 27 2" xfId="5631" xr:uid="{00000000-0005-0000-0000-0000E40C0000}"/>
    <cellStyle name="Porcentual 136 28" xfId="1609" xr:uid="{00000000-0005-0000-0000-0000E50C0000}"/>
    <cellStyle name="Porcentual 136 28 2" xfId="5632" xr:uid="{00000000-0005-0000-0000-0000E60C0000}"/>
    <cellStyle name="Porcentual 136 3" xfId="1610" xr:uid="{00000000-0005-0000-0000-0000E70C0000}"/>
    <cellStyle name="Porcentual 136 3 2" xfId="5633" xr:uid="{00000000-0005-0000-0000-0000E80C0000}"/>
    <cellStyle name="Porcentual 136 4" xfId="1611" xr:uid="{00000000-0005-0000-0000-0000E90C0000}"/>
    <cellStyle name="Porcentual 136 4 2" xfId="5634" xr:uid="{00000000-0005-0000-0000-0000EA0C0000}"/>
    <cellStyle name="Porcentual 136 5" xfId="1612" xr:uid="{00000000-0005-0000-0000-0000EB0C0000}"/>
    <cellStyle name="Porcentual 136 5 2" xfId="5635" xr:uid="{00000000-0005-0000-0000-0000EC0C0000}"/>
    <cellStyle name="Porcentual 136 6" xfId="1613" xr:uid="{00000000-0005-0000-0000-0000ED0C0000}"/>
    <cellStyle name="Porcentual 136 6 2" xfId="5636" xr:uid="{00000000-0005-0000-0000-0000EE0C0000}"/>
    <cellStyle name="Porcentual 136 7" xfId="1614" xr:uid="{00000000-0005-0000-0000-0000EF0C0000}"/>
    <cellStyle name="Porcentual 136 7 2" xfId="5637" xr:uid="{00000000-0005-0000-0000-0000F00C0000}"/>
    <cellStyle name="Porcentual 136 8" xfId="1615" xr:uid="{00000000-0005-0000-0000-0000F10C0000}"/>
    <cellStyle name="Porcentual 136 8 2" xfId="5638" xr:uid="{00000000-0005-0000-0000-0000F20C0000}"/>
    <cellStyle name="Porcentual 136 9" xfId="1616" xr:uid="{00000000-0005-0000-0000-0000F30C0000}"/>
    <cellStyle name="Porcentual 136 9 2" xfId="5639" xr:uid="{00000000-0005-0000-0000-0000F40C0000}"/>
    <cellStyle name="Porcentual 137 10" xfId="1617" xr:uid="{00000000-0005-0000-0000-0000F50C0000}"/>
    <cellStyle name="Porcentual 137 10 2" xfId="5640" xr:uid="{00000000-0005-0000-0000-0000F60C0000}"/>
    <cellStyle name="Porcentual 137 11" xfId="1618" xr:uid="{00000000-0005-0000-0000-0000F70C0000}"/>
    <cellStyle name="Porcentual 137 11 2" xfId="5641" xr:uid="{00000000-0005-0000-0000-0000F80C0000}"/>
    <cellStyle name="Porcentual 137 12" xfId="1619" xr:uid="{00000000-0005-0000-0000-0000F90C0000}"/>
    <cellStyle name="Porcentual 137 12 2" xfId="5642" xr:uid="{00000000-0005-0000-0000-0000FA0C0000}"/>
    <cellStyle name="Porcentual 137 13" xfId="1620" xr:uid="{00000000-0005-0000-0000-0000FB0C0000}"/>
    <cellStyle name="Porcentual 137 13 2" xfId="5643" xr:uid="{00000000-0005-0000-0000-0000FC0C0000}"/>
    <cellStyle name="Porcentual 137 14" xfId="1621" xr:uid="{00000000-0005-0000-0000-0000FD0C0000}"/>
    <cellStyle name="Porcentual 137 14 2" xfId="5644" xr:uid="{00000000-0005-0000-0000-0000FE0C0000}"/>
    <cellStyle name="Porcentual 137 15" xfId="1622" xr:uid="{00000000-0005-0000-0000-0000FF0C0000}"/>
    <cellStyle name="Porcentual 137 15 2" xfId="5645" xr:uid="{00000000-0005-0000-0000-0000000D0000}"/>
    <cellStyle name="Porcentual 137 16" xfId="1623" xr:uid="{00000000-0005-0000-0000-0000010D0000}"/>
    <cellStyle name="Porcentual 137 16 2" xfId="5646" xr:uid="{00000000-0005-0000-0000-0000020D0000}"/>
    <cellStyle name="Porcentual 137 17" xfId="1624" xr:uid="{00000000-0005-0000-0000-0000030D0000}"/>
    <cellStyle name="Porcentual 137 17 2" xfId="5647" xr:uid="{00000000-0005-0000-0000-0000040D0000}"/>
    <cellStyle name="Porcentual 137 18" xfId="1625" xr:uid="{00000000-0005-0000-0000-0000050D0000}"/>
    <cellStyle name="Porcentual 137 18 2" xfId="5648" xr:uid="{00000000-0005-0000-0000-0000060D0000}"/>
    <cellStyle name="Porcentual 137 19" xfId="1626" xr:uid="{00000000-0005-0000-0000-0000070D0000}"/>
    <cellStyle name="Porcentual 137 19 2" xfId="5649" xr:uid="{00000000-0005-0000-0000-0000080D0000}"/>
    <cellStyle name="Porcentual 137 2" xfId="1627" xr:uid="{00000000-0005-0000-0000-0000090D0000}"/>
    <cellStyle name="Porcentual 137 2 2" xfId="5650" xr:uid="{00000000-0005-0000-0000-00000A0D0000}"/>
    <cellStyle name="Porcentual 137 20" xfId="1628" xr:uid="{00000000-0005-0000-0000-00000B0D0000}"/>
    <cellStyle name="Porcentual 137 20 2" xfId="5651" xr:uid="{00000000-0005-0000-0000-00000C0D0000}"/>
    <cellStyle name="Porcentual 137 21" xfId="1629" xr:uid="{00000000-0005-0000-0000-00000D0D0000}"/>
    <cellStyle name="Porcentual 137 21 2" xfId="5652" xr:uid="{00000000-0005-0000-0000-00000E0D0000}"/>
    <cellStyle name="Porcentual 137 22" xfId="1630" xr:uid="{00000000-0005-0000-0000-00000F0D0000}"/>
    <cellStyle name="Porcentual 137 22 2" xfId="5653" xr:uid="{00000000-0005-0000-0000-0000100D0000}"/>
    <cellStyle name="Porcentual 137 23" xfId="1631" xr:uid="{00000000-0005-0000-0000-0000110D0000}"/>
    <cellStyle name="Porcentual 137 23 2" xfId="5654" xr:uid="{00000000-0005-0000-0000-0000120D0000}"/>
    <cellStyle name="Porcentual 137 24" xfId="1632" xr:uid="{00000000-0005-0000-0000-0000130D0000}"/>
    <cellStyle name="Porcentual 137 24 2" xfId="5655" xr:uid="{00000000-0005-0000-0000-0000140D0000}"/>
    <cellStyle name="Porcentual 137 25" xfId="1633" xr:uid="{00000000-0005-0000-0000-0000150D0000}"/>
    <cellStyle name="Porcentual 137 25 2" xfId="5656" xr:uid="{00000000-0005-0000-0000-0000160D0000}"/>
    <cellStyle name="Porcentual 137 26" xfId="1634" xr:uid="{00000000-0005-0000-0000-0000170D0000}"/>
    <cellStyle name="Porcentual 137 26 2" xfId="5657" xr:uid="{00000000-0005-0000-0000-0000180D0000}"/>
    <cellStyle name="Porcentual 137 27" xfId="1635" xr:uid="{00000000-0005-0000-0000-0000190D0000}"/>
    <cellStyle name="Porcentual 137 27 2" xfId="5658" xr:uid="{00000000-0005-0000-0000-00001A0D0000}"/>
    <cellStyle name="Porcentual 137 28" xfId="1636" xr:uid="{00000000-0005-0000-0000-00001B0D0000}"/>
    <cellStyle name="Porcentual 137 28 2" xfId="5659" xr:uid="{00000000-0005-0000-0000-00001C0D0000}"/>
    <cellStyle name="Porcentual 137 3" xfId="1637" xr:uid="{00000000-0005-0000-0000-00001D0D0000}"/>
    <cellStyle name="Porcentual 137 3 2" xfId="5660" xr:uid="{00000000-0005-0000-0000-00001E0D0000}"/>
    <cellStyle name="Porcentual 137 4" xfId="1638" xr:uid="{00000000-0005-0000-0000-00001F0D0000}"/>
    <cellStyle name="Porcentual 137 4 2" xfId="5661" xr:uid="{00000000-0005-0000-0000-0000200D0000}"/>
    <cellStyle name="Porcentual 137 5" xfId="1639" xr:uid="{00000000-0005-0000-0000-0000210D0000}"/>
    <cellStyle name="Porcentual 137 5 2" xfId="5662" xr:uid="{00000000-0005-0000-0000-0000220D0000}"/>
    <cellStyle name="Porcentual 137 6" xfId="1640" xr:uid="{00000000-0005-0000-0000-0000230D0000}"/>
    <cellStyle name="Porcentual 137 6 2" xfId="5663" xr:uid="{00000000-0005-0000-0000-0000240D0000}"/>
    <cellStyle name="Porcentual 137 7" xfId="1641" xr:uid="{00000000-0005-0000-0000-0000250D0000}"/>
    <cellStyle name="Porcentual 137 7 2" xfId="5664" xr:uid="{00000000-0005-0000-0000-0000260D0000}"/>
    <cellStyle name="Porcentual 137 8" xfId="1642" xr:uid="{00000000-0005-0000-0000-0000270D0000}"/>
    <cellStyle name="Porcentual 137 8 2" xfId="5665" xr:uid="{00000000-0005-0000-0000-0000280D0000}"/>
    <cellStyle name="Porcentual 137 9" xfId="1643" xr:uid="{00000000-0005-0000-0000-0000290D0000}"/>
    <cellStyle name="Porcentual 137 9 2" xfId="5666" xr:uid="{00000000-0005-0000-0000-00002A0D0000}"/>
    <cellStyle name="Porcentual 138 10" xfId="1644" xr:uid="{00000000-0005-0000-0000-00002B0D0000}"/>
    <cellStyle name="Porcentual 138 10 2" xfId="5667" xr:uid="{00000000-0005-0000-0000-00002C0D0000}"/>
    <cellStyle name="Porcentual 138 11" xfId="1645" xr:uid="{00000000-0005-0000-0000-00002D0D0000}"/>
    <cellStyle name="Porcentual 138 11 2" xfId="5668" xr:uid="{00000000-0005-0000-0000-00002E0D0000}"/>
    <cellStyle name="Porcentual 138 12" xfId="1646" xr:uid="{00000000-0005-0000-0000-00002F0D0000}"/>
    <cellStyle name="Porcentual 138 12 2" xfId="5669" xr:uid="{00000000-0005-0000-0000-0000300D0000}"/>
    <cellStyle name="Porcentual 138 13" xfId="1647" xr:uid="{00000000-0005-0000-0000-0000310D0000}"/>
    <cellStyle name="Porcentual 138 13 2" xfId="5670" xr:uid="{00000000-0005-0000-0000-0000320D0000}"/>
    <cellStyle name="Porcentual 138 14" xfId="1648" xr:uid="{00000000-0005-0000-0000-0000330D0000}"/>
    <cellStyle name="Porcentual 138 14 2" xfId="5671" xr:uid="{00000000-0005-0000-0000-0000340D0000}"/>
    <cellStyle name="Porcentual 138 15" xfId="1649" xr:uid="{00000000-0005-0000-0000-0000350D0000}"/>
    <cellStyle name="Porcentual 138 15 2" xfId="5672" xr:uid="{00000000-0005-0000-0000-0000360D0000}"/>
    <cellStyle name="Porcentual 138 16" xfId="1650" xr:uid="{00000000-0005-0000-0000-0000370D0000}"/>
    <cellStyle name="Porcentual 138 16 2" xfId="5673" xr:uid="{00000000-0005-0000-0000-0000380D0000}"/>
    <cellStyle name="Porcentual 138 17" xfId="1651" xr:uid="{00000000-0005-0000-0000-0000390D0000}"/>
    <cellStyle name="Porcentual 138 17 2" xfId="5674" xr:uid="{00000000-0005-0000-0000-00003A0D0000}"/>
    <cellStyle name="Porcentual 138 18" xfId="1652" xr:uid="{00000000-0005-0000-0000-00003B0D0000}"/>
    <cellStyle name="Porcentual 138 18 2" xfId="5675" xr:uid="{00000000-0005-0000-0000-00003C0D0000}"/>
    <cellStyle name="Porcentual 138 19" xfId="1653" xr:uid="{00000000-0005-0000-0000-00003D0D0000}"/>
    <cellStyle name="Porcentual 138 19 2" xfId="5676" xr:uid="{00000000-0005-0000-0000-00003E0D0000}"/>
    <cellStyle name="Porcentual 138 2" xfId="1654" xr:uid="{00000000-0005-0000-0000-00003F0D0000}"/>
    <cellStyle name="Porcentual 138 2 2" xfId="5677" xr:uid="{00000000-0005-0000-0000-0000400D0000}"/>
    <cellStyle name="Porcentual 138 20" xfId="1655" xr:uid="{00000000-0005-0000-0000-0000410D0000}"/>
    <cellStyle name="Porcentual 138 20 2" xfId="5678" xr:uid="{00000000-0005-0000-0000-0000420D0000}"/>
    <cellStyle name="Porcentual 138 21" xfId="1656" xr:uid="{00000000-0005-0000-0000-0000430D0000}"/>
    <cellStyle name="Porcentual 138 21 2" xfId="5679" xr:uid="{00000000-0005-0000-0000-0000440D0000}"/>
    <cellStyle name="Porcentual 138 22" xfId="1657" xr:uid="{00000000-0005-0000-0000-0000450D0000}"/>
    <cellStyle name="Porcentual 138 22 2" xfId="5680" xr:uid="{00000000-0005-0000-0000-0000460D0000}"/>
    <cellStyle name="Porcentual 138 23" xfId="1658" xr:uid="{00000000-0005-0000-0000-0000470D0000}"/>
    <cellStyle name="Porcentual 138 23 2" xfId="5681" xr:uid="{00000000-0005-0000-0000-0000480D0000}"/>
    <cellStyle name="Porcentual 138 24" xfId="1659" xr:uid="{00000000-0005-0000-0000-0000490D0000}"/>
    <cellStyle name="Porcentual 138 24 2" xfId="5682" xr:uid="{00000000-0005-0000-0000-00004A0D0000}"/>
    <cellStyle name="Porcentual 138 25" xfId="1660" xr:uid="{00000000-0005-0000-0000-00004B0D0000}"/>
    <cellStyle name="Porcentual 138 25 2" xfId="5683" xr:uid="{00000000-0005-0000-0000-00004C0D0000}"/>
    <cellStyle name="Porcentual 138 26" xfId="1661" xr:uid="{00000000-0005-0000-0000-00004D0D0000}"/>
    <cellStyle name="Porcentual 138 26 2" xfId="5684" xr:uid="{00000000-0005-0000-0000-00004E0D0000}"/>
    <cellStyle name="Porcentual 138 27" xfId="1662" xr:uid="{00000000-0005-0000-0000-00004F0D0000}"/>
    <cellStyle name="Porcentual 138 27 2" xfId="5685" xr:uid="{00000000-0005-0000-0000-0000500D0000}"/>
    <cellStyle name="Porcentual 138 28" xfId="1663" xr:uid="{00000000-0005-0000-0000-0000510D0000}"/>
    <cellStyle name="Porcentual 138 28 2" xfId="5686" xr:uid="{00000000-0005-0000-0000-0000520D0000}"/>
    <cellStyle name="Porcentual 138 3" xfId="1664" xr:uid="{00000000-0005-0000-0000-0000530D0000}"/>
    <cellStyle name="Porcentual 138 3 2" xfId="5687" xr:uid="{00000000-0005-0000-0000-0000540D0000}"/>
    <cellStyle name="Porcentual 138 4" xfId="1665" xr:uid="{00000000-0005-0000-0000-0000550D0000}"/>
    <cellStyle name="Porcentual 138 4 2" xfId="5688" xr:uid="{00000000-0005-0000-0000-0000560D0000}"/>
    <cellStyle name="Porcentual 138 5" xfId="1666" xr:uid="{00000000-0005-0000-0000-0000570D0000}"/>
    <cellStyle name="Porcentual 138 5 2" xfId="5689" xr:uid="{00000000-0005-0000-0000-0000580D0000}"/>
    <cellStyle name="Porcentual 138 6" xfId="1667" xr:uid="{00000000-0005-0000-0000-0000590D0000}"/>
    <cellStyle name="Porcentual 138 6 2" xfId="5690" xr:uid="{00000000-0005-0000-0000-00005A0D0000}"/>
    <cellStyle name="Porcentual 138 7" xfId="1668" xr:uid="{00000000-0005-0000-0000-00005B0D0000}"/>
    <cellStyle name="Porcentual 138 7 2" xfId="5691" xr:uid="{00000000-0005-0000-0000-00005C0D0000}"/>
    <cellStyle name="Porcentual 138 8" xfId="1669" xr:uid="{00000000-0005-0000-0000-00005D0D0000}"/>
    <cellStyle name="Porcentual 138 8 2" xfId="5692" xr:uid="{00000000-0005-0000-0000-00005E0D0000}"/>
    <cellStyle name="Porcentual 138 9" xfId="1670" xr:uid="{00000000-0005-0000-0000-00005F0D0000}"/>
    <cellStyle name="Porcentual 138 9 2" xfId="5693" xr:uid="{00000000-0005-0000-0000-0000600D0000}"/>
    <cellStyle name="Porcentual 139 10" xfId="1671" xr:uid="{00000000-0005-0000-0000-0000610D0000}"/>
    <cellStyle name="Porcentual 139 10 2" xfId="5694" xr:uid="{00000000-0005-0000-0000-0000620D0000}"/>
    <cellStyle name="Porcentual 139 11" xfId="1672" xr:uid="{00000000-0005-0000-0000-0000630D0000}"/>
    <cellStyle name="Porcentual 139 11 2" xfId="5695" xr:uid="{00000000-0005-0000-0000-0000640D0000}"/>
    <cellStyle name="Porcentual 139 12" xfId="1673" xr:uid="{00000000-0005-0000-0000-0000650D0000}"/>
    <cellStyle name="Porcentual 139 12 2" xfId="5696" xr:uid="{00000000-0005-0000-0000-0000660D0000}"/>
    <cellStyle name="Porcentual 139 13" xfId="1674" xr:uid="{00000000-0005-0000-0000-0000670D0000}"/>
    <cellStyle name="Porcentual 139 13 2" xfId="5697" xr:uid="{00000000-0005-0000-0000-0000680D0000}"/>
    <cellStyle name="Porcentual 139 14" xfId="1675" xr:uid="{00000000-0005-0000-0000-0000690D0000}"/>
    <cellStyle name="Porcentual 139 14 2" xfId="5698" xr:uid="{00000000-0005-0000-0000-00006A0D0000}"/>
    <cellStyle name="Porcentual 139 15" xfId="1676" xr:uid="{00000000-0005-0000-0000-00006B0D0000}"/>
    <cellStyle name="Porcentual 139 15 2" xfId="5699" xr:uid="{00000000-0005-0000-0000-00006C0D0000}"/>
    <cellStyle name="Porcentual 139 16" xfId="1677" xr:uid="{00000000-0005-0000-0000-00006D0D0000}"/>
    <cellStyle name="Porcentual 139 16 2" xfId="5700" xr:uid="{00000000-0005-0000-0000-00006E0D0000}"/>
    <cellStyle name="Porcentual 139 17" xfId="1678" xr:uid="{00000000-0005-0000-0000-00006F0D0000}"/>
    <cellStyle name="Porcentual 139 17 2" xfId="5701" xr:uid="{00000000-0005-0000-0000-0000700D0000}"/>
    <cellStyle name="Porcentual 139 18" xfId="1679" xr:uid="{00000000-0005-0000-0000-0000710D0000}"/>
    <cellStyle name="Porcentual 139 18 2" xfId="5702" xr:uid="{00000000-0005-0000-0000-0000720D0000}"/>
    <cellStyle name="Porcentual 139 19" xfId="1680" xr:uid="{00000000-0005-0000-0000-0000730D0000}"/>
    <cellStyle name="Porcentual 139 19 2" xfId="5703" xr:uid="{00000000-0005-0000-0000-0000740D0000}"/>
    <cellStyle name="Porcentual 139 2" xfId="1681" xr:uid="{00000000-0005-0000-0000-0000750D0000}"/>
    <cellStyle name="Porcentual 139 2 2" xfId="5704" xr:uid="{00000000-0005-0000-0000-0000760D0000}"/>
    <cellStyle name="Porcentual 139 20" xfId="1682" xr:uid="{00000000-0005-0000-0000-0000770D0000}"/>
    <cellStyle name="Porcentual 139 20 2" xfId="5705" xr:uid="{00000000-0005-0000-0000-0000780D0000}"/>
    <cellStyle name="Porcentual 139 21" xfId="1683" xr:uid="{00000000-0005-0000-0000-0000790D0000}"/>
    <cellStyle name="Porcentual 139 21 2" xfId="5706" xr:uid="{00000000-0005-0000-0000-00007A0D0000}"/>
    <cellStyle name="Porcentual 139 22" xfId="1684" xr:uid="{00000000-0005-0000-0000-00007B0D0000}"/>
    <cellStyle name="Porcentual 139 22 2" xfId="5707" xr:uid="{00000000-0005-0000-0000-00007C0D0000}"/>
    <cellStyle name="Porcentual 139 23" xfId="1685" xr:uid="{00000000-0005-0000-0000-00007D0D0000}"/>
    <cellStyle name="Porcentual 139 23 2" xfId="5708" xr:uid="{00000000-0005-0000-0000-00007E0D0000}"/>
    <cellStyle name="Porcentual 139 24" xfId="1686" xr:uid="{00000000-0005-0000-0000-00007F0D0000}"/>
    <cellStyle name="Porcentual 139 24 2" xfId="5709" xr:uid="{00000000-0005-0000-0000-0000800D0000}"/>
    <cellStyle name="Porcentual 139 25" xfId="1687" xr:uid="{00000000-0005-0000-0000-0000810D0000}"/>
    <cellStyle name="Porcentual 139 25 2" xfId="5710" xr:uid="{00000000-0005-0000-0000-0000820D0000}"/>
    <cellStyle name="Porcentual 139 26" xfId="1688" xr:uid="{00000000-0005-0000-0000-0000830D0000}"/>
    <cellStyle name="Porcentual 139 26 2" xfId="5711" xr:uid="{00000000-0005-0000-0000-0000840D0000}"/>
    <cellStyle name="Porcentual 139 27" xfId="1689" xr:uid="{00000000-0005-0000-0000-0000850D0000}"/>
    <cellStyle name="Porcentual 139 27 2" xfId="5712" xr:uid="{00000000-0005-0000-0000-0000860D0000}"/>
    <cellStyle name="Porcentual 139 28" xfId="1690" xr:uid="{00000000-0005-0000-0000-0000870D0000}"/>
    <cellStyle name="Porcentual 139 28 2" xfId="5713" xr:uid="{00000000-0005-0000-0000-0000880D0000}"/>
    <cellStyle name="Porcentual 139 3" xfId="1691" xr:uid="{00000000-0005-0000-0000-0000890D0000}"/>
    <cellStyle name="Porcentual 139 3 2" xfId="5714" xr:uid="{00000000-0005-0000-0000-00008A0D0000}"/>
    <cellStyle name="Porcentual 139 4" xfId="1692" xr:uid="{00000000-0005-0000-0000-00008B0D0000}"/>
    <cellStyle name="Porcentual 139 4 2" xfId="5715" xr:uid="{00000000-0005-0000-0000-00008C0D0000}"/>
    <cellStyle name="Porcentual 139 5" xfId="1693" xr:uid="{00000000-0005-0000-0000-00008D0D0000}"/>
    <cellStyle name="Porcentual 139 5 2" xfId="5716" xr:uid="{00000000-0005-0000-0000-00008E0D0000}"/>
    <cellStyle name="Porcentual 139 6" xfId="1694" xr:uid="{00000000-0005-0000-0000-00008F0D0000}"/>
    <cellStyle name="Porcentual 139 6 2" xfId="5717" xr:uid="{00000000-0005-0000-0000-0000900D0000}"/>
    <cellStyle name="Porcentual 139 7" xfId="1695" xr:uid="{00000000-0005-0000-0000-0000910D0000}"/>
    <cellStyle name="Porcentual 139 7 2" xfId="5718" xr:uid="{00000000-0005-0000-0000-0000920D0000}"/>
    <cellStyle name="Porcentual 139 8" xfId="1696" xr:uid="{00000000-0005-0000-0000-0000930D0000}"/>
    <cellStyle name="Porcentual 139 8 2" xfId="5719" xr:uid="{00000000-0005-0000-0000-0000940D0000}"/>
    <cellStyle name="Porcentual 139 9" xfId="1697" xr:uid="{00000000-0005-0000-0000-0000950D0000}"/>
    <cellStyle name="Porcentual 139 9 2" xfId="5720" xr:uid="{00000000-0005-0000-0000-0000960D0000}"/>
    <cellStyle name="Porcentual 140 10" xfId="1698" xr:uid="{00000000-0005-0000-0000-0000970D0000}"/>
    <cellStyle name="Porcentual 140 10 2" xfId="5721" xr:uid="{00000000-0005-0000-0000-0000980D0000}"/>
    <cellStyle name="Porcentual 140 11" xfId="1699" xr:uid="{00000000-0005-0000-0000-0000990D0000}"/>
    <cellStyle name="Porcentual 140 11 2" xfId="5722" xr:uid="{00000000-0005-0000-0000-00009A0D0000}"/>
    <cellStyle name="Porcentual 140 12" xfId="1700" xr:uid="{00000000-0005-0000-0000-00009B0D0000}"/>
    <cellStyle name="Porcentual 140 12 2" xfId="5723" xr:uid="{00000000-0005-0000-0000-00009C0D0000}"/>
    <cellStyle name="Porcentual 140 13" xfId="1701" xr:uid="{00000000-0005-0000-0000-00009D0D0000}"/>
    <cellStyle name="Porcentual 140 13 2" xfId="5724" xr:uid="{00000000-0005-0000-0000-00009E0D0000}"/>
    <cellStyle name="Porcentual 140 14" xfId="1702" xr:uid="{00000000-0005-0000-0000-00009F0D0000}"/>
    <cellStyle name="Porcentual 140 14 2" xfId="5725" xr:uid="{00000000-0005-0000-0000-0000A00D0000}"/>
    <cellStyle name="Porcentual 140 15" xfId="1703" xr:uid="{00000000-0005-0000-0000-0000A10D0000}"/>
    <cellStyle name="Porcentual 140 15 2" xfId="5726" xr:uid="{00000000-0005-0000-0000-0000A20D0000}"/>
    <cellStyle name="Porcentual 140 16" xfId="1704" xr:uid="{00000000-0005-0000-0000-0000A30D0000}"/>
    <cellStyle name="Porcentual 140 16 2" xfId="5727" xr:uid="{00000000-0005-0000-0000-0000A40D0000}"/>
    <cellStyle name="Porcentual 140 17" xfId="1705" xr:uid="{00000000-0005-0000-0000-0000A50D0000}"/>
    <cellStyle name="Porcentual 140 17 2" xfId="5728" xr:uid="{00000000-0005-0000-0000-0000A60D0000}"/>
    <cellStyle name="Porcentual 140 18" xfId="1706" xr:uid="{00000000-0005-0000-0000-0000A70D0000}"/>
    <cellStyle name="Porcentual 140 18 2" xfId="5729" xr:uid="{00000000-0005-0000-0000-0000A80D0000}"/>
    <cellStyle name="Porcentual 140 19" xfId="1707" xr:uid="{00000000-0005-0000-0000-0000A90D0000}"/>
    <cellStyle name="Porcentual 140 19 2" xfId="5730" xr:uid="{00000000-0005-0000-0000-0000AA0D0000}"/>
    <cellStyle name="Porcentual 140 2" xfId="1708" xr:uid="{00000000-0005-0000-0000-0000AB0D0000}"/>
    <cellStyle name="Porcentual 140 2 2" xfId="5731" xr:uid="{00000000-0005-0000-0000-0000AC0D0000}"/>
    <cellStyle name="Porcentual 140 20" xfId="1709" xr:uid="{00000000-0005-0000-0000-0000AD0D0000}"/>
    <cellStyle name="Porcentual 140 20 2" xfId="5732" xr:uid="{00000000-0005-0000-0000-0000AE0D0000}"/>
    <cellStyle name="Porcentual 140 21" xfId="1710" xr:uid="{00000000-0005-0000-0000-0000AF0D0000}"/>
    <cellStyle name="Porcentual 140 21 2" xfId="5733" xr:uid="{00000000-0005-0000-0000-0000B00D0000}"/>
    <cellStyle name="Porcentual 140 22" xfId="1711" xr:uid="{00000000-0005-0000-0000-0000B10D0000}"/>
    <cellStyle name="Porcentual 140 22 2" xfId="5734" xr:uid="{00000000-0005-0000-0000-0000B20D0000}"/>
    <cellStyle name="Porcentual 140 23" xfId="1712" xr:uid="{00000000-0005-0000-0000-0000B30D0000}"/>
    <cellStyle name="Porcentual 140 23 2" xfId="5735" xr:uid="{00000000-0005-0000-0000-0000B40D0000}"/>
    <cellStyle name="Porcentual 140 24" xfId="1713" xr:uid="{00000000-0005-0000-0000-0000B50D0000}"/>
    <cellStyle name="Porcentual 140 24 2" xfId="5736" xr:uid="{00000000-0005-0000-0000-0000B60D0000}"/>
    <cellStyle name="Porcentual 140 25" xfId="1714" xr:uid="{00000000-0005-0000-0000-0000B70D0000}"/>
    <cellStyle name="Porcentual 140 25 2" xfId="5737" xr:uid="{00000000-0005-0000-0000-0000B80D0000}"/>
    <cellStyle name="Porcentual 140 26" xfId="1715" xr:uid="{00000000-0005-0000-0000-0000B90D0000}"/>
    <cellStyle name="Porcentual 140 26 2" xfId="5738" xr:uid="{00000000-0005-0000-0000-0000BA0D0000}"/>
    <cellStyle name="Porcentual 140 27" xfId="1716" xr:uid="{00000000-0005-0000-0000-0000BB0D0000}"/>
    <cellStyle name="Porcentual 140 27 2" xfId="5739" xr:uid="{00000000-0005-0000-0000-0000BC0D0000}"/>
    <cellStyle name="Porcentual 140 28" xfId="1717" xr:uid="{00000000-0005-0000-0000-0000BD0D0000}"/>
    <cellStyle name="Porcentual 140 28 2" xfId="5740" xr:uid="{00000000-0005-0000-0000-0000BE0D0000}"/>
    <cellStyle name="Porcentual 140 3" xfId="1718" xr:uid="{00000000-0005-0000-0000-0000BF0D0000}"/>
    <cellStyle name="Porcentual 140 3 2" xfId="5741" xr:uid="{00000000-0005-0000-0000-0000C00D0000}"/>
    <cellStyle name="Porcentual 140 4" xfId="1719" xr:uid="{00000000-0005-0000-0000-0000C10D0000}"/>
    <cellStyle name="Porcentual 140 4 2" xfId="5742" xr:uid="{00000000-0005-0000-0000-0000C20D0000}"/>
    <cellStyle name="Porcentual 140 5" xfId="1720" xr:uid="{00000000-0005-0000-0000-0000C30D0000}"/>
    <cellStyle name="Porcentual 140 5 2" xfId="5743" xr:uid="{00000000-0005-0000-0000-0000C40D0000}"/>
    <cellStyle name="Porcentual 140 6" xfId="1721" xr:uid="{00000000-0005-0000-0000-0000C50D0000}"/>
    <cellStyle name="Porcentual 140 6 2" xfId="5744" xr:uid="{00000000-0005-0000-0000-0000C60D0000}"/>
    <cellStyle name="Porcentual 140 7" xfId="1722" xr:uid="{00000000-0005-0000-0000-0000C70D0000}"/>
    <cellStyle name="Porcentual 140 7 2" xfId="5745" xr:uid="{00000000-0005-0000-0000-0000C80D0000}"/>
    <cellStyle name="Porcentual 140 8" xfId="1723" xr:uid="{00000000-0005-0000-0000-0000C90D0000}"/>
    <cellStyle name="Porcentual 140 8 2" xfId="5746" xr:uid="{00000000-0005-0000-0000-0000CA0D0000}"/>
    <cellStyle name="Porcentual 140 9" xfId="1724" xr:uid="{00000000-0005-0000-0000-0000CB0D0000}"/>
    <cellStyle name="Porcentual 140 9 2" xfId="5747" xr:uid="{00000000-0005-0000-0000-0000CC0D0000}"/>
    <cellStyle name="Porcentual 141 10" xfId="1725" xr:uid="{00000000-0005-0000-0000-0000CD0D0000}"/>
    <cellStyle name="Porcentual 141 10 2" xfId="5748" xr:uid="{00000000-0005-0000-0000-0000CE0D0000}"/>
    <cellStyle name="Porcentual 141 11" xfId="1726" xr:uid="{00000000-0005-0000-0000-0000CF0D0000}"/>
    <cellStyle name="Porcentual 141 11 2" xfId="5749" xr:uid="{00000000-0005-0000-0000-0000D00D0000}"/>
    <cellStyle name="Porcentual 141 12" xfId="1727" xr:uid="{00000000-0005-0000-0000-0000D10D0000}"/>
    <cellStyle name="Porcentual 141 12 2" xfId="5750" xr:uid="{00000000-0005-0000-0000-0000D20D0000}"/>
    <cellStyle name="Porcentual 141 13" xfId="1728" xr:uid="{00000000-0005-0000-0000-0000D30D0000}"/>
    <cellStyle name="Porcentual 141 13 2" xfId="5751" xr:uid="{00000000-0005-0000-0000-0000D40D0000}"/>
    <cellStyle name="Porcentual 141 14" xfId="1729" xr:uid="{00000000-0005-0000-0000-0000D50D0000}"/>
    <cellStyle name="Porcentual 141 14 2" xfId="5752" xr:uid="{00000000-0005-0000-0000-0000D60D0000}"/>
    <cellStyle name="Porcentual 141 15" xfId="1730" xr:uid="{00000000-0005-0000-0000-0000D70D0000}"/>
    <cellStyle name="Porcentual 141 15 2" xfId="5753" xr:uid="{00000000-0005-0000-0000-0000D80D0000}"/>
    <cellStyle name="Porcentual 141 16" xfId="1731" xr:uid="{00000000-0005-0000-0000-0000D90D0000}"/>
    <cellStyle name="Porcentual 141 16 2" xfId="5754" xr:uid="{00000000-0005-0000-0000-0000DA0D0000}"/>
    <cellStyle name="Porcentual 141 17" xfId="1732" xr:uid="{00000000-0005-0000-0000-0000DB0D0000}"/>
    <cellStyle name="Porcentual 141 17 2" xfId="5755" xr:uid="{00000000-0005-0000-0000-0000DC0D0000}"/>
    <cellStyle name="Porcentual 141 18" xfId="1733" xr:uid="{00000000-0005-0000-0000-0000DD0D0000}"/>
    <cellStyle name="Porcentual 141 18 2" xfId="5756" xr:uid="{00000000-0005-0000-0000-0000DE0D0000}"/>
    <cellStyle name="Porcentual 141 19" xfId="1734" xr:uid="{00000000-0005-0000-0000-0000DF0D0000}"/>
    <cellStyle name="Porcentual 141 19 2" xfId="5757" xr:uid="{00000000-0005-0000-0000-0000E00D0000}"/>
    <cellStyle name="Porcentual 141 2" xfId="1735" xr:uid="{00000000-0005-0000-0000-0000E10D0000}"/>
    <cellStyle name="Porcentual 141 2 2" xfId="5758" xr:uid="{00000000-0005-0000-0000-0000E20D0000}"/>
    <cellStyle name="Porcentual 141 20" xfId="1736" xr:uid="{00000000-0005-0000-0000-0000E30D0000}"/>
    <cellStyle name="Porcentual 141 20 2" xfId="5759" xr:uid="{00000000-0005-0000-0000-0000E40D0000}"/>
    <cellStyle name="Porcentual 141 21" xfId="1737" xr:uid="{00000000-0005-0000-0000-0000E50D0000}"/>
    <cellStyle name="Porcentual 141 21 2" xfId="5760" xr:uid="{00000000-0005-0000-0000-0000E60D0000}"/>
    <cellStyle name="Porcentual 141 22" xfId="1738" xr:uid="{00000000-0005-0000-0000-0000E70D0000}"/>
    <cellStyle name="Porcentual 141 22 2" xfId="5761" xr:uid="{00000000-0005-0000-0000-0000E80D0000}"/>
    <cellStyle name="Porcentual 141 23" xfId="1739" xr:uid="{00000000-0005-0000-0000-0000E90D0000}"/>
    <cellStyle name="Porcentual 141 23 2" xfId="5762" xr:uid="{00000000-0005-0000-0000-0000EA0D0000}"/>
    <cellStyle name="Porcentual 141 24" xfId="1740" xr:uid="{00000000-0005-0000-0000-0000EB0D0000}"/>
    <cellStyle name="Porcentual 141 24 2" xfId="5763" xr:uid="{00000000-0005-0000-0000-0000EC0D0000}"/>
    <cellStyle name="Porcentual 141 25" xfId="1741" xr:uid="{00000000-0005-0000-0000-0000ED0D0000}"/>
    <cellStyle name="Porcentual 141 25 2" xfId="5764" xr:uid="{00000000-0005-0000-0000-0000EE0D0000}"/>
    <cellStyle name="Porcentual 141 26" xfId="1742" xr:uid="{00000000-0005-0000-0000-0000EF0D0000}"/>
    <cellStyle name="Porcentual 141 26 2" xfId="5765" xr:uid="{00000000-0005-0000-0000-0000F00D0000}"/>
    <cellStyle name="Porcentual 141 27" xfId="1743" xr:uid="{00000000-0005-0000-0000-0000F10D0000}"/>
    <cellStyle name="Porcentual 141 27 2" xfId="5766" xr:uid="{00000000-0005-0000-0000-0000F20D0000}"/>
    <cellStyle name="Porcentual 141 28" xfId="1744" xr:uid="{00000000-0005-0000-0000-0000F30D0000}"/>
    <cellStyle name="Porcentual 141 28 2" xfId="5767" xr:uid="{00000000-0005-0000-0000-0000F40D0000}"/>
    <cellStyle name="Porcentual 141 3" xfId="1745" xr:uid="{00000000-0005-0000-0000-0000F50D0000}"/>
    <cellStyle name="Porcentual 141 3 2" xfId="5768" xr:uid="{00000000-0005-0000-0000-0000F60D0000}"/>
    <cellStyle name="Porcentual 141 4" xfId="1746" xr:uid="{00000000-0005-0000-0000-0000F70D0000}"/>
    <cellStyle name="Porcentual 141 4 2" xfId="5769" xr:uid="{00000000-0005-0000-0000-0000F80D0000}"/>
    <cellStyle name="Porcentual 141 5" xfId="1747" xr:uid="{00000000-0005-0000-0000-0000F90D0000}"/>
    <cellStyle name="Porcentual 141 5 2" xfId="5770" xr:uid="{00000000-0005-0000-0000-0000FA0D0000}"/>
    <cellStyle name="Porcentual 141 6" xfId="1748" xr:uid="{00000000-0005-0000-0000-0000FB0D0000}"/>
    <cellStyle name="Porcentual 141 6 2" xfId="5771" xr:uid="{00000000-0005-0000-0000-0000FC0D0000}"/>
    <cellStyle name="Porcentual 141 7" xfId="1749" xr:uid="{00000000-0005-0000-0000-0000FD0D0000}"/>
    <cellStyle name="Porcentual 141 7 2" xfId="5772" xr:uid="{00000000-0005-0000-0000-0000FE0D0000}"/>
    <cellStyle name="Porcentual 141 8" xfId="1750" xr:uid="{00000000-0005-0000-0000-0000FF0D0000}"/>
    <cellStyle name="Porcentual 141 8 2" xfId="5773" xr:uid="{00000000-0005-0000-0000-0000000E0000}"/>
    <cellStyle name="Porcentual 141 9" xfId="1751" xr:uid="{00000000-0005-0000-0000-0000010E0000}"/>
    <cellStyle name="Porcentual 141 9 2" xfId="5774" xr:uid="{00000000-0005-0000-0000-0000020E0000}"/>
    <cellStyle name="Porcentual 142 10" xfId="1752" xr:uid="{00000000-0005-0000-0000-0000030E0000}"/>
    <cellStyle name="Porcentual 142 10 2" xfId="5775" xr:uid="{00000000-0005-0000-0000-0000040E0000}"/>
    <cellStyle name="Porcentual 142 11" xfId="1753" xr:uid="{00000000-0005-0000-0000-0000050E0000}"/>
    <cellStyle name="Porcentual 142 11 2" xfId="5776" xr:uid="{00000000-0005-0000-0000-0000060E0000}"/>
    <cellStyle name="Porcentual 142 12" xfId="1754" xr:uid="{00000000-0005-0000-0000-0000070E0000}"/>
    <cellStyle name="Porcentual 142 12 2" xfId="5777" xr:uid="{00000000-0005-0000-0000-0000080E0000}"/>
    <cellStyle name="Porcentual 142 13" xfId="1755" xr:uid="{00000000-0005-0000-0000-0000090E0000}"/>
    <cellStyle name="Porcentual 142 13 2" xfId="5778" xr:uid="{00000000-0005-0000-0000-00000A0E0000}"/>
    <cellStyle name="Porcentual 142 14" xfId="1756" xr:uid="{00000000-0005-0000-0000-00000B0E0000}"/>
    <cellStyle name="Porcentual 142 14 2" xfId="5779" xr:uid="{00000000-0005-0000-0000-00000C0E0000}"/>
    <cellStyle name="Porcentual 142 15" xfId="1757" xr:uid="{00000000-0005-0000-0000-00000D0E0000}"/>
    <cellStyle name="Porcentual 142 15 2" xfId="5780" xr:uid="{00000000-0005-0000-0000-00000E0E0000}"/>
    <cellStyle name="Porcentual 142 16" xfId="1758" xr:uid="{00000000-0005-0000-0000-00000F0E0000}"/>
    <cellStyle name="Porcentual 142 16 2" xfId="5781" xr:uid="{00000000-0005-0000-0000-0000100E0000}"/>
    <cellStyle name="Porcentual 142 17" xfId="1759" xr:uid="{00000000-0005-0000-0000-0000110E0000}"/>
    <cellStyle name="Porcentual 142 17 2" xfId="5782" xr:uid="{00000000-0005-0000-0000-0000120E0000}"/>
    <cellStyle name="Porcentual 142 18" xfId="1760" xr:uid="{00000000-0005-0000-0000-0000130E0000}"/>
    <cellStyle name="Porcentual 142 18 2" xfId="5783" xr:uid="{00000000-0005-0000-0000-0000140E0000}"/>
    <cellStyle name="Porcentual 142 19" xfId="1761" xr:uid="{00000000-0005-0000-0000-0000150E0000}"/>
    <cellStyle name="Porcentual 142 19 2" xfId="5784" xr:uid="{00000000-0005-0000-0000-0000160E0000}"/>
    <cellStyle name="Porcentual 142 2" xfId="1762" xr:uid="{00000000-0005-0000-0000-0000170E0000}"/>
    <cellStyle name="Porcentual 142 2 2" xfId="5785" xr:uid="{00000000-0005-0000-0000-0000180E0000}"/>
    <cellStyle name="Porcentual 142 20" xfId="1763" xr:uid="{00000000-0005-0000-0000-0000190E0000}"/>
    <cellStyle name="Porcentual 142 20 2" xfId="5786" xr:uid="{00000000-0005-0000-0000-00001A0E0000}"/>
    <cellStyle name="Porcentual 142 21" xfId="1764" xr:uid="{00000000-0005-0000-0000-00001B0E0000}"/>
    <cellStyle name="Porcentual 142 21 2" xfId="5787" xr:uid="{00000000-0005-0000-0000-00001C0E0000}"/>
    <cellStyle name="Porcentual 142 22" xfId="1765" xr:uid="{00000000-0005-0000-0000-00001D0E0000}"/>
    <cellStyle name="Porcentual 142 22 2" xfId="5788" xr:uid="{00000000-0005-0000-0000-00001E0E0000}"/>
    <cellStyle name="Porcentual 142 23" xfId="1766" xr:uid="{00000000-0005-0000-0000-00001F0E0000}"/>
    <cellStyle name="Porcentual 142 23 2" xfId="5789" xr:uid="{00000000-0005-0000-0000-0000200E0000}"/>
    <cellStyle name="Porcentual 142 24" xfId="1767" xr:uid="{00000000-0005-0000-0000-0000210E0000}"/>
    <cellStyle name="Porcentual 142 24 2" xfId="5790" xr:uid="{00000000-0005-0000-0000-0000220E0000}"/>
    <cellStyle name="Porcentual 142 25" xfId="1768" xr:uid="{00000000-0005-0000-0000-0000230E0000}"/>
    <cellStyle name="Porcentual 142 25 2" xfId="5791" xr:uid="{00000000-0005-0000-0000-0000240E0000}"/>
    <cellStyle name="Porcentual 142 26" xfId="1769" xr:uid="{00000000-0005-0000-0000-0000250E0000}"/>
    <cellStyle name="Porcentual 142 26 2" xfId="5792" xr:uid="{00000000-0005-0000-0000-0000260E0000}"/>
    <cellStyle name="Porcentual 142 27" xfId="1770" xr:uid="{00000000-0005-0000-0000-0000270E0000}"/>
    <cellStyle name="Porcentual 142 27 2" xfId="5793" xr:uid="{00000000-0005-0000-0000-0000280E0000}"/>
    <cellStyle name="Porcentual 142 28" xfId="1771" xr:uid="{00000000-0005-0000-0000-0000290E0000}"/>
    <cellStyle name="Porcentual 142 28 2" xfId="5794" xr:uid="{00000000-0005-0000-0000-00002A0E0000}"/>
    <cellStyle name="Porcentual 142 3" xfId="1772" xr:uid="{00000000-0005-0000-0000-00002B0E0000}"/>
    <cellStyle name="Porcentual 142 3 2" xfId="5795" xr:uid="{00000000-0005-0000-0000-00002C0E0000}"/>
    <cellStyle name="Porcentual 142 4" xfId="1773" xr:uid="{00000000-0005-0000-0000-00002D0E0000}"/>
    <cellStyle name="Porcentual 142 4 2" xfId="5796" xr:uid="{00000000-0005-0000-0000-00002E0E0000}"/>
    <cellStyle name="Porcentual 142 5" xfId="1774" xr:uid="{00000000-0005-0000-0000-00002F0E0000}"/>
    <cellStyle name="Porcentual 142 5 2" xfId="5797" xr:uid="{00000000-0005-0000-0000-0000300E0000}"/>
    <cellStyle name="Porcentual 142 6" xfId="1775" xr:uid="{00000000-0005-0000-0000-0000310E0000}"/>
    <cellStyle name="Porcentual 142 6 2" xfId="5798" xr:uid="{00000000-0005-0000-0000-0000320E0000}"/>
    <cellStyle name="Porcentual 142 7" xfId="1776" xr:uid="{00000000-0005-0000-0000-0000330E0000}"/>
    <cellStyle name="Porcentual 142 7 2" xfId="5799" xr:uid="{00000000-0005-0000-0000-0000340E0000}"/>
    <cellStyle name="Porcentual 142 8" xfId="1777" xr:uid="{00000000-0005-0000-0000-0000350E0000}"/>
    <cellStyle name="Porcentual 142 8 2" xfId="5800" xr:uid="{00000000-0005-0000-0000-0000360E0000}"/>
    <cellStyle name="Porcentual 142 9" xfId="1778" xr:uid="{00000000-0005-0000-0000-0000370E0000}"/>
    <cellStyle name="Porcentual 142 9 2" xfId="5801" xr:uid="{00000000-0005-0000-0000-0000380E0000}"/>
    <cellStyle name="Porcentual 143 10" xfId="1779" xr:uid="{00000000-0005-0000-0000-0000390E0000}"/>
    <cellStyle name="Porcentual 143 10 2" xfId="5802" xr:uid="{00000000-0005-0000-0000-00003A0E0000}"/>
    <cellStyle name="Porcentual 143 11" xfId="1780" xr:uid="{00000000-0005-0000-0000-00003B0E0000}"/>
    <cellStyle name="Porcentual 143 11 2" xfId="5803" xr:uid="{00000000-0005-0000-0000-00003C0E0000}"/>
    <cellStyle name="Porcentual 143 12" xfId="1781" xr:uid="{00000000-0005-0000-0000-00003D0E0000}"/>
    <cellStyle name="Porcentual 143 12 2" xfId="5804" xr:uid="{00000000-0005-0000-0000-00003E0E0000}"/>
    <cellStyle name="Porcentual 143 13" xfId="1782" xr:uid="{00000000-0005-0000-0000-00003F0E0000}"/>
    <cellStyle name="Porcentual 143 13 2" xfId="5805" xr:uid="{00000000-0005-0000-0000-0000400E0000}"/>
    <cellStyle name="Porcentual 143 14" xfId="1783" xr:uid="{00000000-0005-0000-0000-0000410E0000}"/>
    <cellStyle name="Porcentual 143 14 2" xfId="5806" xr:uid="{00000000-0005-0000-0000-0000420E0000}"/>
    <cellStyle name="Porcentual 143 15" xfId="1784" xr:uid="{00000000-0005-0000-0000-0000430E0000}"/>
    <cellStyle name="Porcentual 143 15 2" xfId="5807" xr:uid="{00000000-0005-0000-0000-0000440E0000}"/>
    <cellStyle name="Porcentual 143 16" xfId="1785" xr:uid="{00000000-0005-0000-0000-0000450E0000}"/>
    <cellStyle name="Porcentual 143 16 2" xfId="5808" xr:uid="{00000000-0005-0000-0000-0000460E0000}"/>
    <cellStyle name="Porcentual 143 17" xfId="1786" xr:uid="{00000000-0005-0000-0000-0000470E0000}"/>
    <cellStyle name="Porcentual 143 17 2" xfId="5809" xr:uid="{00000000-0005-0000-0000-0000480E0000}"/>
    <cellStyle name="Porcentual 143 18" xfId="1787" xr:uid="{00000000-0005-0000-0000-0000490E0000}"/>
    <cellStyle name="Porcentual 143 18 2" xfId="5810" xr:uid="{00000000-0005-0000-0000-00004A0E0000}"/>
    <cellStyle name="Porcentual 143 19" xfId="1788" xr:uid="{00000000-0005-0000-0000-00004B0E0000}"/>
    <cellStyle name="Porcentual 143 19 2" xfId="5811" xr:uid="{00000000-0005-0000-0000-00004C0E0000}"/>
    <cellStyle name="Porcentual 143 2" xfId="1789" xr:uid="{00000000-0005-0000-0000-00004D0E0000}"/>
    <cellStyle name="Porcentual 143 2 2" xfId="5812" xr:uid="{00000000-0005-0000-0000-00004E0E0000}"/>
    <cellStyle name="Porcentual 143 20" xfId="1790" xr:uid="{00000000-0005-0000-0000-00004F0E0000}"/>
    <cellStyle name="Porcentual 143 20 2" xfId="5813" xr:uid="{00000000-0005-0000-0000-0000500E0000}"/>
    <cellStyle name="Porcentual 143 21" xfId="1791" xr:uid="{00000000-0005-0000-0000-0000510E0000}"/>
    <cellStyle name="Porcentual 143 21 2" xfId="5814" xr:uid="{00000000-0005-0000-0000-0000520E0000}"/>
    <cellStyle name="Porcentual 143 22" xfId="1792" xr:uid="{00000000-0005-0000-0000-0000530E0000}"/>
    <cellStyle name="Porcentual 143 22 2" xfId="5815" xr:uid="{00000000-0005-0000-0000-0000540E0000}"/>
    <cellStyle name="Porcentual 143 23" xfId="1793" xr:uid="{00000000-0005-0000-0000-0000550E0000}"/>
    <cellStyle name="Porcentual 143 23 2" xfId="5816" xr:uid="{00000000-0005-0000-0000-0000560E0000}"/>
    <cellStyle name="Porcentual 143 24" xfId="1794" xr:uid="{00000000-0005-0000-0000-0000570E0000}"/>
    <cellStyle name="Porcentual 143 24 2" xfId="5817" xr:uid="{00000000-0005-0000-0000-0000580E0000}"/>
    <cellStyle name="Porcentual 143 25" xfId="1795" xr:uid="{00000000-0005-0000-0000-0000590E0000}"/>
    <cellStyle name="Porcentual 143 25 2" xfId="5818" xr:uid="{00000000-0005-0000-0000-00005A0E0000}"/>
    <cellStyle name="Porcentual 143 26" xfId="1796" xr:uid="{00000000-0005-0000-0000-00005B0E0000}"/>
    <cellStyle name="Porcentual 143 26 2" xfId="5819" xr:uid="{00000000-0005-0000-0000-00005C0E0000}"/>
    <cellStyle name="Porcentual 143 27" xfId="1797" xr:uid="{00000000-0005-0000-0000-00005D0E0000}"/>
    <cellStyle name="Porcentual 143 27 2" xfId="5820" xr:uid="{00000000-0005-0000-0000-00005E0E0000}"/>
    <cellStyle name="Porcentual 143 28" xfId="1798" xr:uid="{00000000-0005-0000-0000-00005F0E0000}"/>
    <cellStyle name="Porcentual 143 28 2" xfId="5821" xr:uid="{00000000-0005-0000-0000-0000600E0000}"/>
    <cellStyle name="Porcentual 143 3" xfId="1799" xr:uid="{00000000-0005-0000-0000-0000610E0000}"/>
    <cellStyle name="Porcentual 143 3 2" xfId="5822" xr:uid="{00000000-0005-0000-0000-0000620E0000}"/>
    <cellStyle name="Porcentual 143 4" xfId="1800" xr:uid="{00000000-0005-0000-0000-0000630E0000}"/>
    <cellStyle name="Porcentual 143 4 2" xfId="5823" xr:uid="{00000000-0005-0000-0000-0000640E0000}"/>
    <cellStyle name="Porcentual 143 5" xfId="1801" xr:uid="{00000000-0005-0000-0000-0000650E0000}"/>
    <cellStyle name="Porcentual 143 5 2" xfId="5824" xr:uid="{00000000-0005-0000-0000-0000660E0000}"/>
    <cellStyle name="Porcentual 143 6" xfId="1802" xr:uid="{00000000-0005-0000-0000-0000670E0000}"/>
    <cellStyle name="Porcentual 143 6 2" xfId="5825" xr:uid="{00000000-0005-0000-0000-0000680E0000}"/>
    <cellStyle name="Porcentual 143 7" xfId="1803" xr:uid="{00000000-0005-0000-0000-0000690E0000}"/>
    <cellStyle name="Porcentual 143 7 2" xfId="5826" xr:uid="{00000000-0005-0000-0000-00006A0E0000}"/>
    <cellStyle name="Porcentual 143 8" xfId="1804" xr:uid="{00000000-0005-0000-0000-00006B0E0000}"/>
    <cellStyle name="Porcentual 143 8 2" xfId="5827" xr:uid="{00000000-0005-0000-0000-00006C0E0000}"/>
    <cellStyle name="Porcentual 143 9" xfId="1805" xr:uid="{00000000-0005-0000-0000-00006D0E0000}"/>
    <cellStyle name="Porcentual 143 9 2" xfId="5828" xr:uid="{00000000-0005-0000-0000-00006E0E0000}"/>
    <cellStyle name="Porcentual 144 10" xfId="1806" xr:uid="{00000000-0005-0000-0000-00006F0E0000}"/>
    <cellStyle name="Porcentual 144 10 2" xfId="5829" xr:uid="{00000000-0005-0000-0000-0000700E0000}"/>
    <cellStyle name="Porcentual 144 11" xfId="1807" xr:uid="{00000000-0005-0000-0000-0000710E0000}"/>
    <cellStyle name="Porcentual 144 11 2" xfId="5830" xr:uid="{00000000-0005-0000-0000-0000720E0000}"/>
    <cellStyle name="Porcentual 144 12" xfId="1808" xr:uid="{00000000-0005-0000-0000-0000730E0000}"/>
    <cellStyle name="Porcentual 144 12 2" xfId="5831" xr:uid="{00000000-0005-0000-0000-0000740E0000}"/>
    <cellStyle name="Porcentual 144 13" xfId="1809" xr:uid="{00000000-0005-0000-0000-0000750E0000}"/>
    <cellStyle name="Porcentual 144 13 2" xfId="5832" xr:uid="{00000000-0005-0000-0000-0000760E0000}"/>
    <cellStyle name="Porcentual 144 14" xfId="1810" xr:uid="{00000000-0005-0000-0000-0000770E0000}"/>
    <cellStyle name="Porcentual 144 14 2" xfId="5833" xr:uid="{00000000-0005-0000-0000-0000780E0000}"/>
    <cellStyle name="Porcentual 144 15" xfId="1811" xr:uid="{00000000-0005-0000-0000-0000790E0000}"/>
    <cellStyle name="Porcentual 144 15 2" xfId="5834" xr:uid="{00000000-0005-0000-0000-00007A0E0000}"/>
    <cellStyle name="Porcentual 144 16" xfId="1812" xr:uid="{00000000-0005-0000-0000-00007B0E0000}"/>
    <cellStyle name="Porcentual 144 16 2" xfId="5835" xr:uid="{00000000-0005-0000-0000-00007C0E0000}"/>
    <cellStyle name="Porcentual 144 17" xfId="1813" xr:uid="{00000000-0005-0000-0000-00007D0E0000}"/>
    <cellStyle name="Porcentual 144 17 2" xfId="5836" xr:uid="{00000000-0005-0000-0000-00007E0E0000}"/>
    <cellStyle name="Porcentual 144 18" xfId="1814" xr:uid="{00000000-0005-0000-0000-00007F0E0000}"/>
    <cellStyle name="Porcentual 144 18 2" xfId="5837" xr:uid="{00000000-0005-0000-0000-0000800E0000}"/>
    <cellStyle name="Porcentual 144 19" xfId="1815" xr:uid="{00000000-0005-0000-0000-0000810E0000}"/>
    <cellStyle name="Porcentual 144 19 2" xfId="5838" xr:uid="{00000000-0005-0000-0000-0000820E0000}"/>
    <cellStyle name="Porcentual 144 2" xfId="1816" xr:uid="{00000000-0005-0000-0000-0000830E0000}"/>
    <cellStyle name="Porcentual 144 2 2" xfId="5839" xr:uid="{00000000-0005-0000-0000-0000840E0000}"/>
    <cellStyle name="Porcentual 144 20" xfId="1817" xr:uid="{00000000-0005-0000-0000-0000850E0000}"/>
    <cellStyle name="Porcentual 144 20 2" xfId="5840" xr:uid="{00000000-0005-0000-0000-0000860E0000}"/>
    <cellStyle name="Porcentual 144 21" xfId="1818" xr:uid="{00000000-0005-0000-0000-0000870E0000}"/>
    <cellStyle name="Porcentual 144 21 2" xfId="5841" xr:uid="{00000000-0005-0000-0000-0000880E0000}"/>
    <cellStyle name="Porcentual 144 22" xfId="1819" xr:uid="{00000000-0005-0000-0000-0000890E0000}"/>
    <cellStyle name="Porcentual 144 22 2" xfId="5842" xr:uid="{00000000-0005-0000-0000-00008A0E0000}"/>
    <cellStyle name="Porcentual 144 23" xfId="1820" xr:uid="{00000000-0005-0000-0000-00008B0E0000}"/>
    <cellStyle name="Porcentual 144 23 2" xfId="5843" xr:uid="{00000000-0005-0000-0000-00008C0E0000}"/>
    <cellStyle name="Porcentual 144 24" xfId="1821" xr:uid="{00000000-0005-0000-0000-00008D0E0000}"/>
    <cellStyle name="Porcentual 144 24 2" xfId="5844" xr:uid="{00000000-0005-0000-0000-00008E0E0000}"/>
    <cellStyle name="Porcentual 144 25" xfId="1822" xr:uid="{00000000-0005-0000-0000-00008F0E0000}"/>
    <cellStyle name="Porcentual 144 25 2" xfId="5845" xr:uid="{00000000-0005-0000-0000-0000900E0000}"/>
    <cellStyle name="Porcentual 144 26" xfId="1823" xr:uid="{00000000-0005-0000-0000-0000910E0000}"/>
    <cellStyle name="Porcentual 144 26 2" xfId="5846" xr:uid="{00000000-0005-0000-0000-0000920E0000}"/>
    <cellStyle name="Porcentual 144 27" xfId="1824" xr:uid="{00000000-0005-0000-0000-0000930E0000}"/>
    <cellStyle name="Porcentual 144 27 2" xfId="5847" xr:uid="{00000000-0005-0000-0000-0000940E0000}"/>
    <cellStyle name="Porcentual 144 28" xfId="1825" xr:uid="{00000000-0005-0000-0000-0000950E0000}"/>
    <cellStyle name="Porcentual 144 28 2" xfId="5848" xr:uid="{00000000-0005-0000-0000-0000960E0000}"/>
    <cellStyle name="Porcentual 144 3" xfId="1826" xr:uid="{00000000-0005-0000-0000-0000970E0000}"/>
    <cellStyle name="Porcentual 144 3 2" xfId="5849" xr:uid="{00000000-0005-0000-0000-0000980E0000}"/>
    <cellStyle name="Porcentual 144 4" xfId="1827" xr:uid="{00000000-0005-0000-0000-0000990E0000}"/>
    <cellStyle name="Porcentual 144 4 2" xfId="5850" xr:uid="{00000000-0005-0000-0000-00009A0E0000}"/>
    <cellStyle name="Porcentual 144 5" xfId="1828" xr:uid="{00000000-0005-0000-0000-00009B0E0000}"/>
    <cellStyle name="Porcentual 144 5 2" xfId="5851" xr:uid="{00000000-0005-0000-0000-00009C0E0000}"/>
    <cellStyle name="Porcentual 144 6" xfId="1829" xr:uid="{00000000-0005-0000-0000-00009D0E0000}"/>
    <cellStyle name="Porcentual 144 6 2" xfId="5852" xr:uid="{00000000-0005-0000-0000-00009E0E0000}"/>
    <cellStyle name="Porcentual 144 7" xfId="1830" xr:uid="{00000000-0005-0000-0000-00009F0E0000}"/>
    <cellStyle name="Porcentual 144 7 2" xfId="5853" xr:uid="{00000000-0005-0000-0000-0000A00E0000}"/>
    <cellStyle name="Porcentual 144 8" xfId="1831" xr:uid="{00000000-0005-0000-0000-0000A10E0000}"/>
    <cellStyle name="Porcentual 144 8 2" xfId="5854" xr:uid="{00000000-0005-0000-0000-0000A20E0000}"/>
    <cellStyle name="Porcentual 144 9" xfId="1832" xr:uid="{00000000-0005-0000-0000-0000A30E0000}"/>
    <cellStyle name="Porcentual 144 9 2" xfId="5855" xr:uid="{00000000-0005-0000-0000-0000A40E0000}"/>
    <cellStyle name="Porcentual 145 10" xfId="1833" xr:uid="{00000000-0005-0000-0000-0000A50E0000}"/>
    <cellStyle name="Porcentual 145 10 2" xfId="5856" xr:uid="{00000000-0005-0000-0000-0000A60E0000}"/>
    <cellStyle name="Porcentual 145 11" xfId="1834" xr:uid="{00000000-0005-0000-0000-0000A70E0000}"/>
    <cellStyle name="Porcentual 145 11 2" xfId="5857" xr:uid="{00000000-0005-0000-0000-0000A80E0000}"/>
    <cellStyle name="Porcentual 145 12" xfId="1835" xr:uid="{00000000-0005-0000-0000-0000A90E0000}"/>
    <cellStyle name="Porcentual 145 12 2" xfId="5858" xr:uid="{00000000-0005-0000-0000-0000AA0E0000}"/>
    <cellStyle name="Porcentual 145 13" xfId="1836" xr:uid="{00000000-0005-0000-0000-0000AB0E0000}"/>
    <cellStyle name="Porcentual 145 13 2" xfId="5859" xr:uid="{00000000-0005-0000-0000-0000AC0E0000}"/>
    <cellStyle name="Porcentual 145 14" xfId="1837" xr:uid="{00000000-0005-0000-0000-0000AD0E0000}"/>
    <cellStyle name="Porcentual 145 14 2" xfId="5860" xr:uid="{00000000-0005-0000-0000-0000AE0E0000}"/>
    <cellStyle name="Porcentual 145 15" xfId="1838" xr:uid="{00000000-0005-0000-0000-0000AF0E0000}"/>
    <cellStyle name="Porcentual 145 15 2" xfId="5861" xr:uid="{00000000-0005-0000-0000-0000B00E0000}"/>
    <cellStyle name="Porcentual 145 16" xfId="1839" xr:uid="{00000000-0005-0000-0000-0000B10E0000}"/>
    <cellStyle name="Porcentual 145 16 2" xfId="5862" xr:uid="{00000000-0005-0000-0000-0000B20E0000}"/>
    <cellStyle name="Porcentual 145 17" xfId="1840" xr:uid="{00000000-0005-0000-0000-0000B30E0000}"/>
    <cellStyle name="Porcentual 145 17 2" xfId="5863" xr:uid="{00000000-0005-0000-0000-0000B40E0000}"/>
    <cellStyle name="Porcentual 145 18" xfId="1841" xr:uid="{00000000-0005-0000-0000-0000B50E0000}"/>
    <cellStyle name="Porcentual 145 18 2" xfId="5864" xr:uid="{00000000-0005-0000-0000-0000B60E0000}"/>
    <cellStyle name="Porcentual 145 19" xfId="1842" xr:uid="{00000000-0005-0000-0000-0000B70E0000}"/>
    <cellStyle name="Porcentual 145 19 2" xfId="5865" xr:uid="{00000000-0005-0000-0000-0000B80E0000}"/>
    <cellStyle name="Porcentual 145 2" xfId="1843" xr:uid="{00000000-0005-0000-0000-0000B90E0000}"/>
    <cellStyle name="Porcentual 145 2 2" xfId="5866" xr:uid="{00000000-0005-0000-0000-0000BA0E0000}"/>
    <cellStyle name="Porcentual 145 20" xfId="1844" xr:uid="{00000000-0005-0000-0000-0000BB0E0000}"/>
    <cellStyle name="Porcentual 145 20 2" xfId="5867" xr:uid="{00000000-0005-0000-0000-0000BC0E0000}"/>
    <cellStyle name="Porcentual 145 21" xfId="1845" xr:uid="{00000000-0005-0000-0000-0000BD0E0000}"/>
    <cellStyle name="Porcentual 145 21 2" xfId="5868" xr:uid="{00000000-0005-0000-0000-0000BE0E0000}"/>
    <cellStyle name="Porcentual 145 22" xfId="1846" xr:uid="{00000000-0005-0000-0000-0000BF0E0000}"/>
    <cellStyle name="Porcentual 145 22 2" xfId="5869" xr:uid="{00000000-0005-0000-0000-0000C00E0000}"/>
    <cellStyle name="Porcentual 145 23" xfId="1847" xr:uid="{00000000-0005-0000-0000-0000C10E0000}"/>
    <cellStyle name="Porcentual 145 23 2" xfId="5870" xr:uid="{00000000-0005-0000-0000-0000C20E0000}"/>
    <cellStyle name="Porcentual 145 24" xfId="1848" xr:uid="{00000000-0005-0000-0000-0000C30E0000}"/>
    <cellStyle name="Porcentual 145 24 2" xfId="5871" xr:uid="{00000000-0005-0000-0000-0000C40E0000}"/>
    <cellStyle name="Porcentual 145 25" xfId="1849" xr:uid="{00000000-0005-0000-0000-0000C50E0000}"/>
    <cellStyle name="Porcentual 145 25 2" xfId="5872" xr:uid="{00000000-0005-0000-0000-0000C60E0000}"/>
    <cellStyle name="Porcentual 145 26" xfId="1850" xr:uid="{00000000-0005-0000-0000-0000C70E0000}"/>
    <cellStyle name="Porcentual 145 26 2" xfId="5873" xr:uid="{00000000-0005-0000-0000-0000C80E0000}"/>
    <cellStyle name="Porcentual 145 27" xfId="1851" xr:uid="{00000000-0005-0000-0000-0000C90E0000}"/>
    <cellStyle name="Porcentual 145 27 2" xfId="5874" xr:uid="{00000000-0005-0000-0000-0000CA0E0000}"/>
    <cellStyle name="Porcentual 145 28" xfId="1852" xr:uid="{00000000-0005-0000-0000-0000CB0E0000}"/>
    <cellStyle name="Porcentual 145 28 2" xfId="5875" xr:uid="{00000000-0005-0000-0000-0000CC0E0000}"/>
    <cellStyle name="Porcentual 145 3" xfId="1853" xr:uid="{00000000-0005-0000-0000-0000CD0E0000}"/>
    <cellStyle name="Porcentual 145 3 2" xfId="5876" xr:uid="{00000000-0005-0000-0000-0000CE0E0000}"/>
    <cellStyle name="Porcentual 145 4" xfId="1854" xr:uid="{00000000-0005-0000-0000-0000CF0E0000}"/>
    <cellStyle name="Porcentual 145 4 2" xfId="5877" xr:uid="{00000000-0005-0000-0000-0000D00E0000}"/>
    <cellStyle name="Porcentual 145 5" xfId="1855" xr:uid="{00000000-0005-0000-0000-0000D10E0000}"/>
    <cellStyle name="Porcentual 145 5 2" xfId="5878" xr:uid="{00000000-0005-0000-0000-0000D20E0000}"/>
    <cellStyle name="Porcentual 145 6" xfId="1856" xr:uid="{00000000-0005-0000-0000-0000D30E0000}"/>
    <cellStyle name="Porcentual 145 6 2" xfId="5879" xr:uid="{00000000-0005-0000-0000-0000D40E0000}"/>
    <cellStyle name="Porcentual 145 7" xfId="1857" xr:uid="{00000000-0005-0000-0000-0000D50E0000}"/>
    <cellStyle name="Porcentual 145 7 2" xfId="5880" xr:uid="{00000000-0005-0000-0000-0000D60E0000}"/>
    <cellStyle name="Porcentual 145 8" xfId="1858" xr:uid="{00000000-0005-0000-0000-0000D70E0000}"/>
    <cellStyle name="Porcentual 145 8 2" xfId="5881" xr:uid="{00000000-0005-0000-0000-0000D80E0000}"/>
    <cellStyle name="Porcentual 145 9" xfId="1859" xr:uid="{00000000-0005-0000-0000-0000D90E0000}"/>
    <cellStyle name="Porcentual 145 9 2" xfId="5882" xr:uid="{00000000-0005-0000-0000-0000DA0E0000}"/>
    <cellStyle name="Porcentual 146 10" xfId="1860" xr:uid="{00000000-0005-0000-0000-0000DB0E0000}"/>
    <cellStyle name="Porcentual 146 10 2" xfId="5883" xr:uid="{00000000-0005-0000-0000-0000DC0E0000}"/>
    <cellStyle name="Porcentual 146 11" xfId="1861" xr:uid="{00000000-0005-0000-0000-0000DD0E0000}"/>
    <cellStyle name="Porcentual 146 11 2" xfId="5884" xr:uid="{00000000-0005-0000-0000-0000DE0E0000}"/>
    <cellStyle name="Porcentual 146 12" xfId="1862" xr:uid="{00000000-0005-0000-0000-0000DF0E0000}"/>
    <cellStyle name="Porcentual 146 12 2" xfId="5885" xr:uid="{00000000-0005-0000-0000-0000E00E0000}"/>
    <cellStyle name="Porcentual 146 13" xfId="1863" xr:uid="{00000000-0005-0000-0000-0000E10E0000}"/>
    <cellStyle name="Porcentual 146 13 2" xfId="5886" xr:uid="{00000000-0005-0000-0000-0000E20E0000}"/>
    <cellStyle name="Porcentual 146 14" xfId="1864" xr:uid="{00000000-0005-0000-0000-0000E30E0000}"/>
    <cellStyle name="Porcentual 146 14 2" xfId="5887" xr:uid="{00000000-0005-0000-0000-0000E40E0000}"/>
    <cellStyle name="Porcentual 146 15" xfId="1865" xr:uid="{00000000-0005-0000-0000-0000E50E0000}"/>
    <cellStyle name="Porcentual 146 15 2" xfId="5888" xr:uid="{00000000-0005-0000-0000-0000E60E0000}"/>
    <cellStyle name="Porcentual 146 16" xfId="1866" xr:uid="{00000000-0005-0000-0000-0000E70E0000}"/>
    <cellStyle name="Porcentual 146 16 2" xfId="5889" xr:uid="{00000000-0005-0000-0000-0000E80E0000}"/>
    <cellStyle name="Porcentual 146 17" xfId="1867" xr:uid="{00000000-0005-0000-0000-0000E90E0000}"/>
    <cellStyle name="Porcentual 146 17 2" xfId="5890" xr:uid="{00000000-0005-0000-0000-0000EA0E0000}"/>
    <cellStyle name="Porcentual 146 18" xfId="1868" xr:uid="{00000000-0005-0000-0000-0000EB0E0000}"/>
    <cellStyle name="Porcentual 146 18 2" xfId="5891" xr:uid="{00000000-0005-0000-0000-0000EC0E0000}"/>
    <cellStyle name="Porcentual 146 19" xfId="1869" xr:uid="{00000000-0005-0000-0000-0000ED0E0000}"/>
    <cellStyle name="Porcentual 146 19 2" xfId="5892" xr:uid="{00000000-0005-0000-0000-0000EE0E0000}"/>
    <cellStyle name="Porcentual 146 2" xfId="1870" xr:uid="{00000000-0005-0000-0000-0000EF0E0000}"/>
    <cellStyle name="Porcentual 146 2 2" xfId="5893" xr:uid="{00000000-0005-0000-0000-0000F00E0000}"/>
    <cellStyle name="Porcentual 146 20" xfId="1871" xr:uid="{00000000-0005-0000-0000-0000F10E0000}"/>
    <cellStyle name="Porcentual 146 20 2" xfId="5894" xr:uid="{00000000-0005-0000-0000-0000F20E0000}"/>
    <cellStyle name="Porcentual 146 21" xfId="1872" xr:uid="{00000000-0005-0000-0000-0000F30E0000}"/>
    <cellStyle name="Porcentual 146 21 2" xfId="5895" xr:uid="{00000000-0005-0000-0000-0000F40E0000}"/>
    <cellStyle name="Porcentual 146 22" xfId="1873" xr:uid="{00000000-0005-0000-0000-0000F50E0000}"/>
    <cellStyle name="Porcentual 146 22 2" xfId="5896" xr:uid="{00000000-0005-0000-0000-0000F60E0000}"/>
    <cellStyle name="Porcentual 146 23" xfId="1874" xr:uid="{00000000-0005-0000-0000-0000F70E0000}"/>
    <cellStyle name="Porcentual 146 23 2" xfId="5897" xr:uid="{00000000-0005-0000-0000-0000F80E0000}"/>
    <cellStyle name="Porcentual 146 24" xfId="1875" xr:uid="{00000000-0005-0000-0000-0000F90E0000}"/>
    <cellStyle name="Porcentual 146 24 2" xfId="5898" xr:uid="{00000000-0005-0000-0000-0000FA0E0000}"/>
    <cellStyle name="Porcentual 146 25" xfId="1876" xr:uid="{00000000-0005-0000-0000-0000FB0E0000}"/>
    <cellStyle name="Porcentual 146 25 2" xfId="5899" xr:uid="{00000000-0005-0000-0000-0000FC0E0000}"/>
    <cellStyle name="Porcentual 146 26" xfId="1877" xr:uid="{00000000-0005-0000-0000-0000FD0E0000}"/>
    <cellStyle name="Porcentual 146 26 2" xfId="5900" xr:uid="{00000000-0005-0000-0000-0000FE0E0000}"/>
    <cellStyle name="Porcentual 146 27" xfId="1878" xr:uid="{00000000-0005-0000-0000-0000FF0E0000}"/>
    <cellStyle name="Porcentual 146 27 2" xfId="5901" xr:uid="{00000000-0005-0000-0000-0000000F0000}"/>
    <cellStyle name="Porcentual 146 28" xfId="1879" xr:uid="{00000000-0005-0000-0000-0000010F0000}"/>
    <cellStyle name="Porcentual 146 28 2" xfId="5902" xr:uid="{00000000-0005-0000-0000-0000020F0000}"/>
    <cellStyle name="Porcentual 146 3" xfId="1880" xr:uid="{00000000-0005-0000-0000-0000030F0000}"/>
    <cellStyle name="Porcentual 146 3 2" xfId="5903" xr:uid="{00000000-0005-0000-0000-0000040F0000}"/>
    <cellStyle name="Porcentual 146 4" xfId="1881" xr:uid="{00000000-0005-0000-0000-0000050F0000}"/>
    <cellStyle name="Porcentual 146 4 2" xfId="5904" xr:uid="{00000000-0005-0000-0000-0000060F0000}"/>
    <cellStyle name="Porcentual 146 5" xfId="1882" xr:uid="{00000000-0005-0000-0000-0000070F0000}"/>
    <cellStyle name="Porcentual 146 5 2" xfId="5905" xr:uid="{00000000-0005-0000-0000-0000080F0000}"/>
    <cellStyle name="Porcentual 146 6" xfId="1883" xr:uid="{00000000-0005-0000-0000-0000090F0000}"/>
    <cellStyle name="Porcentual 146 6 2" xfId="5906" xr:uid="{00000000-0005-0000-0000-00000A0F0000}"/>
    <cellStyle name="Porcentual 146 7" xfId="1884" xr:uid="{00000000-0005-0000-0000-00000B0F0000}"/>
    <cellStyle name="Porcentual 146 7 2" xfId="5907" xr:uid="{00000000-0005-0000-0000-00000C0F0000}"/>
    <cellStyle name="Porcentual 146 8" xfId="1885" xr:uid="{00000000-0005-0000-0000-00000D0F0000}"/>
    <cellStyle name="Porcentual 146 8 2" xfId="5908" xr:uid="{00000000-0005-0000-0000-00000E0F0000}"/>
    <cellStyle name="Porcentual 146 9" xfId="1886" xr:uid="{00000000-0005-0000-0000-00000F0F0000}"/>
    <cellStyle name="Porcentual 146 9 2" xfId="5909" xr:uid="{00000000-0005-0000-0000-0000100F0000}"/>
    <cellStyle name="Porcentual 147 10" xfId="1887" xr:uid="{00000000-0005-0000-0000-0000110F0000}"/>
    <cellStyle name="Porcentual 147 10 2" xfId="5910" xr:uid="{00000000-0005-0000-0000-0000120F0000}"/>
    <cellStyle name="Porcentual 147 11" xfId="1888" xr:uid="{00000000-0005-0000-0000-0000130F0000}"/>
    <cellStyle name="Porcentual 147 11 2" xfId="5911" xr:uid="{00000000-0005-0000-0000-0000140F0000}"/>
    <cellStyle name="Porcentual 147 12" xfId="1889" xr:uid="{00000000-0005-0000-0000-0000150F0000}"/>
    <cellStyle name="Porcentual 147 12 2" xfId="5912" xr:uid="{00000000-0005-0000-0000-0000160F0000}"/>
    <cellStyle name="Porcentual 147 13" xfId="1890" xr:uid="{00000000-0005-0000-0000-0000170F0000}"/>
    <cellStyle name="Porcentual 147 13 2" xfId="5913" xr:uid="{00000000-0005-0000-0000-0000180F0000}"/>
    <cellStyle name="Porcentual 147 14" xfId="1891" xr:uid="{00000000-0005-0000-0000-0000190F0000}"/>
    <cellStyle name="Porcentual 147 14 2" xfId="5914" xr:uid="{00000000-0005-0000-0000-00001A0F0000}"/>
    <cellStyle name="Porcentual 147 15" xfId="1892" xr:uid="{00000000-0005-0000-0000-00001B0F0000}"/>
    <cellStyle name="Porcentual 147 15 2" xfId="5915" xr:uid="{00000000-0005-0000-0000-00001C0F0000}"/>
    <cellStyle name="Porcentual 147 16" xfId="1893" xr:uid="{00000000-0005-0000-0000-00001D0F0000}"/>
    <cellStyle name="Porcentual 147 16 2" xfId="5916" xr:uid="{00000000-0005-0000-0000-00001E0F0000}"/>
    <cellStyle name="Porcentual 147 17" xfId="1894" xr:uid="{00000000-0005-0000-0000-00001F0F0000}"/>
    <cellStyle name="Porcentual 147 17 2" xfId="5917" xr:uid="{00000000-0005-0000-0000-0000200F0000}"/>
    <cellStyle name="Porcentual 147 18" xfId="1895" xr:uid="{00000000-0005-0000-0000-0000210F0000}"/>
    <cellStyle name="Porcentual 147 18 2" xfId="5918" xr:uid="{00000000-0005-0000-0000-0000220F0000}"/>
    <cellStyle name="Porcentual 147 19" xfId="1896" xr:uid="{00000000-0005-0000-0000-0000230F0000}"/>
    <cellStyle name="Porcentual 147 19 2" xfId="5919" xr:uid="{00000000-0005-0000-0000-0000240F0000}"/>
    <cellStyle name="Porcentual 147 2" xfId="1897" xr:uid="{00000000-0005-0000-0000-0000250F0000}"/>
    <cellStyle name="Porcentual 147 2 2" xfId="5920" xr:uid="{00000000-0005-0000-0000-0000260F0000}"/>
    <cellStyle name="Porcentual 147 20" xfId="1898" xr:uid="{00000000-0005-0000-0000-0000270F0000}"/>
    <cellStyle name="Porcentual 147 20 2" xfId="5921" xr:uid="{00000000-0005-0000-0000-0000280F0000}"/>
    <cellStyle name="Porcentual 147 21" xfId="1899" xr:uid="{00000000-0005-0000-0000-0000290F0000}"/>
    <cellStyle name="Porcentual 147 21 2" xfId="5922" xr:uid="{00000000-0005-0000-0000-00002A0F0000}"/>
    <cellStyle name="Porcentual 147 22" xfId="1900" xr:uid="{00000000-0005-0000-0000-00002B0F0000}"/>
    <cellStyle name="Porcentual 147 22 2" xfId="5923" xr:uid="{00000000-0005-0000-0000-00002C0F0000}"/>
    <cellStyle name="Porcentual 147 23" xfId="1901" xr:uid="{00000000-0005-0000-0000-00002D0F0000}"/>
    <cellStyle name="Porcentual 147 23 2" xfId="5924" xr:uid="{00000000-0005-0000-0000-00002E0F0000}"/>
    <cellStyle name="Porcentual 147 24" xfId="1902" xr:uid="{00000000-0005-0000-0000-00002F0F0000}"/>
    <cellStyle name="Porcentual 147 24 2" xfId="5925" xr:uid="{00000000-0005-0000-0000-0000300F0000}"/>
    <cellStyle name="Porcentual 147 25" xfId="1903" xr:uid="{00000000-0005-0000-0000-0000310F0000}"/>
    <cellStyle name="Porcentual 147 25 2" xfId="5926" xr:uid="{00000000-0005-0000-0000-0000320F0000}"/>
    <cellStyle name="Porcentual 147 26" xfId="1904" xr:uid="{00000000-0005-0000-0000-0000330F0000}"/>
    <cellStyle name="Porcentual 147 26 2" xfId="5927" xr:uid="{00000000-0005-0000-0000-0000340F0000}"/>
    <cellStyle name="Porcentual 147 27" xfId="1905" xr:uid="{00000000-0005-0000-0000-0000350F0000}"/>
    <cellStyle name="Porcentual 147 27 2" xfId="5928" xr:uid="{00000000-0005-0000-0000-0000360F0000}"/>
    <cellStyle name="Porcentual 147 28" xfId="1906" xr:uid="{00000000-0005-0000-0000-0000370F0000}"/>
    <cellStyle name="Porcentual 147 28 2" xfId="5929" xr:uid="{00000000-0005-0000-0000-0000380F0000}"/>
    <cellStyle name="Porcentual 147 3" xfId="1907" xr:uid="{00000000-0005-0000-0000-0000390F0000}"/>
    <cellStyle name="Porcentual 147 3 2" xfId="5930" xr:uid="{00000000-0005-0000-0000-00003A0F0000}"/>
    <cellStyle name="Porcentual 147 4" xfId="1908" xr:uid="{00000000-0005-0000-0000-00003B0F0000}"/>
    <cellStyle name="Porcentual 147 4 2" xfId="5931" xr:uid="{00000000-0005-0000-0000-00003C0F0000}"/>
    <cellStyle name="Porcentual 147 5" xfId="1909" xr:uid="{00000000-0005-0000-0000-00003D0F0000}"/>
    <cellStyle name="Porcentual 147 5 2" xfId="5932" xr:uid="{00000000-0005-0000-0000-00003E0F0000}"/>
    <cellStyle name="Porcentual 147 6" xfId="1910" xr:uid="{00000000-0005-0000-0000-00003F0F0000}"/>
    <cellStyle name="Porcentual 147 6 2" xfId="5933" xr:uid="{00000000-0005-0000-0000-0000400F0000}"/>
    <cellStyle name="Porcentual 147 7" xfId="1911" xr:uid="{00000000-0005-0000-0000-0000410F0000}"/>
    <cellStyle name="Porcentual 147 7 2" xfId="5934" xr:uid="{00000000-0005-0000-0000-0000420F0000}"/>
    <cellStyle name="Porcentual 147 8" xfId="1912" xr:uid="{00000000-0005-0000-0000-0000430F0000}"/>
    <cellStyle name="Porcentual 147 8 2" xfId="5935" xr:uid="{00000000-0005-0000-0000-0000440F0000}"/>
    <cellStyle name="Porcentual 147 9" xfId="1913" xr:uid="{00000000-0005-0000-0000-0000450F0000}"/>
    <cellStyle name="Porcentual 147 9 2" xfId="5936" xr:uid="{00000000-0005-0000-0000-0000460F0000}"/>
    <cellStyle name="Porcentual 149 10" xfId="1914" xr:uid="{00000000-0005-0000-0000-0000470F0000}"/>
    <cellStyle name="Porcentual 149 10 2" xfId="5937" xr:uid="{00000000-0005-0000-0000-0000480F0000}"/>
    <cellStyle name="Porcentual 149 11" xfId="1915" xr:uid="{00000000-0005-0000-0000-0000490F0000}"/>
    <cellStyle name="Porcentual 149 11 2" xfId="5938" xr:uid="{00000000-0005-0000-0000-00004A0F0000}"/>
    <cellStyle name="Porcentual 149 12" xfId="1916" xr:uid="{00000000-0005-0000-0000-00004B0F0000}"/>
    <cellStyle name="Porcentual 149 12 2" xfId="5939" xr:uid="{00000000-0005-0000-0000-00004C0F0000}"/>
    <cellStyle name="Porcentual 149 13" xfId="1917" xr:uid="{00000000-0005-0000-0000-00004D0F0000}"/>
    <cellStyle name="Porcentual 149 13 2" xfId="5940" xr:uid="{00000000-0005-0000-0000-00004E0F0000}"/>
    <cellStyle name="Porcentual 149 14" xfId="1918" xr:uid="{00000000-0005-0000-0000-00004F0F0000}"/>
    <cellStyle name="Porcentual 149 14 2" xfId="5941" xr:uid="{00000000-0005-0000-0000-0000500F0000}"/>
    <cellStyle name="Porcentual 149 15" xfId="1919" xr:uid="{00000000-0005-0000-0000-0000510F0000}"/>
    <cellStyle name="Porcentual 149 15 2" xfId="5942" xr:uid="{00000000-0005-0000-0000-0000520F0000}"/>
    <cellStyle name="Porcentual 149 16" xfId="1920" xr:uid="{00000000-0005-0000-0000-0000530F0000}"/>
    <cellStyle name="Porcentual 149 16 2" xfId="5943" xr:uid="{00000000-0005-0000-0000-0000540F0000}"/>
    <cellStyle name="Porcentual 149 17" xfId="1921" xr:uid="{00000000-0005-0000-0000-0000550F0000}"/>
    <cellStyle name="Porcentual 149 17 2" xfId="5944" xr:uid="{00000000-0005-0000-0000-0000560F0000}"/>
    <cellStyle name="Porcentual 149 18" xfId="1922" xr:uid="{00000000-0005-0000-0000-0000570F0000}"/>
    <cellStyle name="Porcentual 149 18 2" xfId="5945" xr:uid="{00000000-0005-0000-0000-0000580F0000}"/>
    <cellStyle name="Porcentual 149 19" xfId="1923" xr:uid="{00000000-0005-0000-0000-0000590F0000}"/>
    <cellStyle name="Porcentual 149 19 2" xfId="5946" xr:uid="{00000000-0005-0000-0000-00005A0F0000}"/>
    <cellStyle name="Porcentual 149 2" xfId="1924" xr:uid="{00000000-0005-0000-0000-00005B0F0000}"/>
    <cellStyle name="Porcentual 149 2 2" xfId="5947" xr:uid="{00000000-0005-0000-0000-00005C0F0000}"/>
    <cellStyle name="Porcentual 149 20" xfId="1925" xr:uid="{00000000-0005-0000-0000-00005D0F0000}"/>
    <cellStyle name="Porcentual 149 20 2" xfId="5948" xr:uid="{00000000-0005-0000-0000-00005E0F0000}"/>
    <cellStyle name="Porcentual 149 21" xfId="1926" xr:uid="{00000000-0005-0000-0000-00005F0F0000}"/>
    <cellStyle name="Porcentual 149 21 2" xfId="5949" xr:uid="{00000000-0005-0000-0000-0000600F0000}"/>
    <cellStyle name="Porcentual 149 22" xfId="1927" xr:uid="{00000000-0005-0000-0000-0000610F0000}"/>
    <cellStyle name="Porcentual 149 22 2" xfId="5950" xr:uid="{00000000-0005-0000-0000-0000620F0000}"/>
    <cellStyle name="Porcentual 149 23" xfId="1928" xr:uid="{00000000-0005-0000-0000-0000630F0000}"/>
    <cellStyle name="Porcentual 149 23 2" xfId="5951" xr:uid="{00000000-0005-0000-0000-0000640F0000}"/>
    <cellStyle name="Porcentual 149 24" xfId="1929" xr:uid="{00000000-0005-0000-0000-0000650F0000}"/>
    <cellStyle name="Porcentual 149 24 2" xfId="5952" xr:uid="{00000000-0005-0000-0000-0000660F0000}"/>
    <cellStyle name="Porcentual 149 25" xfId="1930" xr:uid="{00000000-0005-0000-0000-0000670F0000}"/>
    <cellStyle name="Porcentual 149 25 2" xfId="5953" xr:uid="{00000000-0005-0000-0000-0000680F0000}"/>
    <cellStyle name="Porcentual 149 26" xfId="1931" xr:uid="{00000000-0005-0000-0000-0000690F0000}"/>
    <cellStyle name="Porcentual 149 26 2" xfId="5954" xr:uid="{00000000-0005-0000-0000-00006A0F0000}"/>
    <cellStyle name="Porcentual 149 27" xfId="1932" xr:uid="{00000000-0005-0000-0000-00006B0F0000}"/>
    <cellStyle name="Porcentual 149 27 2" xfId="5955" xr:uid="{00000000-0005-0000-0000-00006C0F0000}"/>
    <cellStyle name="Porcentual 149 28" xfId="1933" xr:uid="{00000000-0005-0000-0000-00006D0F0000}"/>
    <cellStyle name="Porcentual 149 28 2" xfId="5956" xr:uid="{00000000-0005-0000-0000-00006E0F0000}"/>
    <cellStyle name="Porcentual 149 3" xfId="1934" xr:uid="{00000000-0005-0000-0000-00006F0F0000}"/>
    <cellStyle name="Porcentual 149 3 2" xfId="5957" xr:uid="{00000000-0005-0000-0000-0000700F0000}"/>
    <cellStyle name="Porcentual 149 4" xfId="1935" xr:uid="{00000000-0005-0000-0000-0000710F0000}"/>
    <cellStyle name="Porcentual 149 4 2" xfId="5958" xr:uid="{00000000-0005-0000-0000-0000720F0000}"/>
    <cellStyle name="Porcentual 149 5" xfId="1936" xr:uid="{00000000-0005-0000-0000-0000730F0000}"/>
    <cellStyle name="Porcentual 149 5 2" xfId="5959" xr:uid="{00000000-0005-0000-0000-0000740F0000}"/>
    <cellStyle name="Porcentual 149 6" xfId="1937" xr:uid="{00000000-0005-0000-0000-0000750F0000}"/>
    <cellStyle name="Porcentual 149 6 2" xfId="5960" xr:uid="{00000000-0005-0000-0000-0000760F0000}"/>
    <cellStyle name="Porcentual 149 7" xfId="1938" xr:uid="{00000000-0005-0000-0000-0000770F0000}"/>
    <cellStyle name="Porcentual 149 7 2" xfId="5961" xr:uid="{00000000-0005-0000-0000-0000780F0000}"/>
    <cellStyle name="Porcentual 149 8" xfId="1939" xr:uid="{00000000-0005-0000-0000-0000790F0000}"/>
    <cellStyle name="Porcentual 149 8 2" xfId="5962" xr:uid="{00000000-0005-0000-0000-00007A0F0000}"/>
    <cellStyle name="Porcentual 149 9" xfId="1940" xr:uid="{00000000-0005-0000-0000-00007B0F0000}"/>
    <cellStyle name="Porcentual 149 9 2" xfId="5963" xr:uid="{00000000-0005-0000-0000-00007C0F0000}"/>
    <cellStyle name="Porcentual 15" xfId="1941" xr:uid="{00000000-0005-0000-0000-00007D0F0000}"/>
    <cellStyle name="Porcentual 15 2" xfId="5964" xr:uid="{00000000-0005-0000-0000-00007E0F0000}"/>
    <cellStyle name="Porcentual 15 3" xfId="5965" xr:uid="{00000000-0005-0000-0000-00007F0F0000}"/>
    <cellStyle name="Porcentual 150 10" xfId="1942" xr:uid="{00000000-0005-0000-0000-0000800F0000}"/>
    <cellStyle name="Porcentual 150 10 2" xfId="5966" xr:uid="{00000000-0005-0000-0000-0000810F0000}"/>
    <cellStyle name="Porcentual 150 11" xfId="1943" xr:uid="{00000000-0005-0000-0000-0000820F0000}"/>
    <cellStyle name="Porcentual 150 11 2" xfId="5967" xr:uid="{00000000-0005-0000-0000-0000830F0000}"/>
    <cellStyle name="Porcentual 150 12" xfId="1944" xr:uid="{00000000-0005-0000-0000-0000840F0000}"/>
    <cellStyle name="Porcentual 150 12 2" xfId="5968" xr:uid="{00000000-0005-0000-0000-0000850F0000}"/>
    <cellStyle name="Porcentual 150 13" xfId="1945" xr:uid="{00000000-0005-0000-0000-0000860F0000}"/>
    <cellStyle name="Porcentual 150 13 2" xfId="5969" xr:uid="{00000000-0005-0000-0000-0000870F0000}"/>
    <cellStyle name="Porcentual 150 14" xfId="1946" xr:uid="{00000000-0005-0000-0000-0000880F0000}"/>
    <cellStyle name="Porcentual 150 14 2" xfId="5970" xr:uid="{00000000-0005-0000-0000-0000890F0000}"/>
    <cellStyle name="Porcentual 150 15" xfId="1947" xr:uid="{00000000-0005-0000-0000-00008A0F0000}"/>
    <cellStyle name="Porcentual 150 15 2" xfId="5971" xr:uid="{00000000-0005-0000-0000-00008B0F0000}"/>
    <cellStyle name="Porcentual 150 16" xfId="1948" xr:uid="{00000000-0005-0000-0000-00008C0F0000}"/>
    <cellStyle name="Porcentual 150 16 2" xfId="5972" xr:uid="{00000000-0005-0000-0000-00008D0F0000}"/>
    <cellStyle name="Porcentual 150 17" xfId="1949" xr:uid="{00000000-0005-0000-0000-00008E0F0000}"/>
    <cellStyle name="Porcentual 150 17 2" xfId="5973" xr:uid="{00000000-0005-0000-0000-00008F0F0000}"/>
    <cellStyle name="Porcentual 150 18" xfId="1950" xr:uid="{00000000-0005-0000-0000-0000900F0000}"/>
    <cellStyle name="Porcentual 150 18 2" xfId="5974" xr:uid="{00000000-0005-0000-0000-0000910F0000}"/>
    <cellStyle name="Porcentual 150 19" xfId="1951" xr:uid="{00000000-0005-0000-0000-0000920F0000}"/>
    <cellStyle name="Porcentual 150 19 2" xfId="5975" xr:uid="{00000000-0005-0000-0000-0000930F0000}"/>
    <cellStyle name="Porcentual 150 2" xfId="1952" xr:uid="{00000000-0005-0000-0000-0000940F0000}"/>
    <cellStyle name="Porcentual 150 2 2" xfId="5976" xr:uid="{00000000-0005-0000-0000-0000950F0000}"/>
    <cellStyle name="Porcentual 150 20" xfId="1953" xr:uid="{00000000-0005-0000-0000-0000960F0000}"/>
    <cellStyle name="Porcentual 150 20 2" xfId="5977" xr:uid="{00000000-0005-0000-0000-0000970F0000}"/>
    <cellStyle name="Porcentual 150 21" xfId="1954" xr:uid="{00000000-0005-0000-0000-0000980F0000}"/>
    <cellStyle name="Porcentual 150 21 2" xfId="5978" xr:uid="{00000000-0005-0000-0000-0000990F0000}"/>
    <cellStyle name="Porcentual 150 22" xfId="1955" xr:uid="{00000000-0005-0000-0000-00009A0F0000}"/>
    <cellStyle name="Porcentual 150 22 2" xfId="5979" xr:uid="{00000000-0005-0000-0000-00009B0F0000}"/>
    <cellStyle name="Porcentual 150 23" xfId="1956" xr:uid="{00000000-0005-0000-0000-00009C0F0000}"/>
    <cellStyle name="Porcentual 150 23 2" xfId="5980" xr:uid="{00000000-0005-0000-0000-00009D0F0000}"/>
    <cellStyle name="Porcentual 150 24" xfId="1957" xr:uid="{00000000-0005-0000-0000-00009E0F0000}"/>
    <cellStyle name="Porcentual 150 24 2" xfId="5981" xr:uid="{00000000-0005-0000-0000-00009F0F0000}"/>
    <cellStyle name="Porcentual 150 25" xfId="1958" xr:uid="{00000000-0005-0000-0000-0000A00F0000}"/>
    <cellStyle name="Porcentual 150 25 2" xfId="5982" xr:uid="{00000000-0005-0000-0000-0000A10F0000}"/>
    <cellStyle name="Porcentual 150 26" xfId="1959" xr:uid="{00000000-0005-0000-0000-0000A20F0000}"/>
    <cellStyle name="Porcentual 150 26 2" xfId="5983" xr:uid="{00000000-0005-0000-0000-0000A30F0000}"/>
    <cellStyle name="Porcentual 150 27" xfId="1960" xr:uid="{00000000-0005-0000-0000-0000A40F0000}"/>
    <cellStyle name="Porcentual 150 27 2" xfId="5984" xr:uid="{00000000-0005-0000-0000-0000A50F0000}"/>
    <cellStyle name="Porcentual 150 28" xfId="1961" xr:uid="{00000000-0005-0000-0000-0000A60F0000}"/>
    <cellStyle name="Porcentual 150 28 2" xfId="5985" xr:uid="{00000000-0005-0000-0000-0000A70F0000}"/>
    <cellStyle name="Porcentual 150 3" xfId="1962" xr:uid="{00000000-0005-0000-0000-0000A80F0000}"/>
    <cellStyle name="Porcentual 150 3 2" xfId="5986" xr:uid="{00000000-0005-0000-0000-0000A90F0000}"/>
    <cellStyle name="Porcentual 150 4" xfId="1963" xr:uid="{00000000-0005-0000-0000-0000AA0F0000}"/>
    <cellStyle name="Porcentual 150 4 2" xfId="5987" xr:uid="{00000000-0005-0000-0000-0000AB0F0000}"/>
    <cellStyle name="Porcentual 150 5" xfId="1964" xr:uid="{00000000-0005-0000-0000-0000AC0F0000}"/>
    <cellStyle name="Porcentual 150 5 2" xfId="5988" xr:uid="{00000000-0005-0000-0000-0000AD0F0000}"/>
    <cellStyle name="Porcentual 150 6" xfId="1965" xr:uid="{00000000-0005-0000-0000-0000AE0F0000}"/>
    <cellStyle name="Porcentual 150 6 2" xfId="5989" xr:uid="{00000000-0005-0000-0000-0000AF0F0000}"/>
    <cellStyle name="Porcentual 150 7" xfId="1966" xr:uid="{00000000-0005-0000-0000-0000B00F0000}"/>
    <cellStyle name="Porcentual 150 7 2" xfId="5990" xr:uid="{00000000-0005-0000-0000-0000B10F0000}"/>
    <cellStyle name="Porcentual 150 8" xfId="1967" xr:uid="{00000000-0005-0000-0000-0000B20F0000}"/>
    <cellStyle name="Porcentual 150 8 2" xfId="5991" xr:uid="{00000000-0005-0000-0000-0000B30F0000}"/>
    <cellStyle name="Porcentual 150 9" xfId="1968" xr:uid="{00000000-0005-0000-0000-0000B40F0000}"/>
    <cellStyle name="Porcentual 150 9 2" xfId="5992" xr:uid="{00000000-0005-0000-0000-0000B50F0000}"/>
    <cellStyle name="Porcentual 151 10" xfId="1969" xr:uid="{00000000-0005-0000-0000-0000B60F0000}"/>
    <cellStyle name="Porcentual 151 10 2" xfId="5993" xr:uid="{00000000-0005-0000-0000-0000B70F0000}"/>
    <cellStyle name="Porcentual 151 11" xfId="1970" xr:uid="{00000000-0005-0000-0000-0000B80F0000}"/>
    <cellStyle name="Porcentual 151 11 2" xfId="5994" xr:uid="{00000000-0005-0000-0000-0000B90F0000}"/>
    <cellStyle name="Porcentual 151 12" xfId="1971" xr:uid="{00000000-0005-0000-0000-0000BA0F0000}"/>
    <cellStyle name="Porcentual 151 12 2" xfId="5995" xr:uid="{00000000-0005-0000-0000-0000BB0F0000}"/>
    <cellStyle name="Porcentual 151 13" xfId="1972" xr:uid="{00000000-0005-0000-0000-0000BC0F0000}"/>
    <cellStyle name="Porcentual 151 13 2" xfId="5996" xr:uid="{00000000-0005-0000-0000-0000BD0F0000}"/>
    <cellStyle name="Porcentual 151 14" xfId="1973" xr:uid="{00000000-0005-0000-0000-0000BE0F0000}"/>
    <cellStyle name="Porcentual 151 14 2" xfId="5997" xr:uid="{00000000-0005-0000-0000-0000BF0F0000}"/>
    <cellStyle name="Porcentual 151 15" xfId="1974" xr:uid="{00000000-0005-0000-0000-0000C00F0000}"/>
    <cellStyle name="Porcentual 151 15 2" xfId="5998" xr:uid="{00000000-0005-0000-0000-0000C10F0000}"/>
    <cellStyle name="Porcentual 151 16" xfId="1975" xr:uid="{00000000-0005-0000-0000-0000C20F0000}"/>
    <cellStyle name="Porcentual 151 16 2" xfId="5999" xr:uid="{00000000-0005-0000-0000-0000C30F0000}"/>
    <cellStyle name="Porcentual 151 17" xfId="1976" xr:uid="{00000000-0005-0000-0000-0000C40F0000}"/>
    <cellStyle name="Porcentual 151 17 2" xfId="6000" xr:uid="{00000000-0005-0000-0000-0000C50F0000}"/>
    <cellStyle name="Porcentual 151 18" xfId="1977" xr:uid="{00000000-0005-0000-0000-0000C60F0000}"/>
    <cellStyle name="Porcentual 151 18 2" xfId="6001" xr:uid="{00000000-0005-0000-0000-0000C70F0000}"/>
    <cellStyle name="Porcentual 151 19" xfId="1978" xr:uid="{00000000-0005-0000-0000-0000C80F0000}"/>
    <cellStyle name="Porcentual 151 19 2" xfId="6002" xr:uid="{00000000-0005-0000-0000-0000C90F0000}"/>
    <cellStyle name="Porcentual 151 2" xfId="1979" xr:uid="{00000000-0005-0000-0000-0000CA0F0000}"/>
    <cellStyle name="Porcentual 151 2 2" xfId="6003" xr:uid="{00000000-0005-0000-0000-0000CB0F0000}"/>
    <cellStyle name="Porcentual 151 20" xfId="1980" xr:uid="{00000000-0005-0000-0000-0000CC0F0000}"/>
    <cellStyle name="Porcentual 151 20 2" xfId="6004" xr:uid="{00000000-0005-0000-0000-0000CD0F0000}"/>
    <cellStyle name="Porcentual 151 21" xfId="1981" xr:uid="{00000000-0005-0000-0000-0000CE0F0000}"/>
    <cellStyle name="Porcentual 151 21 2" xfId="6005" xr:uid="{00000000-0005-0000-0000-0000CF0F0000}"/>
    <cellStyle name="Porcentual 151 22" xfId="1982" xr:uid="{00000000-0005-0000-0000-0000D00F0000}"/>
    <cellStyle name="Porcentual 151 22 2" xfId="6006" xr:uid="{00000000-0005-0000-0000-0000D10F0000}"/>
    <cellStyle name="Porcentual 151 23" xfId="1983" xr:uid="{00000000-0005-0000-0000-0000D20F0000}"/>
    <cellStyle name="Porcentual 151 23 2" xfId="6007" xr:uid="{00000000-0005-0000-0000-0000D30F0000}"/>
    <cellStyle name="Porcentual 151 24" xfId="1984" xr:uid="{00000000-0005-0000-0000-0000D40F0000}"/>
    <cellStyle name="Porcentual 151 24 2" xfId="6008" xr:uid="{00000000-0005-0000-0000-0000D50F0000}"/>
    <cellStyle name="Porcentual 151 25" xfId="1985" xr:uid="{00000000-0005-0000-0000-0000D60F0000}"/>
    <cellStyle name="Porcentual 151 25 2" xfId="6009" xr:uid="{00000000-0005-0000-0000-0000D70F0000}"/>
    <cellStyle name="Porcentual 151 26" xfId="1986" xr:uid="{00000000-0005-0000-0000-0000D80F0000}"/>
    <cellStyle name="Porcentual 151 26 2" xfId="6010" xr:uid="{00000000-0005-0000-0000-0000D90F0000}"/>
    <cellStyle name="Porcentual 151 27" xfId="1987" xr:uid="{00000000-0005-0000-0000-0000DA0F0000}"/>
    <cellStyle name="Porcentual 151 27 2" xfId="6011" xr:uid="{00000000-0005-0000-0000-0000DB0F0000}"/>
    <cellStyle name="Porcentual 151 28" xfId="1988" xr:uid="{00000000-0005-0000-0000-0000DC0F0000}"/>
    <cellStyle name="Porcentual 151 28 2" xfId="6012" xr:uid="{00000000-0005-0000-0000-0000DD0F0000}"/>
    <cellStyle name="Porcentual 151 3" xfId="1989" xr:uid="{00000000-0005-0000-0000-0000DE0F0000}"/>
    <cellStyle name="Porcentual 151 3 2" xfId="6013" xr:uid="{00000000-0005-0000-0000-0000DF0F0000}"/>
    <cellStyle name="Porcentual 151 4" xfId="1990" xr:uid="{00000000-0005-0000-0000-0000E00F0000}"/>
    <cellStyle name="Porcentual 151 4 2" xfId="6014" xr:uid="{00000000-0005-0000-0000-0000E10F0000}"/>
    <cellStyle name="Porcentual 151 5" xfId="1991" xr:uid="{00000000-0005-0000-0000-0000E20F0000}"/>
    <cellStyle name="Porcentual 151 5 2" xfId="6015" xr:uid="{00000000-0005-0000-0000-0000E30F0000}"/>
    <cellStyle name="Porcentual 151 6" xfId="1992" xr:uid="{00000000-0005-0000-0000-0000E40F0000}"/>
    <cellStyle name="Porcentual 151 6 2" xfId="6016" xr:uid="{00000000-0005-0000-0000-0000E50F0000}"/>
    <cellStyle name="Porcentual 151 7" xfId="1993" xr:uid="{00000000-0005-0000-0000-0000E60F0000}"/>
    <cellStyle name="Porcentual 151 7 2" xfId="6017" xr:uid="{00000000-0005-0000-0000-0000E70F0000}"/>
    <cellStyle name="Porcentual 151 8" xfId="1994" xr:uid="{00000000-0005-0000-0000-0000E80F0000}"/>
    <cellStyle name="Porcentual 151 8 2" xfId="6018" xr:uid="{00000000-0005-0000-0000-0000E90F0000}"/>
    <cellStyle name="Porcentual 151 9" xfId="1995" xr:uid="{00000000-0005-0000-0000-0000EA0F0000}"/>
    <cellStyle name="Porcentual 151 9 2" xfId="6019" xr:uid="{00000000-0005-0000-0000-0000EB0F0000}"/>
    <cellStyle name="Porcentual 152 10" xfId="1996" xr:uid="{00000000-0005-0000-0000-0000EC0F0000}"/>
    <cellStyle name="Porcentual 152 10 2" xfId="6020" xr:uid="{00000000-0005-0000-0000-0000ED0F0000}"/>
    <cellStyle name="Porcentual 152 11" xfId="1997" xr:uid="{00000000-0005-0000-0000-0000EE0F0000}"/>
    <cellStyle name="Porcentual 152 11 2" xfId="6021" xr:uid="{00000000-0005-0000-0000-0000EF0F0000}"/>
    <cellStyle name="Porcentual 152 12" xfId="1998" xr:uid="{00000000-0005-0000-0000-0000F00F0000}"/>
    <cellStyle name="Porcentual 152 12 2" xfId="6022" xr:uid="{00000000-0005-0000-0000-0000F10F0000}"/>
    <cellStyle name="Porcentual 152 13" xfId="1999" xr:uid="{00000000-0005-0000-0000-0000F20F0000}"/>
    <cellStyle name="Porcentual 152 13 2" xfId="6023" xr:uid="{00000000-0005-0000-0000-0000F30F0000}"/>
    <cellStyle name="Porcentual 152 14" xfId="2000" xr:uid="{00000000-0005-0000-0000-0000F40F0000}"/>
    <cellStyle name="Porcentual 152 14 2" xfId="6024" xr:uid="{00000000-0005-0000-0000-0000F50F0000}"/>
    <cellStyle name="Porcentual 152 15" xfId="2001" xr:uid="{00000000-0005-0000-0000-0000F60F0000}"/>
    <cellStyle name="Porcentual 152 15 2" xfId="6025" xr:uid="{00000000-0005-0000-0000-0000F70F0000}"/>
    <cellStyle name="Porcentual 152 16" xfId="2002" xr:uid="{00000000-0005-0000-0000-0000F80F0000}"/>
    <cellStyle name="Porcentual 152 16 2" xfId="6026" xr:uid="{00000000-0005-0000-0000-0000F90F0000}"/>
    <cellStyle name="Porcentual 152 17" xfId="2003" xr:uid="{00000000-0005-0000-0000-0000FA0F0000}"/>
    <cellStyle name="Porcentual 152 17 2" xfId="6027" xr:uid="{00000000-0005-0000-0000-0000FB0F0000}"/>
    <cellStyle name="Porcentual 152 18" xfId="2004" xr:uid="{00000000-0005-0000-0000-0000FC0F0000}"/>
    <cellStyle name="Porcentual 152 18 2" xfId="6028" xr:uid="{00000000-0005-0000-0000-0000FD0F0000}"/>
    <cellStyle name="Porcentual 152 19" xfId="2005" xr:uid="{00000000-0005-0000-0000-0000FE0F0000}"/>
    <cellStyle name="Porcentual 152 19 2" xfId="6029" xr:uid="{00000000-0005-0000-0000-0000FF0F0000}"/>
    <cellStyle name="Porcentual 152 2" xfId="2006" xr:uid="{00000000-0005-0000-0000-000000100000}"/>
    <cellStyle name="Porcentual 152 2 2" xfId="6030" xr:uid="{00000000-0005-0000-0000-000001100000}"/>
    <cellStyle name="Porcentual 152 20" xfId="2007" xr:uid="{00000000-0005-0000-0000-000002100000}"/>
    <cellStyle name="Porcentual 152 20 2" xfId="6031" xr:uid="{00000000-0005-0000-0000-000003100000}"/>
    <cellStyle name="Porcentual 152 21" xfId="2008" xr:uid="{00000000-0005-0000-0000-000004100000}"/>
    <cellStyle name="Porcentual 152 21 2" xfId="6032" xr:uid="{00000000-0005-0000-0000-000005100000}"/>
    <cellStyle name="Porcentual 152 22" xfId="2009" xr:uid="{00000000-0005-0000-0000-000006100000}"/>
    <cellStyle name="Porcentual 152 22 2" xfId="6033" xr:uid="{00000000-0005-0000-0000-000007100000}"/>
    <cellStyle name="Porcentual 152 23" xfId="2010" xr:uid="{00000000-0005-0000-0000-000008100000}"/>
    <cellStyle name="Porcentual 152 23 2" xfId="6034" xr:uid="{00000000-0005-0000-0000-000009100000}"/>
    <cellStyle name="Porcentual 152 24" xfId="2011" xr:uid="{00000000-0005-0000-0000-00000A100000}"/>
    <cellStyle name="Porcentual 152 24 2" xfId="6035" xr:uid="{00000000-0005-0000-0000-00000B100000}"/>
    <cellStyle name="Porcentual 152 25" xfId="2012" xr:uid="{00000000-0005-0000-0000-00000C100000}"/>
    <cellStyle name="Porcentual 152 25 2" xfId="6036" xr:uid="{00000000-0005-0000-0000-00000D100000}"/>
    <cellStyle name="Porcentual 152 26" xfId="2013" xr:uid="{00000000-0005-0000-0000-00000E100000}"/>
    <cellStyle name="Porcentual 152 26 2" xfId="6037" xr:uid="{00000000-0005-0000-0000-00000F100000}"/>
    <cellStyle name="Porcentual 152 27" xfId="2014" xr:uid="{00000000-0005-0000-0000-000010100000}"/>
    <cellStyle name="Porcentual 152 27 2" xfId="6038" xr:uid="{00000000-0005-0000-0000-000011100000}"/>
    <cellStyle name="Porcentual 152 28" xfId="2015" xr:uid="{00000000-0005-0000-0000-000012100000}"/>
    <cellStyle name="Porcentual 152 28 2" xfId="6039" xr:uid="{00000000-0005-0000-0000-000013100000}"/>
    <cellStyle name="Porcentual 152 3" xfId="2016" xr:uid="{00000000-0005-0000-0000-000014100000}"/>
    <cellStyle name="Porcentual 152 3 2" xfId="6040" xr:uid="{00000000-0005-0000-0000-000015100000}"/>
    <cellStyle name="Porcentual 152 4" xfId="2017" xr:uid="{00000000-0005-0000-0000-000016100000}"/>
    <cellStyle name="Porcentual 152 4 2" xfId="6041" xr:uid="{00000000-0005-0000-0000-000017100000}"/>
    <cellStyle name="Porcentual 152 5" xfId="2018" xr:uid="{00000000-0005-0000-0000-000018100000}"/>
    <cellStyle name="Porcentual 152 5 2" xfId="6042" xr:uid="{00000000-0005-0000-0000-000019100000}"/>
    <cellStyle name="Porcentual 152 6" xfId="2019" xr:uid="{00000000-0005-0000-0000-00001A100000}"/>
    <cellStyle name="Porcentual 152 6 2" xfId="6043" xr:uid="{00000000-0005-0000-0000-00001B100000}"/>
    <cellStyle name="Porcentual 152 7" xfId="2020" xr:uid="{00000000-0005-0000-0000-00001C100000}"/>
    <cellStyle name="Porcentual 152 7 2" xfId="6044" xr:uid="{00000000-0005-0000-0000-00001D100000}"/>
    <cellStyle name="Porcentual 152 8" xfId="2021" xr:uid="{00000000-0005-0000-0000-00001E100000}"/>
    <cellStyle name="Porcentual 152 8 2" xfId="6045" xr:uid="{00000000-0005-0000-0000-00001F100000}"/>
    <cellStyle name="Porcentual 152 9" xfId="2022" xr:uid="{00000000-0005-0000-0000-000020100000}"/>
    <cellStyle name="Porcentual 152 9 2" xfId="6046" xr:uid="{00000000-0005-0000-0000-000021100000}"/>
    <cellStyle name="Porcentual 153 10" xfId="2023" xr:uid="{00000000-0005-0000-0000-000022100000}"/>
    <cellStyle name="Porcentual 153 10 2" xfId="6047" xr:uid="{00000000-0005-0000-0000-000023100000}"/>
    <cellStyle name="Porcentual 153 11" xfId="2024" xr:uid="{00000000-0005-0000-0000-000024100000}"/>
    <cellStyle name="Porcentual 153 11 2" xfId="6048" xr:uid="{00000000-0005-0000-0000-000025100000}"/>
    <cellStyle name="Porcentual 153 12" xfId="2025" xr:uid="{00000000-0005-0000-0000-000026100000}"/>
    <cellStyle name="Porcentual 153 12 2" xfId="6049" xr:uid="{00000000-0005-0000-0000-000027100000}"/>
    <cellStyle name="Porcentual 153 13" xfId="2026" xr:uid="{00000000-0005-0000-0000-000028100000}"/>
    <cellStyle name="Porcentual 153 13 2" xfId="6050" xr:uid="{00000000-0005-0000-0000-000029100000}"/>
    <cellStyle name="Porcentual 153 14" xfId="2027" xr:uid="{00000000-0005-0000-0000-00002A100000}"/>
    <cellStyle name="Porcentual 153 14 2" xfId="6051" xr:uid="{00000000-0005-0000-0000-00002B100000}"/>
    <cellStyle name="Porcentual 153 15" xfId="2028" xr:uid="{00000000-0005-0000-0000-00002C100000}"/>
    <cellStyle name="Porcentual 153 15 2" xfId="6052" xr:uid="{00000000-0005-0000-0000-00002D100000}"/>
    <cellStyle name="Porcentual 153 16" xfId="2029" xr:uid="{00000000-0005-0000-0000-00002E100000}"/>
    <cellStyle name="Porcentual 153 16 2" xfId="6053" xr:uid="{00000000-0005-0000-0000-00002F100000}"/>
    <cellStyle name="Porcentual 153 17" xfId="2030" xr:uid="{00000000-0005-0000-0000-000030100000}"/>
    <cellStyle name="Porcentual 153 17 2" xfId="6054" xr:uid="{00000000-0005-0000-0000-000031100000}"/>
    <cellStyle name="Porcentual 153 18" xfId="2031" xr:uid="{00000000-0005-0000-0000-000032100000}"/>
    <cellStyle name="Porcentual 153 18 2" xfId="6055" xr:uid="{00000000-0005-0000-0000-000033100000}"/>
    <cellStyle name="Porcentual 153 19" xfId="2032" xr:uid="{00000000-0005-0000-0000-000034100000}"/>
    <cellStyle name="Porcentual 153 19 2" xfId="6056" xr:uid="{00000000-0005-0000-0000-000035100000}"/>
    <cellStyle name="Porcentual 153 2" xfId="2033" xr:uid="{00000000-0005-0000-0000-000036100000}"/>
    <cellStyle name="Porcentual 153 2 2" xfId="6057" xr:uid="{00000000-0005-0000-0000-000037100000}"/>
    <cellStyle name="Porcentual 153 20" xfId="2034" xr:uid="{00000000-0005-0000-0000-000038100000}"/>
    <cellStyle name="Porcentual 153 20 2" xfId="6058" xr:uid="{00000000-0005-0000-0000-000039100000}"/>
    <cellStyle name="Porcentual 153 21" xfId="2035" xr:uid="{00000000-0005-0000-0000-00003A100000}"/>
    <cellStyle name="Porcentual 153 21 2" xfId="6059" xr:uid="{00000000-0005-0000-0000-00003B100000}"/>
    <cellStyle name="Porcentual 153 22" xfId="2036" xr:uid="{00000000-0005-0000-0000-00003C100000}"/>
    <cellStyle name="Porcentual 153 22 2" xfId="6060" xr:uid="{00000000-0005-0000-0000-00003D100000}"/>
    <cellStyle name="Porcentual 153 23" xfId="2037" xr:uid="{00000000-0005-0000-0000-00003E100000}"/>
    <cellStyle name="Porcentual 153 23 2" xfId="6061" xr:uid="{00000000-0005-0000-0000-00003F100000}"/>
    <cellStyle name="Porcentual 153 24" xfId="2038" xr:uid="{00000000-0005-0000-0000-000040100000}"/>
    <cellStyle name="Porcentual 153 24 2" xfId="6062" xr:uid="{00000000-0005-0000-0000-000041100000}"/>
    <cellStyle name="Porcentual 153 25" xfId="2039" xr:uid="{00000000-0005-0000-0000-000042100000}"/>
    <cellStyle name="Porcentual 153 25 2" xfId="6063" xr:uid="{00000000-0005-0000-0000-000043100000}"/>
    <cellStyle name="Porcentual 153 26" xfId="2040" xr:uid="{00000000-0005-0000-0000-000044100000}"/>
    <cellStyle name="Porcentual 153 26 2" xfId="6064" xr:uid="{00000000-0005-0000-0000-000045100000}"/>
    <cellStyle name="Porcentual 153 27" xfId="2041" xr:uid="{00000000-0005-0000-0000-000046100000}"/>
    <cellStyle name="Porcentual 153 27 2" xfId="6065" xr:uid="{00000000-0005-0000-0000-000047100000}"/>
    <cellStyle name="Porcentual 153 28" xfId="2042" xr:uid="{00000000-0005-0000-0000-000048100000}"/>
    <cellStyle name="Porcentual 153 28 2" xfId="6066" xr:uid="{00000000-0005-0000-0000-000049100000}"/>
    <cellStyle name="Porcentual 153 3" xfId="2043" xr:uid="{00000000-0005-0000-0000-00004A100000}"/>
    <cellStyle name="Porcentual 153 3 2" xfId="6067" xr:uid="{00000000-0005-0000-0000-00004B100000}"/>
    <cellStyle name="Porcentual 153 4" xfId="2044" xr:uid="{00000000-0005-0000-0000-00004C100000}"/>
    <cellStyle name="Porcentual 153 4 2" xfId="6068" xr:uid="{00000000-0005-0000-0000-00004D100000}"/>
    <cellStyle name="Porcentual 153 5" xfId="2045" xr:uid="{00000000-0005-0000-0000-00004E100000}"/>
    <cellStyle name="Porcentual 153 5 2" xfId="6069" xr:uid="{00000000-0005-0000-0000-00004F100000}"/>
    <cellStyle name="Porcentual 153 6" xfId="2046" xr:uid="{00000000-0005-0000-0000-000050100000}"/>
    <cellStyle name="Porcentual 153 6 2" xfId="6070" xr:uid="{00000000-0005-0000-0000-000051100000}"/>
    <cellStyle name="Porcentual 153 7" xfId="2047" xr:uid="{00000000-0005-0000-0000-000052100000}"/>
    <cellStyle name="Porcentual 153 7 2" xfId="6071" xr:uid="{00000000-0005-0000-0000-000053100000}"/>
    <cellStyle name="Porcentual 153 8" xfId="2048" xr:uid="{00000000-0005-0000-0000-000054100000}"/>
    <cellStyle name="Porcentual 153 8 2" xfId="6072" xr:uid="{00000000-0005-0000-0000-000055100000}"/>
    <cellStyle name="Porcentual 153 9" xfId="2049" xr:uid="{00000000-0005-0000-0000-000056100000}"/>
    <cellStyle name="Porcentual 153 9 2" xfId="6073" xr:uid="{00000000-0005-0000-0000-000057100000}"/>
    <cellStyle name="Porcentual 154 10" xfId="2050" xr:uid="{00000000-0005-0000-0000-000058100000}"/>
    <cellStyle name="Porcentual 154 10 2" xfId="6074" xr:uid="{00000000-0005-0000-0000-000059100000}"/>
    <cellStyle name="Porcentual 154 11" xfId="2051" xr:uid="{00000000-0005-0000-0000-00005A100000}"/>
    <cellStyle name="Porcentual 154 11 2" xfId="6075" xr:uid="{00000000-0005-0000-0000-00005B100000}"/>
    <cellStyle name="Porcentual 154 12" xfId="2052" xr:uid="{00000000-0005-0000-0000-00005C100000}"/>
    <cellStyle name="Porcentual 154 12 2" xfId="6076" xr:uid="{00000000-0005-0000-0000-00005D100000}"/>
    <cellStyle name="Porcentual 154 13" xfId="2053" xr:uid="{00000000-0005-0000-0000-00005E100000}"/>
    <cellStyle name="Porcentual 154 13 2" xfId="6077" xr:uid="{00000000-0005-0000-0000-00005F100000}"/>
    <cellStyle name="Porcentual 154 14" xfId="2054" xr:uid="{00000000-0005-0000-0000-000060100000}"/>
    <cellStyle name="Porcentual 154 14 2" xfId="6078" xr:uid="{00000000-0005-0000-0000-000061100000}"/>
    <cellStyle name="Porcentual 154 15" xfId="2055" xr:uid="{00000000-0005-0000-0000-000062100000}"/>
    <cellStyle name="Porcentual 154 15 2" xfId="6079" xr:uid="{00000000-0005-0000-0000-000063100000}"/>
    <cellStyle name="Porcentual 154 16" xfId="2056" xr:uid="{00000000-0005-0000-0000-000064100000}"/>
    <cellStyle name="Porcentual 154 16 2" xfId="6080" xr:uid="{00000000-0005-0000-0000-000065100000}"/>
    <cellStyle name="Porcentual 154 17" xfId="2057" xr:uid="{00000000-0005-0000-0000-000066100000}"/>
    <cellStyle name="Porcentual 154 17 2" xfId="6081" xr:uid="{00000000-0005-0000-0000-000067100000}"/>
    <cellStyle name="Porcentual 154 18" xfId="2058" xr:uid="{00000000-0005-0000-0000-000068100000}"/>
    <cellStyle name="Porcentual 154 18 2" xfId="6082" xr:uid="{00000000-0005-0000-0000-000069100000}"/>
    <cellStyle name="Porcentual 154 19" xfId="2059" xr:uid="{00000000-0005-0000-0000-00006A100000}"/>
    <cellStyle name="Porcentual 154 19 2" xfId="6083" xr:uid="{00000000-0005-0000-0000-00006B100000}"/>
    <cellStyle name="Porcentual 154 2" xfId="2060" xr:uid="{00000000-0005-0000-0000-00006C100000}"/>
    <cellStyle name="Porcentual 154 2 2" xfId="6084" xr:uid="{00000000-0005-0000-0000-00006D100000}"/>
    <cellStyle name="Porcentual 154 20" xfId="2061" xr:uid="{00000000-0005-0000-0000-00006E100000}"/>
    <cellStyle name="Porcentual 154 20 2" xfId="6085" xr:uid="{00000000-0005-0000-0000-00006F100000}"/>
    <cellStyle name="Porcentual 154 21" xfId="2062" xr:uid="{00000000-0005-0000-0000-000070100000}"/>
    <cellStyle name="Porcentual 154 21 2" xfId="6086" xr:uid="{00000000-0005-0000-0000-000071100000}"/>
    <cellStyle name="Porcentual 154 22" xfId="2063" xr:uid="{00000000-0005-0000-0000-000072100000}"/>
    <cellStyle name="Porcentual 154 22 2" xfId="6087" xr:uid="{00000000-0005-0000-0000-000073100000}"/>
    <cellStyle name="Porcentual 154 23" xfId="2064" xr:uid="{00000000-0005-0000-0000-000074100000}"/>
    <cellStyle name="Porcentual 154 23 2" xfId="6088" xr:uid="{00000000-0005-0000-0000-000075100000}"/>
    <cellStyle name="Porcentual 154 24" xfId="2065" xr:uid="{00000000-0005-0000-0000-000076100000}"/>
    <cellStyle name="Porcentual 154 24 2" xfId="6089" xr:uid="{00000000-0005-0000-0000-000077100000}"/>
    <cellStyle name="Porcentual 154 25" xfId="2066" xr:uid="{00000000-0005-0000-0000-000078100000}"/>
    <cellStyle name="Porcentual 154 25 2" xfId="6090" xr:uid="{00000000-0005-0000-0000-000079100000}"/>
    <cellStyle name="Porcentual 154 26" xfId="2067" xr:uid="{00000000-0005-0000-0000-00007A100000}"/>
    <cellStyle name="Porcentual 154 26 2" xfId="6091" xr:uid="{00000000-0005-0000-0000-00007B100000}"/>
    <cellStyle name="Porcentual 154 27" xfId="2068" xr:uid="{00000000-0005-0000-0000-00007C100000}"/>
    <cellStyle name="Porcentual 154 27 2" xfId="6092" xr:uid="{00000000-0005-0000-0000-00007D100000}"/>
    <cellStyle name="Porcentual 154 28" xfId="2069" xr:uid="{00000000-0005-0000-0000-00007E100000}"/>
    <cellStyle name="Porcentual 154 28 2" xfId="6093" xr:uid="{00000000-0005-0000-0000-00007F100000}"/>
    <cellStyle name="Porcentual 154 3" xfId="2070" xr:uid="{00000000-0005-0000-0000-000080100000}"/>
    <cellStyle name="Porcentual 154 3 2" xfId="6094" xr:uid="{00000000-0005-0000-0000-000081100000}"/>
    <cellStyle name="Porcentual 154 4" xfId="2071" xr:uid="{00000000-0005-0000-0000-000082100000}"/>
    <cellStyle name="Porcentual 154 4 2" xfId="6095" xr:uid="{00000000-0005-0000-0000-000083100000}"/>
    <cellStyle name="Porcentual 154 5" xfId="2072" xr:uid="{00000000-0005-0000-0000-000084100000}"/>
    <cellStyle name="Porcentual 154 5 2" xfId="6096" xr:uid="{00000000-0005-0000-0000-000085100000}"/>
    <cellStyle name="Porcentual 154 6" xfId="2073" xr:uid="{00000000-0005-0000-0000-000086100000}"/>
    <cellStyle name="Porcentual 154 6 2" xfId="6097" xr:uid="{00000000-0005-0000-0000-000087100000}"/>
    <cellStyle name="Porcentual 154 7" xfId="2074" xr:uid="{00000000-0005-0000-0000-000088100000}"/>
    <cellStyle name="Porcentual 154 7 2" xfId="6098" xr:uid="{00000000-0005-0000-0000-000089100000}"/>
    <cellStyle name="Porcentual 154 8" xfId="2075" xr:uid="{00000000-0005-0000-0000-00008A100000}"/>
    <cellStyle name="Porcentual 154 8 2" xfId="6099" xr:uid="{00000000-0005-0000-0000-00008B100000}"/>
    <cellStyle name="Porcentual 154 9" xfId="2076" xr:uid="{00000000-0005-0000-0000-00008C100000}"/>
    <cellStyle name="Porcentual 154 9 2" xfId="6100" xr:uid="{00000000-0005-0000-0000-00008D100000}"/>
    <cellStyle name="Porcentual 155 10" xfId="2077" xr:uid="{00000000-0005-0000-0000-00008E100000}"/>
    <cellStyle name="Porcentual 155 10 2" xfId="6101" xr:uid="{00000000-0005-0000-0000-00008F100000}"/>
    <cellStyle name="Porcentual 155 11" xfId="2078" xr:uid="{00000000-0005-0000-0000-000090100000}"/>
    <cellStyle name="Porcentual 155 11 2" xfId="6102" xr:uid="{00000000-0005-0000-0000-000091100000}"/>
    <cellStyle name="Porcentual 155 12" xfId="2079" xr:uid="{00000000-0005-0000-0000-000092100000}"/>
    <cellStyle name="Porcentual 155 12 2" xfId="6103" xr:uid="{00000000-0005-0000-0000-000093100000}"/>
    <cellStyle name="Porcentual 155 13" xfId="2080" xr:uid="{00000000-0005-0000-0000-000094100000}"/>
    <cellStyle name="Porcentual 155 13 2" xfId="6104" xr:uid="{00000000-0005-0000-0000-000095100000}"/>
    <cellStyle name="Porcentual 155 14" xfId="2081" xr:uid="{00000000-0005-0000-0000-000096100000}"/>
    <cellStyle name="Porcentual 155 14 2" xfId="6105" xr:uid="{00000000-0005-0000-0000-000097100000}"/>
    <cellStyle name="Porcentual 155 15" xfId="2082" xr:uid="{00000000-0005-0000-0000-000098100000}"/>
    <cellStyle name="Porcentual 155 15 2" xfId="6106" xr:uid="{00000000-0005-0000-0000-000099100000}"/>
    <cellStyle name="Porcentual 155 16" xfId="2083" xr:uid="{00000000-0005-0000-0000-00009A100000}"/>
    <cellStyle name="Porcentual 155 16 2" xfId="6107" xr:uid="{00000000-0005-0000-0000-00009B100000}"/>
    <cellStyle name="Porcentual 155 17" xfId="2084" xr:uid="{00000000-0005-0000-0000-00009C100000}"/>
    <cellStyle name="Porcentual 155 17 2" xfId="6108" xr:uid="{00000000-0005-0000-0000-00009D100000}"/>
    <cellStyle name="Porcentual 155 18" xfId="2085" xr:uid="{00000000-0005-0000-0000-00009E100000}"/>
    <cellStyle name="Porcentual 155 18 2" xfId="6109" xr:uid="{00000000-0005-0000-0000-00009F100000}"/>
    <cellStyle name="Porcentual 155 19" xfId="2086" xr:uid="{00000000-0005-0000-0000-0000A0100000}"/>
    <cellStyle name="Porcentual 155 19 2" xfId="6110" xr:uid="{00000000-0005-0000-0000-0000A1100000}"/>
    <cellStyle name="Porcentual 155 2" xfId="2087" xr:uid="{00000000-0005-0000-0000-0000A2100000}"/>
    <cellStyle name="Porcentual 155 2 2" xfId="6111" xr:uid="{00000000-0005-0000-0000-0000A3100000}"/>
    <cellStyle name="Porcentual 155 20" xfId="2088" xr:uid="{00000000-0005-0000-0000-0000A4100000}"/>
    <cellStyle name="Porcentual 155 20 2" xfId="6112" xr:uid="{00000000-0005-0000-0000-0000A5100000}"/>
    <cellStyle name="Porcentual 155 21" xfId="2089" xr:uid="{00000000-0005-0000-0000-0000A6100000}"/>
    <cellStyle name="Porcentual 155 21 2" xfId="6113" xr:uid="{00000000-0005-0000-0000-0000A7100000}"/>
    <cellStyle name="Porcentual 155 22" xfId="2090" xr:uid="{00000000-0005-0000-0000-0000A8100000}"/>
    <cellStyle name="Porcentual 155 22 2" xfId="6114" xr:uid="{00000000-0005-0000-0000-0000A9100000}"/>
    <cellStyle name="Porcentual 155 23" xfId="2091" xr:uid="{00000000-0005-0000-0000-0000AA100000}"/>
    <cellStyle name="Porcentual 155 23 2" xfId="6115" xr:uid="{00000000-0005-0000-0000-0000AB100000}"/>
    <cellStyle name="Porcentual 155 24" xfId="2092" xr:uid="{00000000-0005-0000-0000-0000AC100000}"/>
    <cellStyle name="Porcentual 155 24 2" xfId="6116" xr:uid="{00000000-0005-0000-0000-0000AD100000}"/>
    <cellStyle name="Porcentual 155 25" xfId="2093" xr:uid="{00000000-0005-0000-0000-0000AE100000}"/>
    <cellStyle name="Porcentual 155 25 2" xfId="6117" xr:uid="{00000000-0005-0000-0000-0000AF100000}"/>
    <cellStyle name="Porcentual 155 26" xfId="2094" xr:uid="{00000000-0005-0000-0000-0000B0100000}"/>
    <cellStyle name="Porcentual 155 26 2" xfId="6118" xr:uid="{00000000-0005-0000-0000-0000B1100000}"/>
    <cellStyle name="Porcentual 155 27" xfId="2095" xr:uid="{00000000-0005-0000-0000-0000B2100000}"/>
    <cellStyle name="Porcentual 155 27 2" xfId="6119" xr:uid="{00000000-0005-0000-0000-0000B3100000}"/>
    <cellStyle name="Porcentual 155 28" xfId="2096" xr:uid="{00000000-0005-0000-0000-0000B4100000}"/>
    <cellStyle name="Porcentual 155 28 2" xfId="6120" xr:uid="{00000000-0005-0000-0000-0000B5100000}"/>
    <cellStyle name="Porcentual 155 3" xfId="2097" xr:uid="{00000000-0005-0000-0000-0000B6100000}"/>
    <cellStyle name="Porcentual 155 3 2" xfId="6121" xr:uid="{00000000-0005-0000-0000-0000B7100000}"/>
    <cellStyle name="Porcentual 155 4" xfId="2098" xr:uid="{00000000-0005-0000-0000-0000B8100000}"/>
    <cellStyle name="Porcentual 155 4 2" xfId="6122" xr:uid="{00000000-0005-0000-0000-0000B9100000}"/>
    <cellStyle name="Porcentual 155 5" xfId="2099" xr:uid="{00000000-0005-0000-0000-0000BA100000}"/>
    <cellStyle name="Porcentual 155 5 2" xfId="6123" xr:uid="{00000000-0005-0000-0000-0000BB100000}"/>
    <cellStyle name="Porcentual 155 6" xfId="2100" xr:uid="{00000000-0005-0000-0000-0000BC100000}"/>
    <cellStyle name="Porcentual 155 6 2" xfId="6124" xr:uid="{00000000-0005-0000-0000-0000BD100000}"/>
    <cellStyle name="Porcentual 155 7" xfId="2101" xr:uid="{00000000-0005-0000-0000-0000BE100000}"/>
    <cellStyle name="Porcentual 155 7 2" xfId="6125" xr:uid="{00000000-0005-0000-0000-0000BF100000}"/>
    <cellStyle name="Porcentual 155 8" xfId="2102" xr:uid="{00000000-0005-0000-0000-0000C0100000}"/>
    <cellStyle name="Porcentual 155 8 2" xfId="6126" xr:uid="{00000000-0005-0000-0000-0000C1100000}"/>
    <cellStyle name="Porcentual 155 9" xfId="2103" xr:uid="{00000000-0005-0000-0000-0000C2100000}"/>
    <cellStyle name="Porcentual 155 9 2" xfId="6127" xr:uid="{00000000-0005-0000-0000-0000C3100000}"/>
    <cellStyle name="Porcentual 156 10" xfId="2104" xr:uid="{00000000-0005-0000-0000-0000C4100000}"/>
    <cellStyle name="Porcentual 156 10 2" xfId="6128" xr:uid="{00000000-0005-0000-0000-0000C5100000}"/>
    <cellStyle name="Porcentual 156 11" xfId="2105" xr:uid="{00000000-0005-0000-0000-0000C6100000}"/>
    <cellStyle name="Porcentual 156 11 2" xfId="6129" xr:uid="{00000000-0005-0000-0000-0000C7100000}"/>
    <cellStyle name="Porcentual 156 12" xfId="2106" xr:uid="{00000000-0005-0000-0000-0000C8100000}"/>
    <cellStyle name="Porcentual 156 12 2" xfId="6130" xr:uid="{00000000-0005-0000-0000-0000C9100000}"/>
    <cellStyle name="Porcentual 156 13" xfId="2107" xr:uid="{00000000-0005-0000-0000-0000CA100000}"/>
    <cellStyle name="Porcentual 156 13 2" xfId="6131" xr:uid="{00000000-0005-0000-0000-0000CB100000}"/>
    <cellStyle name="Porcentual 156 14" xfId="2108" xr:uid="{00000000-0005-0000-0000-0000CC100000}"/>
    <cellStyle name="Porcentual 156 14 2" xfId="6132" xr:uid="{00000000-0005-0000-0000-0000CD100000}"/>
    <cellStyle name="Porcentual 156 15" xfId="2109" xr:uid="{00000000-0005-0000-0000-0000CE100000}"/>
    <cellStyle name="Porcentual 156 15 2" xfId="6133" xr:uid="{00000000-0005-0000-0000-0000CF100000}"/>
    <cellStyle name="Porcentual 156 16" xfId="2110" xr:uid="{00000000-0005-0000-0000-0000D0100000}"/>
    <cellStyle name="Porcentual 156 16 2" xfId="6134" xr:uid="{00000000-0005-0000-0000-0000D1100000}"/>
    <cellStyle name="Porcentual 156 17" xfId="2111" xr:uid="{00000000-0005-0000-0000-0000D2100000}"/>
    <cellStyle name="Porcentual 156 17 2" xfId="6135" xr:uid="{00000000-0005-0000-0000-0000D3100000}"/>
    <cellStyle name="Porcentual 156 18" xfId="2112" xr:uid="{00000000-0005-0000-0000-0000D4100000}"/>
    <cellStyle name="Porcentual 156 18 2" xfId="6136" xr:uid="{00000000-0005-0000-0000-0000D5100000}"/>
    <cellStyle name="Porcentual 156 19" xfId="2113" xr:uid="{00000000-0005-0000-0000-0000D6100000}"/>
    <cellStyle name="Porcentual 156 19 2" xfId="6137" xr:uid="{00000000-0005-0000-0000-0000D7100000}"/>
    <cellStyle name="Porcentual 156 2" xfId="2114" xr:uid="{00000000-0005-0000-0000-0000D8100000}"/>
    <cellStyle name="Porcentual 156 2 2" xfId="6138" xr:uid="{00000000-0005-0000-0000-0000D9100000}"/>
    <cellStyle name="Porcentual 156 20" xfId="2115" xr:uid="{00000000-0005-0000-0000-0000DA100000}"/>
    <cellStyle name="Porcentual 156 20 2" xfId="6139" xr:uid="{00000000-0005-0000-0000-0000DB100000}"/>
    <cellStyle name="Porcentual 156 21" xfId="2116" xr:uid="{00000000-0005-0000-0000-0000DC100000}"/>
    <cellStyle name="Porcentual 156 21 2" xfId="6140" xr:uid="{00000000-0005-0000-0000-0000DD100000}"/>
    <cellStyle name="Porcentual 156 22" xfId="2117" xr:uid="{00000000-0005-0000-0000-0000DE100000}"/>
    <cellStyle name="Porcentual 156 22 2" xfId="6141" xr:uid="{00000000-0005-0000-0000-0000DF100000}"/>
    <cellStyle name="Porcentual 156 23" xfId="2118" xr:uid="{00000000-0005-0000-0000-0000E0100000}"/>
    <cellStyle name="Porcentual 156 23 2" xfId="6142" xr:uid="{00000000-0005-0000-0000-0000E1100000}"/>
    <cellStyle name="Porcentual 156 24" xfId="2119" xr:uid="{00000000-0005-0000-0000-0000E2100000}"/>
    <cellStyle name="Porcentual 156 24 2" xfId="6143" xr:uid="{00000000-0005-0000-0000-0000E3100000}"/>
    <cellStyle name="Porcentual 156 25" xfId="2120" xr:uid="{00000000-0005-0000-0000-0000E4100000}"/>
    <cellStyle name="Porcentual 156 25 2" xfId="6144" xr:uid="{00000000-0005-0000-0000-0000E5100000}"/>
    <cellStyle name="Porcentual 156 26" xfId="2121" xr:uid="{00000000-0005-0000-0000-0000E6100000}"/>
    <cellStyle name="Porcentual 156 26 2" xfId="6145" xr:uid="{00000000-0005-0000-0000-0000E7100000}"/>
    <cellStyle name="Porcentual 156 27" xfId="2122" xr:uid="{00000000-0005-0000-0000-0000E8100000}"/>
    <cellStyle name="Porcentual 156 27 2" xfId="6146" xr:uid="{00000000-0005-0000-0000-0000E9100000}"/>
    <cellStyle name="Porcentual 156 28" xfId="2123" xr:uid="{00000000-0005-0000-0000-0000EA100000}"/>
    <cellStyle name="Porcentual 156 28 2" xfId="6147" xr:uid="{00000000-0005-0000-0000-0000EB100000}"/>
    <cellStyle name="Porcentual 156 3" xfId="2124" xr:uid="{00000000-0005-0000-0000-0000EC100000}"/>
    <cellStyle name="Porcentual 156 3 2" xfId="6148" xr:uid="{00000000-0005-0000-0000-0000ED100000}"/>
    <cellStyle name="Porcentual 156 4" xfId="2125" xr:uid="{00000000-0005-0000-0000-0000EE100000}"/>
    <cellStyle name="Porcentual 156 4 2" xfId="6149" xr:uid="{00000000-0005-0000-0000-0000EF100000}"/>
    <cellStyle name="Porcentual 156 5" xfId="2126" xr:uid="{00000000-0005-0000-0000-0000F0100000}"/>
    <cellStyle name="Porcentual 156 5 2" xfId="6150" xr:uid="{00000000-0005-0000-0000-0000F1100000}"/>
    <cellStyle name="Porcentual 156 6" xfId="2127" xr:uid="{00000000-0005-0000-0000-0000F2100000}"/>
    <cellStyle name="Porcentual 156 6 2" xfId="6151" xr:uid="{00000000-0005-0000-0000-0000F3100000}"/>
    <cellStyle name="Porcentual 156 7" xfId="2128" xr:uid="{00000000-0005-0000-0000-0000F4100000}"/>
    <cellStyle name="Porcentual 156 7 2" xfId="6152" xr:uid="{00000000-0005-0000-0000-0000F5100000}"/>
    <cellStyle name="Porcentual 156 8" xfId="2129" xr:uid="{00000000-0005-0000-0000-0000F6100000}"/>
    <cellStyle name="Porcentual 156 8 2" xfId="6153" xr:uid="{00000000-0005-0000-0000-0000F7100000}"/>
    <cellStyle name="Porcentual 156 9" xfId="2130" xr:uid="{00000000-0005-0000-0000-0000F8100000}"/>
    <cellStyle name="Porcentual 156 9 2" xfId="6154" xr:uid="{00000000-0005-0000-0000-0000F9100000}"/>
    <cellStyle name="Porcentual 157 10" xfId="2131" xr:uid="{00000000-0005-0000-0000-0000FA100000}"/>
    <cellStyle name="Porcentual 157 10 2" xfId="6155" xr:uid="{00000000-0005-0000-0000-0000FB100000}"/>
    <cellStyle name="Porcentual 157 11" xfId="2132" xr:uid="{00000000-0005-0000-0000-0000FC100000}"/>
    <cellStyle name="Porcentual 157 11 2" xfId="6156" xr:uid="{00000000-0005-0000-0000-0000FD100000}"/>
    <cellStyle name="Porcentual 157 12" xfId="2133" xr:uid="{00000000-0005-0000-0000-0000FE100000}"/>
    <cellStyle name="Porcentual 157 12 2" xfId="6157" xr:uid="{00000000-0005-0000-0000-0000FF100000}"/>
    <cellStyle name="Porcentual 157 13" xfId="2134" xr:uid="{00000000-0005-0000-0000-000000110000}"/>
    <cellStyle name="Porcentual 157 13 2" xfId="6158" xr:uid="{00000000-0005-0000-0000-000001110000}"/>
    <cellStyle name="Porcentual 157 14" xfId="2135" xr:uid="{00000000-0005-0000-0000-000002110000}"/>
    <cellStyle name="Porcentual 157 14 2" xfId="6159" xr:uid="{00000000-0005-0000-0000-000003110000}"/>
    <cellStyle name="Porcentual 157 15" xfId="2136" xr:uid="{00000000-0005-0000-0000-000004110000}"/>
    <cellStyle name="Porcentual 157 15 2" xfId="6160" xr:uid="{00000000-0005-0000-0000-000005110000}"/>
    <cellStyle name="Porcentual 157 16" xfId="2137" xr:uid="{00000000-0005-0000-0000-000006110000}"/>
    <cellStyle name="Porcentual 157 16 2" xfId="6161" xr:uid="{00000000-0005-0000-0000-000007110000}"/>
    <cellStyle name="Porcentual 157 17" xfId="2138" xr:uid="{00000000-0005-0000-0000-000008110000}"/>
    <cellStyle name="Porcentual 157 17 2" xfId="6162" xr:uid="{00000000-0005-0000-0000-000009110000}"/>
    <cellStyle name="Porcentual 157 18" xfId="2139" xr:uid="{00000000-0005-0000-0000-00000A110000}"/>
    <cellStyle name="Porcentual 157 18 2" xfId="6163" xr:uid="{00000000-0005-0000-0000-00000B110000}"/>
    <cellStyle name="Porcentual 157 19" xfId="2140" xr:uid="{00000000-0005-0000-0000-00000C110000}"/>
    <cellStyle name="Porcentual 157 19 2" xfId="6164" xr:uid="{00000000-0005-0000-0000-00000D110000}"/>
    <cellStyle name="Porcentual 157 2" xfId="2141" xr:uid="{00000000-0005-0000-0000-00000E110000}"/>
    <cellStyle name="Porcentual 157 2 2" xfId="6165" xr:uid="{00000000-0005-0000-0000-00000F110000}"/>
    <cellStyle name="Porcentual 157 20" xfId="2142" xr:uid="{00000000-0005-0000-0000-000010110000}"/>
    <cellStyle name="Porcentual 157 20 2" xfId="6166" xr:uid="{00000000-0005-0000-0000-000011110000}"/>
    <cellStyle name="Porcentual 157 21" xfId="2143" xr:uid="{00000000-0005-0000-0000-000012110000}"/>
    <cellStyle name="Porcentual 157 21 2" xfId="6167" xr:uid="{00000000-0005-0000-0000-000013110000}"/>
    <cellStyle name="Porcentual 157 22" xfId="2144" xr:uid="{00000000-0005-0000-0000-000014110000}"/>
    <cellStyle name="Porcentual 157 22 2" xfId="6168" xr:uid="{00000000-0005-0000-0000-000015110000}"/>
    <cellStyle name="Porcentual 157 23" xfId="2145" xr:uid="{00000000-0005-0000-0000-000016110000}"/>
    <cellStyle name="Porcentual 157 23 2" xfId="6169" xr:uid="{00000000-0005-0000-0000-000017110000}"/>
    <cellStyle name="Porcentual 157 24" xfId="2146" xr:uid="{00000000-0005-0000-0000-000018110000}"/>
    <cellStyle name="Porcentual 157 24 2" xfId="6170" xr:uid="{00000000-0005-0000-0000-000019110000}"/>
    <cellStyle name="Porcentual 157 25" xfId="2147" xr:uid="{00000000-0005-0000-0000-00001A110000}"/>
    <cellStyle name="Porcentual 157 25 2" xfId="6171" xr:uid="{00000000-0005-0000-0000-00001B110000}"/>
    <cellStyle name="Porcentual 157 26" xfId="2148" xr:uid="{00000000-0005-0000-0000-00001C110000}"/>
    <cellStyle name="Porcentual 157 26 2" xfId="6172" xr:uid="{00000000-0005-0000-0000-00001D110000}"/>
    <cellStyle name="Porcentual 157 27" xfId="2149" xr:uid="{00000000-0005-0000-0000-00001E110000}"/>
    <cellStyle name="Porcentual 157 27 2" xfId="6173" xr:uid="{00000000-0005-0000-0000-00001F110000}"/>
    <cellStyle name="Porcentual 157 28" xfId="2150" xr:uid="{00000000-0005-0000-0000-000020110000}"/>
    <cellStyle name="Porcentual 157 28 2" xfId="6174" xr:uid="{00000000-0005-0000-0000-000021110000}"/>
    <cellStyle name="Porcentual 157 3" xfId="2151" xr:uid="{00000000-0005-0000-0000-000022110000}"/>
    <cellStyle name="Porcentual 157 3 2" xfId="6175" xr:uid="{00000000-0005-0000-0000-000023110000}"/>
    <cellStyle name="Porcentual 157 4" xfId="2152" xr:uid="{00000000-0005-0000-0000-000024110000}"/>
    <cellStyle name="Porcentual 157 4 2" xfId="6176" xr:uid="{00000000-0005-0000-0000-000025110000}"/>
    <cellStyle name="Porcentual 157 5" xfId="2153" xr:uid="{00000000-0005-0000-0000-000026110000}"/>
    <cellStyle name="Porcentual 157 5 2" xfId="6177" xr:uid="{00000000-0005-0000-0000-000027110000}"/>
    <cellStyle name="Porcentual 157 6" xfId="2154" xr:uid="{00000000-0005-0000-0000-000028110000}"/>
    <cellStyle name="Porcentual 157 6 2" xfId="6178" xr:uid="{00000000-0005-0000-0000-000029110000}"/>
    <cellStyle name="Porcentual 157 7" xfId="2155" xr:uid="{00000000-0005-0000-0000-00002A110000}"/>
    <cellStyle name="Porcentual 157 7 2" xfId="6179" xr:uid="{00000000-0005-0000-0000-00002B110000}"/>
    <cellStyle name="Porcentual 157 8" xfId="2156" xr:uid="{00000000-0005-0000-0000-00002C110000}"/>
    <cellStyle name="Porcentual 157 8 2" xfId="6180" xr:uid="{00000000-0005-0000-0000-00002D110000}"/>
    <cellStyle name="Porcentual 157 9" xfId="2157" xr:uid="{00000000-0005-0000-0000-00002E110000}"/>
    <cellStyle name="Porcentual 157 9 2" xfId="6181" xr:uid="{00000000-0005-0000-0000-00002F110000}"/>
    <cellStyle name="Porcentual 16" xfId="2158" xr:uid="{00000000-0005-0000-0000-000030110000}"/>
    <cellStyle name="Porcentual 16 10" xfId="2159" xr:uid="{00000000-0005-0000-0000-000031110000}"/>
    <cellStyle name="Porcentual 16 10 2" xfId="6182" xr:uid="{00000000-0005-0000-0000-000032110000}"/>
    <cellStyle name="Porcentual 16 11" xfId="2160" xr:uid="{00000000-0005-0000-0000-000033110000}"/>
    <cellStyle name="Porcentual 16 11 2" xfId="6183" xr:uid="{00000000-0005-0000-0000-000034110000}"/>
    <cellStyle name="Porcentual 16 12" xfId="2161" xr:uid="{00000000-0005-0000-0000-000035110000}"/>
    <cellStyle name="Porcentual 16 12 2" xfId="6184" xr:uid="{00000000-0005-0000-0000-000036110000}"/>
    <cellStyle name="Porcentual 16 13" xfId="2162" xr:uid="{00000000-0005-0000-0000-000037110000}"/>
    <cellStyle name="Porcentual 16 13 2" xfId="6185" xr:uid="{00000000-0005-0000-0000-000038110000}"/>
    <cellStyle name="Porcentual 16 14" xfId="2163" xr:uid="{00000000-0005-0000-0000-000039110000}"/>
    <cellStyle name="Porcentual 16 14 2" xfId="6186" xr:uid="{00000000-0005-0000-0000-00003A110000}"/>
    <cellStyle name="Porcentual 16 15" xfId="2164" xr:uid="{00000000-0005-0000-0000-00003B110000}"/>
    <cellStyle name="Porcentual 16 15 2" xfId="6187" xr:uid="{00000000-0005-0000-0000-00003C110000}"/>
    <cellStyle name="Porcentual 16 16" xfId="2165" xr:uid="{00000000-0005-0000-0000-00003D110000}"/>
    <cellStyle name="Porcentual 16 16 2" xfId="6188" xr:uid="{00000000-0005-0000-0000-00003E110000}"/>
    <cellStyle name="Porcentual 16 17" xfId="2166" xr:uid="{00000000-0005-0000-0000-00003F110000}"/>
    <cellStyle name="Porcentual 16 17 2" xfId="6189" xr:uid="{00000000-0005-0000-0000-000040110000}"/>
    <cellStyle name="Porcentual 16 18" xfId="2167" xr:uid="{00000000-0005-0000-0000-000041110000}"/>
    <cellStyle name="Porcentual 16 18 2" xfId="6190" xr:uid="{00000000-0005-0000-0000-000042110000}"/>
    <cellStyle name="Porcentual 16 19" xfId="2168" xr:uid="{00000000-0005-0000-0000-000043110000}"/>
    <cellStyle name="Porcentual 16 19 2" xfId="6191" xr:uid="{00000000-0005-0000-0000-000044110000}"/>
    <cellStyle name="Porcentual 16 2" xfId="2169" xr:uid="{00000000-0005-0000-0000-000045110000}"/>
    <cellStyle name="Porcentual 16 2 2" xfId="6192" xr:uid="{00000000-0005-0000-0000-000046110000}"/>
    <cellStyle name="Porcentual 16 20" xfId="2170" xr:uid="{00000000-0005-0000-0000-000047110000}"/>
    <cellStyle name="Porcentual 16 20 2" xfId="6193" xr:uid="{00000000-0005-0000-0000-000048110000}"/>
    <cellStyle name="Porcentual 16 21" xfId="2171" xr:uid="{00000000-0005-0000-0000-000049110000}"/>
    <cellStyle name="Porcentual 16 21 2" xfId="6194" xr:uid="{00000000-0005-0000-0000-00004A110000}"/>
    <cellStyle name="Porcentual 16 22" xfId="2172" xr:uid="{00000000-0005-0000-0000-00004B110000}"/>
    <cellStyle name="Porcentual 16 22 2" xfId="6195" xr:uid="{00000000-0005-0000-0000-00004C110000}"/>
    <cellStyle name="Porcentual 16 23" xfId="2173" xr:uid="{00000000-0005-0000-0000-00004D110000}"/>
    <cellStyle name="Porcentual 16 23 2" xfId="6196" xr:uid="{00000000-0005-0000-0000-00004E110000}"/>
    <cellStyle name="Porcentual 16 24" xfId="2174" xr:uid="{00000000-0005-0000-0000-00004F110000}"/>
    <cellStyle name="Porcentual 16 24 2" xfId="6197" xr:uid="{00000000-0005-0000-0000-000050110000}"/>
    <cellStyle name="Porcentual 16 25" xfId="2175" xr:uid="{00000000-0005-0000-0000-000051110000}"/>
    <cellStyle name="Porcentual 16 25 2" xfId="6198" xr:uid="{00000000-0005-0000-0000-000052110000}"/>
    <cellStyle name="Porcentual 16 26" xfId="2176" xr:uid="{00000000-0005-0000-0000-000053110000}"/>
    <cellStyle name="Porcentual 16 26 2" xfId="6199" xr:uid="{00000000-0005-0000-0000-000054110000}"/>
    <cellStyle name="Porcentual 16 27" xfId="2177" xr:uid="{00000000-0005-0000-0000-000055110000}"/>
    <cellStyle name="Porcentual 16 27 2" xfId="6200" xr:uid="{00000000-0005-0000-0000-000056110000}"/>
    <cellStyle name="Porcentual 16 28" xfId="2178" xr:uid="{00000000-0005-0000-0000-000057110000}"/>
    <cellStyle name="Porcentual 16 28 2" xfId="6201" xr:uid="{00000000-0005-0000-0000-000058110000}"/>
    <cellStyle name="Porcentual 16 29" xfId="6202" xr:uid="{00000000-0005-0000-0000-000059110000}"/>
    <cellStyle name="Porcentual 16 3" xfId="2179" xr:uid="{00000000-0005-0000-0000-00005A110000}"/>
    <cellStyle name="Porcentual 16 3 2" xfId="6203" xr:uid="{00000000-0005-0000-0000-00005B110000}"/>
    <cellStyle name="Porcentual 16 4" xfId="2180" xr:uid="{00000000-0005-0000-0000-00005C110000}"/>
    <cellStyle name="Porcentual 16 4 2" xfId="6204" xr:uid="{00000000-0005-0000-0000-00005D110000}"/>
    <cellStyle name="Porcentual 16 5" xfId="2181" xr:uid="{00000000-0005-0000-0000-00005E110000}"/>
    <cellStyle name="Porcentual 16 5 2" xfId="6205" xr:uid="{00000000-0005-0000-0000-00005F110000}"/>
    <cellStyle name="Porcentual 16 6" xfId="2182" xr:uid="{00000000-0005-0000-0000-000060110000}"/>
    <cellStyle name="Porcentual 16 6 2" xfId="6206" xr:uid="{00000000-0005-0000-0000-000061110000}"/>
    <cellStyle name="Porcentual 16 7" xfId="2183" xr:uid="{00000000-0005-0000-0000-000062110000}"/>
    <cellStyle name="Porcentual 16 7 2" xfId="6207" xr:uid="{00000000-0005-0000-0000-000063110000}"/>
    <cellStyle name="Porcentual 16 8" xfId="2184" xr:uid="{00000000-0005-0000-0000-000064110000}"/>
    <cellStyle name="Porcentual 16 8 2" xfId="6208" xr:uid="{00000000-0005-0000-0000-000065110000}"/>
    <cellStyle name="Porcentual 16 9" xfId="2185" xr:uid="{00000000-0005-0000-0000-000066110000}"/>
    <cellStyle name="Porcentual 16 9 2" xfId="6209" xr:uid="{00000000-0005-0000-0000-000067110000}"/>
    <cellStyle name="Porcentual 17" xfId="2186" xr:uid="{00000000-0005-0000-0000-000068110000}"/>
    <cellStyle name="Porcentual 17 10" xfId="2187" xr:uid="{00000000-0005-0000-0000-000069110000}"/>
    <cellStyle name="Porcentual 17 10 2" xfId="6210" xr:uid="{00000000-0005-0000-0000-00006A110000}"/>
    <cellStyle name="Porcentual 17 11" xfId="2188" xr:uid="{00000000-0005-0000-0000-00006B110000}"/>
    <cellStyle name="Porcentual 17 11 2" xfId="6211" xr:uid="{00000000-0005-0000-0000-00006C110000}"/>
    <cellStyle name="Porcentual 17 12" xfId="2189" xr:uid="{00000000-0005-0000-0000-00006D110000}"/>
    <cellStyle name="Porcentual 17 12 2" xfId="6212" xr:uid="{00000000-0005-0000-0000-00006E110000}"/>
    <cellStyle name="Porcentual 17 13" xfId="2190" xr:uid="{00000000-0005-0000-0000-00006F110000}"/>
    <cellStyle name="Porcentual 17 13 2" xfId="6213" xr:uid="{00000000-0005-0000-0000-000070110000}"/>
    <cellStyle name="Porcentual 17 14" xfId="2191" xr:uid="{00000000-0005-0000-0000-000071110000}"/>
    <cellStyle name="Porcentual 17 14 2" xfId="6214" xr:uid="{00000000-0005-0000-0000-000072110000}"/>
    <cellStyle name="Porcentual 17 15" xfId="2192" xr:uid="{00000000-0005-0000-0000-000073110000}"/>
    <cellStyle name="Porcentual 17 15 2" xfId="6215" xr:uid="{00000000-0005-0000-0000-000074110000}"/>
    <cellStyle name="Porcentual 17 16" xfId="2193" xr:uid="{00000000-0005-0000-0000-000075110000}"/>
    <cellStyle name="Porcentual 17 16 2" xfId="6216" xr:uid="{00000000-0005-0000-0000-000076110000}"/>
    <cellStyle name="Porcentual 17 17" xfId="2194" xr:uid="{00000000-0005-0000-0000-000077110000}"/>
    <cellStyle name="Porcentual 17 17 2" xfId="6217" xr:uid="{00000000-0005-0000-0000-000078110000}"/>
    <cellStyle name="Porcentual 17 18" xfId="2195" xr:uid="{00000000-0005-0000-0000-000079110000}"/>
    <cellStyle name="Porcentual 17 18 2" xfId="6218" xr:uid="{00000000-0005-0000-0000-00007A110000}"/>
    <cellStyle name="Porcentual 17 19" xfId="2196" xr:uid="{00000000-0005-0000-0000-00007B110000}"/>
    <cellStyle name="Porcentual 17 19 2" xfId="6219" xr:uid="{00000000-0005-0000-0000-00007C110000}"/>
    <cellStyle name="Porcentual 17 2" xfId="2197" xr:uid="{00000000-0005-0000-0000-00007D110000}"/>
    <cellStyle name="Porcentual 17 2 2" xfId="6220" xr:uid="{00000000-0005-0000-0000-00007E110000}"/>
    <cellStyle name="Porcentual 17 20" xfId="2198" xr:uid="{00000000-0005-0000-0000-00007F110000}"/>
    <cellStyle name="Porcentual 17 20 2" xfId="6221" xr:uid="{00000000-0005-0000-0000-000080110000}"/>
    <cellStyle name="Porcentual 17 21" xfId="2199" xr:uid="{00000000-0005-0000-0000-000081110000}"/>
    <cellStyle name="Porcentual 17 21 2" xfId="6222" xr:uid="{00000000-0005-0000-0000-000082110000}"/>
    <cellStyle name="Porcentual 17 22" xfId="2200" xr:uid="{00000000-0005-0000-0000-000083110000}"/>
    <cellStyle name="Porcentual 17 22 2" xfId="6223" xr:uid="{00000000-0005-0000-0000-000084110000}"/>
    <cellStyle name="Porcentual 17 23" xfId="2201" xr:uid="{00000000-0005-0000-0000-000085110000}"/>
    <cellStyle name="Porcentual 17 23 2" xfId="6224" xr:uid="{00000000-0005-0000-0000-000086110000}"/>
    <cellStyle name="Porcentual 17 24" xfId="2202" xr:uid="{00000000-0005-0000-0000-000087110000}"/>
    <cellStyle name="Porcentual 17 24 2" xfId="6225" xr:uid="{00000000-0005-0000-0000-000088110000}"/>
    <cellStyle name="Porcentual 17 25" xfId="2203" xr:uid="{00000000-0005-0000-0000-000089110000}"/>
    <cellStyle name="Porcentual 17 25 2" xfId="6226" xr:uid="{00000000-0005-0000-0000-00008A110000}"/>
    <cellStyle name="Porcentual 17 26" xfId="2204" xr:uid="{00000000-0005-0000-0000-00008B110000}"/>
    <cellStyle name="Porcentual 17 26 2" xfId="6227" xr:uid="{00000000-0005-0000-0000-00008C110000}"/>
    <cellStyle name="Porcentual 17 27" xfId="2205" xr:uid="{00000000-0005-0000-0000-00008D110000}"/>
    <cellStyle name="Porcentual 17 27 2" xfId="6228" xr:uid="{00000000-0005-0000-0000-00008E110000}"/>
    <cellStyle name="Porcentual 17 28" xfId="2206" xr:uid="{00000000-0005-0000-0000-00008F110000}"/>
    <cellStyle name="Porcentual 17 28 2" xfId="6229" xr:uid="{00000000-0005-0000-0000-000090110000}"/>
    <cellStyle name="Porcentual 17 29" xfId="6230" xr:uid="{00000000-0005-0000-0000-000091110000}"/>
    <cellStyle name="Porcentual 17 3" xfId="2207" xr:uid="{00000000-0005-0000-0000-000092110000}"/>
    <cellStyle name="Porcentual 17 3 2" xfId="6231" xr:uid="{00000000-0005-0000-0000-000093110000}"/>
    <cellStyle name="Porcentual 17 4" xfId="2208" xr:uid="{00000000-0005-0000-0000-000094110000}"/>
    <cellStyle name="Porcentual 17 4 2" xfId="6232" xr:uid="{00000000-0005-0000-0000-000095110000}"/>
    <cellStyle name="Porcentual 17 5" xfId="2209" xr:uid="{00000000-0005-0000-0000-000096110000}"/>
    <cellStyle name="Porcentual 17 5 2" xfId="6233" xr:uid="{00000000-0005-0000-0000-000097110000}"/>
    <cellStyle name="Porcentual 17 6" xfId="2210" xr:uid="{00000000-0005-0000-0000-000098110000}"/>
    <cellStyle name="Porcentual 17 6 2" xfId="6234" xr:uid="{00000000-0005-0000-0000-000099110000}"/>
    <cellStyle name="Porcentual 17 7" xfId="2211" xr:uid="{00000000-0005-0000-0000-00009A110000}"/>
    <cellStyle name="Porcentual 17 7 2" xfId="6235" xr:uid="{00000000-0005-0000-0000-00009B110000}"/>
    <cellStyle name="Porcentual 17 8" xfId="2212" xr:uid="{00000000-0005-0000-0000-00009C110000}"/>
    <cellStyle name="Porcentual 17 8 2" xfId="6236" xr:uid="{00000000-0005-0000-0000-00009D110000}"/>
    <cellStyle name="Porcentual 17 9" xfId="2213" xr:uid="{00000000-0005-0000-0000-00009E110000}"/>
    <cellStyle name="Porcentual 17 9 2" xfId="6237" xr:uid="{00000000-0005-0000-0000-00009F110000}"/>
    <cellStyle name="Porcentual 18" xfId="2214" xr:uid="{00000000-0005-0000-0000-0000A0110000}"/>
    <cellStyle name="Porcentual 18 10" xfId="2215" xr:uid="{00000000-0005-0000-0000-0000A1110000}"/>
    <cellStyle name="Porcentual 18 10 2" xfId="6238" xr:uid="{00000000-0005-0000-0000-0000A2110000}"/>
    <cellStyle name="Porcentual 18 11" xfId="2216" xr:uid="{00000000-0005-0000-0000-0000A3110000}"/>
    <cellStyle name="Porcentual 18 11 2" xfId="6239" xr:uid="{00000000-0005-0000-0000-0000A4110000}"/>
    <cellStyle name="Porcentual 18 12" xfId="2217" xr:uid="{00000000-0005-0000-0000-0000A5110000}"/>
    <cellStyle name="Porcentual 18 12 2" xfId="6240" xr:uid="{00000000-0005-0000-0000-0000A6110000}"/>
    <cellStyle name="Porcentual 18 13" xfId="2218" xr:uid="{00000000-0005-0000-0000-0000A7110000}"/>
    <cellStyle name="Porcentual 18 13 2" xfId="6241" xr:uid="{00000000-0005-0000-0000-0000A8110000}"/>
    <cellStyle name="Porcentual 18 14" xfId="2219" xr:uid="{00000000-0005-0000-0000-0000A9110000}"/>
    <cellStyle name="Porcentual 18 14 2" xfId="6242" xr:uid="{00000000-0005-0000-0000-0000AA110000}"/>
    <cellStyle name="Porcentual 18 15" xfId="2220" xr:uid="{00000000-0005-0000-0000-0000AB110000}"/>
    <cellStyle name="Porcentual 18 15 2" xfId="6243" xr:uid="{00000000-0005-0000-0000-0000AC110000}"/>
    <cellStyle name="Porcentual 18 16" xfId="2221" xr:uid="{00000000-0005-0000-0000-0000AD110000}"/>
    <cellStyle name="Porcentual 18 16 2" xfId="6244" xr:uid="{00000000-0005-0000-0000-0000AE110000}"/>
    <cellStyle name="Porcentual 18 17" xfId="2222" xr:uid="{00000000-0005-0000-0000-0000AF110000}"/>
    <cellStyle name="Porcentual 18 17 2" xfId="6245" xr:uid="{00000000-0005-0000-0000-0000B0110000}"/>
    <cellStyle name="Porcentual 18 18" xfId="2223" xr:uid="{00000000-0005-0000-0000-0000B1110000}"/>
    <cellStyle name="Porcentual 18 18 2" xfId="6246" xr:uid="{00000000-0005-0000-0000-0000B2110000}"/>
    <cellStyle name="Porcentual 18 19" xfId="2224" xr:uid="{00000000-0005-0000-0000-0000B3110000}"/>
    <cellStyle name="Porcentual 18 19 2" xfId="6247" xr:uid="{00000000-0005-0000-0000-0000B4110000}"/>
    <cellStyle name="Porcentual 18 2" xfId="2225" xr:uid="{00000000-0005-0000-0000-0000B5110000}"/>
    <cellStyle name="Porcentual 18 2 2" xfId="6248" xr:uid="{00000000-0005-0000-0000-0000B6110000}"/>
    <cellStyle name="Porcentual 18 20" xfId="2226" xr:uid="{00000000-0005-0000-0000-0000B7110000}"/>
    <cellStyle name="Porcentual 18 20 2" xfId="6249" xr:uid="{00000000-0005-0000-0000-0000B8110000}"/>
    <cellStyle name="Porcentual 18 21" xfId="2227" xr:uid="{00000000-0005-0000-0000-0000B9110000}"/>
    <cellStyle name="Porcentual 18 21 2" xfId="6250" xr:uid="{00000000-0005-0000-0000-0000BA110000}"/>
    <cellStyle name="Porcentual 18 22" xfId="2228" xr:uid="{00000000-0005-0000-0000-0000BB110000}"/>
    <cellStyle name="Porcentual 18 22 2" xfId="6251" xr:uid="{00000000-0005-0000-0000-0000BC110000}"/>
    <cellStyle name="Porcentual 18 23" xfId="2229" xr:uid="{00000000-0005-0000-0000-0000BD110000}"/>
    <cellStyle name="Porcentual 18 23 2" xfId="6252" xr:uid="{00000000-0005-0000-0000-0000BE110000}"/>
    <cellStyle name="Porcentual 18 24" xfId="2230" xr:uid="{00000000-0005-0000-0000-0000BF110000}"/>
    <cellStyle name="Porcentual 18 24 2" xfId="6253" xr:uid="{00000000-0005-0000-0000-0000C0110000}"/>
    <cellStyle name="Porcentual 18 25" xfId="2231" xr:uid="{00000000-0005-0000-0000-0000C1110000}"/>
    <cellStyle name="Porcentual 18 25 2" xfId="6254" xr:uid="{00000000-0005-0000-0000-0000C2110000}"/>
    <cellStyle name="Porcentual 18 26" xfId="2232" xr:uid="{00000000-0005-0000-0000-0000C3110000}"/>
    <cellStyle name="Porcentual 18 26 2" xfId="6255" xr:uid="{00000000-0005-0000-0000-0000C4110000}"/>
    <cellStyle name="Porcentual 18 27" xfId="2233" xr:uid="{00000000-0005-0000-0000-0000C5110000}"/>
    <cellStyle name="Porcentual 18 27 2" xfId="6256" xr:uid="{00000000-0005-0000-0000-0000C6110000}"/>
    <cellStyle name="Porcentual 18 28" xfId="2234" xr:uid="{00000000-0005-0000-0000-0000C7110000}"/>
    <cellStyle name="Porcentual 18 28 2" xfId="6257" xr:uid="{00000000-0005-0000-0000-0000C8110000}"/>
    <cellStyle name="Porcentual 18 29" xfId="6258" xr:uid="{00000000-0005-0000-0000-0000C9110000}"/>
    <cellStyle name="Porcentual 18 3" xfId="2235" xr:uid="{00000000-0005-0000-0000-0000CA110000}"/>
    <cellStyle name="Porcentual 18 3 2" xfId="6259" xr:uid="{00000000-0005-0000-0000-0000CB110000}"/>
    <cellStyle name="Porcentual 18 4" xfId="2236" xr:uid="{00000000-0005-0000-0000-0000CC110000}"/>
    <cellStyle name="Porcentual 18 4 2" xfId="6260" xr:uid="{00000000-0005-0000-0000-0000CD110000}"/>
    <cellStyle name="Porcentual 18 5" xfId="2237" xr:uid="{00000000-0005-0000-0000-0000CE110000}"/>
    <cellStyle name="Porcentual 18 5 2" xfId="6261" xr:uid="{00000000-0005-0000-0000-0000CF110000}"/>
    <cellStyle name="Porcentual 18 6" xfId="2238" xr:uid="{00000000-0005-0000-0000-0000D0110000}"/>
    <cellStyle name="Porcentual 18 6 2" xfId="6262" xr:uid="{00000000-0005-0000-0000-0000D1110000}"/>
    <cellStyle name="Porcentual 18 7" xfId="2239" xr:uid="{00000000-0005-0000-0000-0000D2110000}"/>
    <cellStyle name="Porcentual 18 7 2" xfId="6263" xr:uid="{00000000-0005-0000-0000-0000D3110000}"/>
    <cellStyle name="Porcentual 18 8" xfId="2240" xr:uid="{00000000-0005-0000-0000-0000D4110000}"/>
    <cellStyle name="Porcentual 18 8 2" xfId="6264" xr:uid="{00000000-0005-0000-0000-0000D5110000}"/>
    <cellStyle name="Porcentual 18 9" xfId="2241" xr:uid="{00000000-0005-0000-0000-0000D6110000}"/>
    <cellStyle name="Porcentual 18 9 2" xfId="6265" xr:uid="{00000000-0005-0000-0000-0000D7110000}"/>
    <cellStyle name="Porcentual 19" xfId="2242" xr:uid="{00000000-0005-0000-0000-0000D8110000}"/>
    <cellStyle name="Porcentual 19 10" xfId="2243" xr:uid="{00000000-0005-0000-0000-0000D9110000}"/>
    <cellStyle name="Porcentual 19 10 2" xfId="6266" xr:uid="{00000000-0005-0000-0000-0000DA110000}"/>
    <cellStyle name="Porcentual 19 11" xfId="2244" xr:uid="{00000000-0005-0000-0000-0000DB110000}"/>
    <cellStyle name="Porcentual 19 11 2" xfId="6267" xr:uid="{00000000-0005-0000-0000-0000DC110000}"/>
    <cellStyle name="Porcentual 19 12" xfId="2245" xr:uid="{00000000-0005-0000-0000-0000DD110000}"/>
    <cellStyle name="Porcentual 19 12 2" xfId="6268" xr:uid="{00000000-0005-0000-0000-0000DE110000}"/>
    <cellStyle name="Porcentual 19 13" xfId="2246" xr:uid="{00000000-0005-0000-0000-0000DF110000}"/>
    <cellStyle name="Porcentual 19 13 2" xfId="6269" xr:uid="{00000000-0005-0000-0000-0000E0110000}"/>
    <cellStyle name="Porcentual 19 14" xfId="2247" xr:uid="{00000000-0005-0000-0000-0000E1110000}"/>
    <cellStyle name="Porcentual 19 14 2" xfId="6270" xr:uid="{00000000-0005-0000-0000-0000E2110000}"/>
    <cellStyle name="Porcentual 19 15" xfId="2248" xr:uid="{00000000-0005-0000-0000-0000E3110000}"/>
    <cellStyle name="Porcentual 19 15 2" xfId="6271" xr:uid="{00000000-0005-0000-0000-0000E4110000}"/>
    <cellStyle name="Porcentual 19 16" xfId="2249" xr:uid="{00000000-0005-0000-0000-0000E5110000}"/>
    <cellStyle name="Porcentual 19 16 2" xfId="6272" xr:uid="{00000000-0005-0000-0000-0000E6110000}"/>
    <cellStyle name="Porcentual 19 17" xfId="2250" xr:uid="{00000000-0005-0000-0000-0000E7110000}"/>
    <cellStyle name="Porcentual 19 17 2" xfId="6273" xr:uid="{00000000-0005-0000-0000-0000E8110000}"/>
    <cellStyle name="Porcentual 19 18" xfId="2251" xr:uid="{00000000-0005-0000-0000-0000E9110000}"/>
    <cellStyle name="Porcentual 19 18 2" xfId="6274" xr:uid="{00000000-0005-0000-0000-0000EA110000}"/>
    <cellStyle name="Porcentual 19 19" xfId="2252" xr:uid="{00000000-0005-0000-0000-0000EB110000}"/>
    <cellStyle name="Porcentual 19 19 2" xfId="6275" xr:uid="{00000000-0005-0000-0000-0000EC110000}"/>
    <cellStyle name="Porcentual 19 2" xfId="2253" xr:uid="{00000000-0005-0000-0000-0000ED110000}"/>
    <cellStyle name="Porcentual 19 2 2" xfId="6276" xr:uid="{00000000-0005-0000-0000-0000EE110000}"/>
    <cellStyle name="Porcentual 19 20" xfId="2254" xr:uid="{00000000-0005-0000-0000-0000EF110000}"/>
    <cellStyle name="Porcentual 19 20 2" xfId="6277" xr:uid="{00000000-0005-0000-0000-0000F0110000}"/>
    <cellStyle name="Porcentual 19 21" xfId="2255" xr:uid="{00000000-0005-0000-0000-0000F1110000}"/>
    <cellStyle name="Porcentual 19 21 2" xfId="6278" xr:uid="{00000000-0005-0000-0000-0000F2110000}"/>
    <cellStyle name="Porcentual 19 22" xfId="2256" xr:uid="{00000000-0005-0000-0000-0000F3110000}"/>
    <cellStyle name="Porcentual 19 22 2" xfId="6279" xr:uid="{00000000-0005-0000-0000-0000F4110000}"/>
    <cellStyle name="Porcentual 19 23" xfId="2257" xr:uid="{00000000-0005-0000-0000-0000F5110000}"/>
    <cellStyle name="Porcentual 19 23 2" xfId="6280" xr:uid="{00000000-0005-0000-0000-0000F6110000}"/>
    <cellStyle name="Porcentual 19 24" xfId="2258" xr:uid="{00000000-0005-0000-0000-0000F7110000}"/>
    <cellStyle name="Porcentual 19 24 2" xfId="6281" xr:uid="{00000000-0005-0000-0000-0000F8110000}"/>
    <cellStyle name="Porcentual 19 25" xfId="2259" xr:uid="{00000000-0005-0000-0000-0000F9110000}"/>
    <cellStyle name="Porcentual 19 25 2" xfId="6282" xr:uid="{00000000-0005-0000-0000-0000FA110000}"/>
    <cellStyle name="Porcentual 19 26" xfId="2260" xr:uid="{00000000-0005-0000-0000-0000FB110000}"/>
    <cellStyle name="Porcentual 19 26 2" xfId="6283" xr:uid="{00000000-0005-0000-0000-0000FC110000}"/>
    <cellStyle name="Porcentual 19 27" xfId="2261" xr:uid="{00000000-0005-0000-0000-0000FD110000}"/>
    <cellStyle name="Porcentual 19 27 2" xfId="6284" xr:uid="{00000000-0005-0000-0000-0000FE110000}"/>
    <cellStyle name="Porcentual 19 28" xfId="2262" xr:uid="{00000000-0005-0000-0000-0000FF110000}"/>
    <cellStyle name="Porcentual 19 28 2" xfId="6285" xr:uid="{00000000-0005-0000-0000-000000120000}"/>
    <cellStyle name="Porcentual 19 29" xfId="6286" xr:uid="{00000000-0005-0000-0000-000001120000}"/>
    <cellStyle name="Porcentual 19 3" xfId="2263" xr:uid="{00000000-0005-0000-0000-000002120000}"/>
    <cellStyle name="Porcentual 19 3 2" xfId="6287" xr:uid="{00000000-0005-0000-0000-000003120000}"/>
    <cellStyle name="Porcentual 19 4" xfId="2264" xr:uid="{00000000-0005-0000-0000-000004120000}"/>
    <cellStyle name="Porcentual 19 4 2" xfId="6288" xr:uid="{00000000-0005-0000-0000-000005120000}"/>
    <cellStyle name="Porcentual 19 5" xfId="2265" xr:uid="{00000000-0005-0000-0000-000006120000}"/>
    <cellStyle name="Porcentual 19 5 2" xfId="6289" xr:uid="{00000000-0005-0000-0000-000007120000}"/>
    <cellStyle name="Porcentual 19 6" xfId="2266" xr:uid="{00000000-0005-0000-0000-000008120000}"/>
    <cellStyle name="Porcentual 19 6 2" xfId="6290" xr:uid="{00000000-0005-0000-0000-000009120000}"/>
    <cellStyle name="Porcentual 19 7" xfId="2267" xr:uid="{00000000-0005-0000-0000-00000A120000}"/>
    <cellStyle name="Porcentual 19 7 2" xfId="6291" xr:uid="{00000000-0005-0000-0000-00000B120000}"/>
    <cellStyle name="Porcentual 19 8" xfId="2268" xr:uid="{00000000-0005-0000-0000-00000C120000}"/>
    <cellStyle name="Porcentual 19 8 2" xfId="6292" xr:uid="{00000000-0005-0000-0000-00000D120000}"/>
    <cellStyle name="Porcentual 19 9" xfId="2269" xr:uid="{00000000-0005-0000-0000-00000E120000}"/>
    <cellStyle name="Porcentual 19 9 2" xfId="6293" xr:uid="{00000000-0005-0000-0000-00000F120000}"/>
    <cellStyle name="Porcentual 2" xfId="27" xr:uid="{00000000-0005-0000-0000-000010120000}"/>
    <cellStyle name="Porcentual 2 10" xfId="2271" xr:uid="{00000000-0005-0000-0000-000011120000}"/>
    <cellStyle name="Porcentual 2 10 10" xfId="2272" xr:uid="{00000000-0005-0000-0000-000012120000}"/>
    <cellStyle name="Porcentual 2 10 10 2" xfId="6294" xr:uid="{00000000-0005-0000-0000-000013120000}"/>
    <cellStyle name="Porcentual 2 10 11" xfId="2273" xr:uid="{00000000-0005-0000-0000-000014120000}"/>
    <cellStyle name="Porcentual 2 10 11 2" xfId="6295" xr:uid="{00000000-0005-0000-0000-000015120000}"/>
    <cellStyle name="Porcentual 2 10 12" xfId="2274" xr:uid="{00000000-0005-0000-0000-000016120000}"/>
    <cellStyle name="Porcentual 2 10 12 2" xfId="6296" xr:uid="{00000000-0005-0000-0000-000017120000}"/>
    <cellStyle name="Porcentual 2 10 13" xfId="2275" xr:uid="{00000000-0005-0000-0000-000018120000}"/>
    <cellStyle name="Porcentual 2 10 13 2" xfId="6297" xr:uid="{00000000-0005-0000-0000-000019120000}"/>
    <cellStyle name="Porcentual 2 10 14" xfId="2276" xr:uid="{00000000-0005-0000-0000-00001A120000}"/>
    <cellStyle name="Porcentual 2 10 14 2" xfId="6298" xr:uid="{00000000-0005-0000-0000-00001B120000}"/>
    <cellStyle name="Porcentual 2 10 15" xfId="2277" xr:uid="{00000000-0005-0000-0000-00001C120000}"/>
    <cellStyle name="Porcentual 2 10 15 2" xfId="6299" xr:uid="{00000000-0005-0000-0000-00001D120000}"/>
    <cellStyle name="Porcentual 2 10 16" xfId="2278" xr:uid="{00000000-0005-0000-0000-00001E120000}"/>
    <cellStyle name="Porcentual 2 10 16 2" xfId="6300" xr:uid="{00000000-0005-0000-0000-00001F120000}"/>
    <cellStyle name="Porcentual 2 10 17" xfId="2279" xr:uid="{00000000-0005-0000-0000-000020120000}"/>
    <cellStyle name="Porcentual 2 10 17 2" xfId="6301" xr:uid="{00000000-0005-0000-0000-000021120000}"/>
    <cellStyle name="Porcentual 2 10 18" xfId="2280" xr:uid="{00000000-0005-0000-0000-000022120000}"/>
    <cellStyle name="Porcentual 2 10 18 2" xfId="6302" xr:uid="{00000000-0005-0000-0000-000023120000}"/>
    <cellStyle name="Porcentual 2 10 19" xfId="2281" xr:uid="{00000000-0005-0000-0000-000024120000}"/>
    <cellStyle name="Porcentual 2 10 19 2" xfId="6303" xr:uid="{00000000-0005-0000-0000-000025120000}"/>
    <cellStyle name="Porcentual 2 10 2" xfId="2282" xr:uid="{00000000-0005-0000-0000-000026120000}"/>
    <cellStyle name="Porcentual 2 10 2 2" xfId="6304" xr:uid="{00000000-0005-0000-0000-000027120000}"/>
    <cellStyle name="Porcentual 2 10 20" xfId="2283" xr:uid="{00000000-0005-0000-0000-000028120000}"/>
    <cellStyle name="Porcentual 2 10 20 2" xfId="6305" xr:uid="{00000000-0005-0000-0000-000029120000}"/>
    <cellStyle name="Porcentual 2 10 21" xfId="2284" xr:uid="{00000000-0005-0000-0000-00002A120000}"/>
    <cellStyle name="Porcentual 2 10 21 2" xfId="6306" xr:uid="{00000000-0005-0000-0000-00002B120000}"/>
    <cellStyle name="Porcentual 2 10 22" xfId="2285" xr:uid="{00000000-0005-0000-0000-00002C120000}"/>
    <cellStyle name="Porcentual 2 10 22 2" xfId="6307" xr:uid="{00000000-0005-0000-0000-00002D120000}"/>
    <cellStyle name="Porcentual 2 10 23" xfId="2286" xr:uid="{00000000-0005-0000-0000-00002E120000}"/>
    <cellStyle name="Porcentual 2 10 23 2" xfId="6308" xr:uid="{00000000-0005-0000-0000-00002F120000}"/>
    <cellStyle name="Porcentual 2 10 24" xfId="2287" xr:uid="{00000000-0005-0000-0000-000030120000}"/>
    <cellStyle name="Porcentual 2 10 24 2" xfId="6309" xr:uid="{00000000-0005-0000-0000-000031120000}"/>
    <cellStyle name="Porcentual 2 10 25" xfId="2288" xr:uid="{00000000-0005-0000-0000-000032120000}"/>
    <cellStyle name="Porcentual 2 10 25 2" xfId="6310" xr:uid="{00000000-0005-0000-0000-000033120000}"/>
    <cellStyle name="Porcentual 2 10 26" xfId="2289" xr:uid="{00000000-0005-0000-0000-000034120000}"/>
    <cellStyle name="Porcentual 2 10 26 2" xfId="6311" xr:uid="{00000000-0005-0000-0000-000035120000}"/>
    <cellStyle name="Porcentual 2 10 27" xfId="2290" xr:uid="{00000000-0005-0000-0000-000036120000}"/>
    <cellStyle name="Porcentual 2 10 27 2" xfId="6312" xr:uid="{00000000-0005-0000-0000-000037120000}"/>
    <cellStyle name="Porcentual 2 10 28" xfId="2291" xr:uid="{00000000-0005-0000-0000-000038120000}"/>
    <cellStyle name="Porcentual 2 10 28 2" xfId="6313" xr:uid="{00000000-0005-0000-0000-000039120000}"/>
    <cellStyle name="Porcentual 2 10 29" xfId="6314" xr:uid="{00000000-0005-0000-0000-00003A120000}"/>
    <cellStyle name="Porcentual 2 10 3" xfId="2292" xr:uid="{00000000-0005-0000-0000-00003B120000}"/>
    <cellStyle name="Porcentual 2 10 3 2" xfId="6315" xr:uid="{00000000-0005-0000-0000-00003C120000}"/>
    <cellStyle name="Porcentual 2 10 4" xfId="2293" xr:uid="{00000000-0005-0000-0000-00003D120000}"/>
    <cellStyle name="Porcentual 2 10 4 2" xfId="6316" xr:uid="{00000000-0005-0000-0000-00003E120000}"/>
    <cellStyle name="Porcentual 2 10 5" xfId="2294" xr:uid="{00000000-0005-0000-0000-00003F120000}"/>
    <cellStyle name="Porcentual 2 10 5 2" xfId="6317" xr:uid="{00000000-0005-0000-0000-000040120000}"/>
    <cellStyle name="Porcentual 2 10 6" xfId="2295" xr:uid="{00000000-0005-0000-0000-000041120000}"/>
    <cellStyle name="Porcentual 2 10 6 2" xfId="6318" xr:uid="{00000000-0005-0000-0000-000042120000}"/>
    <cellStyle name="Porcentual 2 10 7" xfId="2296" xr:uid="{00000000-0005-0000-0000-000043120000}"/>
    <cellStyle name="Porcentual 2 10 7 2" xfId="6319" xr:uid="{00000000-0005-0000-0000-000044120000}"/>
    <cellStyle name="Porcentual 2 10 8" xfId="2297" xr:uid="{00000000-0005-0000-0000-000045120000}"/>
    <cellStyle name="Porcentual 2 10 8 2" xfId="6320" xr:uid="{00000000-0005-0000-0000-000046120000}"/>
    <cellStyle name="Porcentual 2 10 9" xfId="2298" xr:uid="{00000000-0005-0000-0000-000047120000}"/>
    <cellStyle name="Porcentual 2 10 9 2" xfId="6321" xr:uid="{00000000-0005-0000-0000-000048120000}"/>
    <cellStyle name="Porcentual 2 100" xfId="2299" xr:uid="{00000000-0005-0000-0000-000049120000}"/>
    <cellStyle name="Porcentual 2 101" xfId="2300" xr:uid="{00000000-0005-0000-0000-00004A120000}"/>
    <cellStyle name="Porcentual 2 102" xfId="2301" xr:uid="{00000000-0005-0000-0000-00004B120000}"/>
    <cellStyle name="Porcentual 2 103" xfId="2302" xr:uid="{00000000-0005-0000-0000-00004C120000}"/>
    <cellStyle name="Porcentual 2 104" xfId="2303" xr:uid="{00000000-0005-0000-0000-00004D120000}"/>
    <cellStyle name="Porcentual 2 105" xfId="2304" xr:uid="{00000000-0005-0000-0000-00004E120000}"/>
    <cellStyle name="Porcentual 2 106" xfId="2305" xr:uid="{00000000-0005-0000-0000-00004F120000}"/>
    <cellStyle name="Porcentual 2 107" xfId="2306" xr:uid="{00000000-0005-0000-0000-000050120000}"/>
    <cellStyle name="Porcentual 2 108" xfId="2307" xr:uid="{00000000-0005-0000-0000-000051120000}"/>
    <cellStyle name="Porcentual 2 109" xfId="2308" xr:uid="{00000000-0005-0000-0000-000052120000}"/>
    <cellStyle name="Porcentual 2 11" xfId="2309" xr:uid="{00000000-0005-0000-0000-000053120000}"/>
    <cellStyle name="Porcentual 2 11 10" xfId="2310" xr:uid="{00000000-0005-0000-0000-000054120000}"/>
    <cellStyle name="Porcentual 2 11 10 2" xfId="6322" xr:uid="{00000000-0005-0000-0000-000055120000}"/>
    <cellStyle name="Porcentual 2 11 11" xfId="2311" xr:uid="{00000000-0005-0000-0000-000056120000}"/>
    <cellStyle name="Porcentual 2 11 11 2" xfId="6323" xr:uid="{00000000-0005-0000-0000-000057120000}"/>
    <cellStyle name="Porcentual 2 11 12" xfId="2312" xr:uid="{00000000-0005-0000-0000-000058120000}"/>
    <cellStyle name="Porcentual 2 11 12 2" xfId="6324" xr:uid="{00000000-0005-0000-0000-000059120000}"/>
    <cellStyle name="Porcentual 2 11 13" xfId="2313" xr:uid="{00000000-0005-0000-0000-00005A120000}"/>
    <cellStyle name="Porcentual 2 11 13 2" xfId="6325" xr:uid="{00000000-0005-0000-0000-00005B120000}"/>
    <cellStyle name="Porcentual 2 11 14" xfId="2314" xr:uid="{00000000-0005-0000-0000-00005C120000}"/>
    <cellStyle name="Porcentual 2 11 14 2" xfId="6326" xr:uid="{00000000-0005-0000-0000-00005D120000}"/>
    <cellStyle name="Porcentual 2 11 15" xfId="2315" xr:uid="{00000000-0005-0000-0000-00005E120000}"/>
    <cellStyle name="Porcentual 2 11 15 2" xfId="6327" xr:uid="{00000000-0005-0000-0000-00005F120000}"/>
    <cellStyle name="Porcentual 2 11 16" xfId="2316" xr:uid="{00000000-0005-0000-0000-000060120000}"/>
    <cellStyle name="Porcentual 2 11 16 2" xfId="6328" xr:uid="{00000000-0005-0000-0000-000061120000}"/>
    <cellStyle name="Porcentual 2 11 17" xfId="2317" xr:uid="{00000000-0005-0000-0000-000062120000}"/>
    <cellStyle name="Porcentual 2 11 17 2" xfId="6329" xr:uid="{00000000-0005-0000-0000-000063120000}"/>
    <cellStyle name="Porcentual 2 11 18" xfId="2318" xr:uid="{00000000-0005-0000-0000-000064120000}"/>
    <cellStyle name="Porcentual 2 11 18 2" xfId="6330" xr:uid="{00000000-0005-0000-0000-000065120000}"/>
    <cellStyle name="Porcentual 2 11 19" xfId="2319" xr:uid="{00000000-0005-0000-0000-000066120000}"/>
    <cellStyle name="Porcentual 2 11 19 2" xfId="6331" xr:uid="{00000000-0005-0000-0000-000067120000}"/>
    <cellStyle name="Porcentual 2 11 2" xfId="2320" xr:uid="{00000000-0005-0000-0000-000068120000}"/>
    <cellStyle name="Porcentual 2 11 2 2" xfId="6332" xr:uid="{00000000-0005-0000-0000-000069120000}"/>
    <cellStyle name="Porcentual 2 11 20" xfId="2321" xr:uid="{00000000-0005-0000-0000-00006A120000}"/>
    <cellStyle name="Porcentual 2 11 20 2" xfId="6333" xr:uid="{00000000-0005-0000-0000-00006B120000}"/>
    <cellStyle name="Porcentual 2 11 21" xfId="2322" xr:uid="{00000000-0005-0000-0000-00006C120000}"/>
    <cellStyle name="Porcentual 2 11 21 2" xfId="6334" xr:uid="{00000000-0005-0000-0000-00006D120000}"/>
    <cellStyle name="Porcentual 2 11 22" xfId="2323" xr:uid="{00000000-0005-0000-0000-00006E120000}"/>
    <cellStyle name="Porcentual 2 11 22 2" xfId="6335" xr:uid="{00000000-0005-0000-0000-00006F120000}"/>
    <cellStyle name="Porcentual 2 11 23" xfId="2324" xr:uid="{00000000-0005-0000-0000-000070120000}"/>
    <cellStyle name="Porcentual 2 11 23 2" xfId="6336" xr:uid="{00000000-0005-0000-0000-000071120000}"/>
    <cellStyle name="Porcentual 2 11 24" xfId="2325" xr:uid="{00000000-0005-0000-0000-000072120000}"/>
    <cellStyle name="Porcentual 2 11 24 2" xfId="6337" xr:uid="{00000000-0005-0000-0000-000073120000}"/>
    <cellStyle name="Porcentual 2 11 25" xfId="2326" xr:uid="{00000000-0005-0000-0000-000074120000}"/>
    <cellStyle name="Porcentual 2 11 25 2" xfId="6338" xr:uid="{00000000-0005-0000-0000-000075120000}"/>
    <cellStyle name="Porcentual 2 11 26" xfId="2327" xr:uid="{00000000-0005-0000-0000-000076120000}"/>
    <cellStyle name="Porcentual 2 11 26 2" xfId="6339" xr:uid="{00000000-0005-0000-0000-000077120000}"/>
    <cellStyle name="Porcentual 2 11 27" xfId="2328" xr:uid="{00000000-0005-0000-0000-000078120000}"/>
    <cellStyle name="Porcentual 2 11 27 2" xfId="6340" xr:uid="{00000000-0005-0000-0000-000079120000}"/>
    <cellStyle name="Porcentual 2 11 28" xfId="2329" xr:uid="{00000000-0005-0000-0000-00007A120000}"/>
    <cellStyle name="Porcentual 2 11 28 2" xfId="6341" xr:uid="{00000000-0005-0000-0000-00007B120000}"/>
    <cellStyle name="Porcentual 2 11 29" xfId="6342" xr:uid="{00000000-0005-0000-0000-00007C120000}"/>
    <cellStyle name="Porcentual 2 11 3" xfId="2330" xr:uid="{00000000-0005-0000-0000-00007D120000}"/>
    <cellStyle name="Porcentual 2 11 3 2" xfId="6343" xr:uid="{00000000-0005-0000-0000-00007E120000}"/>
    <cellStyle name="Porcentual 2 11 4" xfId="2331" xr:uid="{00000000-0005-0000-0000-00007F120000}"/>
    <cellStyle name="Porcentual 2 11 4 2" xfId="6344" xr:uid="{00000000-0005-0000-0000-000080120000}"/>
    <cellStyle name="Porcentual 2 11 5" xfId="2332" xr:uid="{00000000-0005-0000-0000-000081120000}"/>
    <cellStyle name="Porcentual 2 11 5 2" xfId="6345" xr:uid="{00000000-0005-0000-0000-000082120000}"/>
    <cellStyle name="Porcentual 2 11 6" xfId="2333" xr:uid="{00000000-0005-0000-0000-000083120000}"/>
    <cellStyle name="Porcentual 2 11 6 2" xfId="6346" xr:uid="{00000000-0005-0000-0000-000084120000}"/>
    <cellStyle name="Porcentual 2 11 7" xfId="2334" xr:uid="{00000000-0005-0000-0000-000085120000}"/>
    <cellStyle name="Porcentual 2 11 7 2" xfId="6347" xr:uid="{00000000-0005-0000-0000-000086120000}"/>
    <cellStyle name="Porcentual 2 11 8" xfId="2335" xr:uid="{00000000-0005-0000-0000-000087120000}"/>
    <cellStyle name="Porcentual 2 11 8 2" xfId="6348" xr:uid="{00000000-0005-0000-0000-000088120000}"/>
    <cellStyle name="Porcentual 2 11 9" xfId="2336" xr:uid="{00000000-0005-0000-0000-000089120000}"/>
    <cellStyle name="Porcentual 2 11 9 2" xfId="6349" xr:uid="{00000000-0005-0000-0000-00008A120000}"/>
    <cellStyle name="Porcentual 2 110" xfId="2270" xr:uid="{00000000-0005-0000-0000-00008B120000}"/>
    <cellStyle name="Porcentual 2 110 2" xfId="4269" xr:uid="{00000000-0005-0000-0000-00008C120000}"/>
    <cellStyle name="Porcentual 2 111" xfId="4057" xr:uid="{00000000-0005-0000-0000-00008D120000}"/>
    <cellStyle name="Porcentual 2 111 2" xfId="4389" xr:uid="{00000000-0005-0000-0000-00008E120000}"/>
    <cellStyle name="Porcentual 2 112" xfId="4497" xr:uid="{00000000-0005-0000-0000-00008F120000}"/>
    <cellStyle name="Porcentual 2 113" xfId="4507" xr:uid="{00000000-0005-0000-0000-000090120000}"/>
    <cellStyle name="Porcentual 2 114" xfId="4513" xr:uid="{00000000-0005-0000-0000-000091120000}"/>
    <cellStyle name="Porcentual 2 115" xfId="4585" xr:uid="{00000000-0005-0000-0000-000092120000}"/>
    <cellStyle name="Porcentual 2 12" xfId="2337" xr:uid="{00000000-0005-0000-0000-000093120000}"/>
    <cellStyle name="Porcentual 2 12 10" xfId="2338" xr:uid="{00000000-0005-0000-0000-000094120000}"/>
    <cellStyle name="Porcentual 2 12 10 2" xfId="6350" xr:uid="{00000000-0005-0000-0000-000095120000}"/>
    <cellStyle name="Porcentual 2 12 11" xfId="2339" xr:uid="{00000000-0005-0000-0000-000096120000}"/>
    <cellStyle name="Porcentual 2 12 11 2" xfId="6351" xr:uid="{00000000-0005-0000-0000-000097120000}"/>
    <cellStyle name="Porcentual 2 12 12" xfId="2340" xr:uid="{00000000-0005-0000-0000-000098120000}"/>
    <cellStyle name="Porcentual 2 12 12 2" xfId="6352" xr:uid="{00000000-0005-0000-0000-000099120000}"/>
    <cellStyle name="Porcentual 2 12 13" xfId="2341" xr:uid="{00000000-0005-0000-0000-00009A120000}"/>
    <cellStyle name="Porcentual 2 12 13 2" xfId="6353" xr:uid="{00000000-0005-0000-0000-00009B120000}"/>
    <cellStyle name="Porcentual 2 12 14" xfId="2342" xr:uid="{00000000-0005-0000-0000-00009C120000}"/>
    <cellStyle name="Porcentual 2 12 14 2" xfId="6354" xr:uid="{00000000-0005-0000-0000-00009D120000}"/>
    <cellStyle name="Porcentual 2 12 15" xfId="2343" xr:uid="{00000000-0005-0000-0000-00009E120000}"/>
    <cellStyle name="Porcentual 2 12 15 2" xfId="6355" xr:uid="{00000000-0005-0000-0000-00009F120000}"/>
    <cellStyle name="Porcentual 2 12 16" xfId="2344" xr:uid="{00000000-0005-0000-0000-0000A0120000}"/>
    <cellStyle name="Porcentual 2 12 16 2" xfId="6356" xr:uid="{00000000-0005-0000-0000-0000A1120000}"/>
    <cellStyle name="Porcentual 2 12 17" xfId="2345" xr:uid="{00000000-0005-0000-0000-0000A2120000}"/>
    <cellStyle name="Porcentual 2 12 17 2" xfId="6357" xr:uid="{00000000-0005-0000-0000-0000A3120000}"/>
    <cellStyle name="Porcentual 2 12 18" xfId="2346" xr:uid="{00000000-0005-0000-0000-0000A4120000}"/>
    <cellStyle name="Porcentual 2 12 18 2" xfId="6358" xr:uid="{00000000-0005-0000-0000-0000A5120000}"/>
    <cellStyle name="Porcentual 2 12 19" xfId="2347" xr:uid="{00000000-0005-0000-0000-0000A6120000}"/>
    <cellStyle name="Porcentual 2 12 19 2" xfId="6359" xr:uid="{00000000-0005-0000-0000-0000A7120000}"/>
    <cellStyle name="Porcentual 2 12 2" xfId="2348" xr:uid="{00000000-0005-0000-0000-0000A8120000}"/>
    <cellStyle name="Porcentual 2 12 2 2" xfId="6360" xr:uid="{00000000-0005-0000-0000-0000A9120000}"/>
    <cellStyle name="Porcentual 2 12 20" xfId="2349" xr:uid="{00000000-0005-0000-0000-0000AA120000}"/>
    <cellStyle name="Porcentual 2 12 20 2" xfId="6361" xr:uid="{00000000-0005-0000-0000-0000AB120000}"/>
    <cellStyle name="Porcentual 2 12 21" xfId="2350" xr:uid="{00000000-0005-0000-0000-0000AC120000}"/>
    <cellStyle name="Porcentual 2 12 21 2" xfId="6362" xr:uid="{00000000-0005-0000-0000-0000AD120000}"/>
    <cellStyle name="Porcentual 2 12 22" xfId="2351" xr:uid="{00000000-0005-0000-0000-0000AE120000}"/>
    <cellStyle name="Porcentual 2 12 22 2" xfId="6363" xr:uid="{00000000-0005-0000-0000-0000AF120000}"/>
    <cellStyle name="Porcentual 2 12 23" xfId="2352" xr:uid="{00000000-0005-0000-0000-0000B0120000}"/>
    <cellStyle name="Porcentual 2 12 23 2" xfId="6364" xr:uid="{00000000-0005-0000-0000-0000B1120000}"/>
    <cellStyle name="Porcentual 2 12 24" xfId="2353" xr:uid="{00000000-0005-0000-0000-0000B2120000}"/>
    <cellStyle name="Porcentual 2 12 24 2" xfId="6365" xr:uid="{00000000-0005-0000-0000-0000B3120000}"/>
    <cellStyle name="Porcentual 2 12 25" xfId="2354" xr:uid="{00000000-0005-0000-0000-0000B4120000}"/>
    <cellStyle name="Porcentual 2 12 25 2" xfId="6366" xr:uid="{00000000-0005-0000-0000-0000B5120000}"/>
    <cellStyle name="Porcentual 2 12 26" xfId="2355" xr:uid="{00000000-0005-0000-0000-0000B6120000}"/>
    <cellStyle name="Porcentual 2 12 26 2" xfId="6367" xr:uid="{00000000-0005-0000-0000-0000B7120000}"/>
    <cellStyle name="Porcentual 2 12 27" xfId="2356" xr:uid="{00000000-0005-0000-0000-0000B8120000}"/>
    <cellStyle name="Porcentual 2 12 27 2" xfId="6368" xr:uid="{00000000-0005-0000-0000-0000B9120000}"/>
    <cellStyle name="Porcentual 2 12 28" xfId="2357" xr:uid="{00000000-0005-0000-0000-0000BA120000}"/>
    <cellStyle name="Porcentual 2 12 28 2" xfId="6369" xr:uid="{00000000-0005-0000-0000-0000BB120000}"/>
    <cellStyle name="Porcentual 2 12 29" xfId="6370" xr:uid="{00000000-0005-0000-0000-0000BC120000}"/>
    <cellStyle name="Porcentual 2 12 3" xfId="2358" xr:uid="{00000000-0005-0000-0000-0000BD120000}"/>
    <cellStyle name="Porcentual 2 12 3 2" xfId="6371" xr:uid="{00000000-0005-0000-0000-0000BE120000}"/>
    <cellStyle name="Porcentual 2 12 4" xfId="2359" xr:uid="{00000000-0005-0000-0000-0000BF120000}"/>
    <cellStyle name="Porcentual 2 12 4 2" xfId="6372" xr:uid="{00000000-0005-0000-0000-0000C0120000}"/>
    <cellStyle name="Porcentual 2 12 5" xfId="2360" xr:uid="{00000000-0005-0000-0000-0000C1120000}"/>
    <cellStyle name="Porcentual 2 12 5 2" xfId="6373" xr:uid="{00000000-0005-0000-0000-0000C2120000}"/>
    <cellStyle name="Porcentual 2 12 6" xfId="2361" xr:uid="{00000000-0005-0000-0000-0000C3120000}"/>
    <cellStyle name="Porcentual 2 12 6 2" xfId="6374" xr:uid="{00000000-0005-0000-0000-0000C4120000}"/>
    <cellStyle name="Porcentual 2 12 7" xfId="2362" xr:uid="{00000000-0005-0000-0000-0000C5120000}"/>
    <cellStyle name="Porcentual 2 12 7 2" xfId="6375" xr:uid="{00000000-0005-0000-0000-0000C6120000}"/>
    <cellStyle name="Porcentual 2 12 8" xfId="2363" xr:uid="{00000000-0005-0000-0000-0000C7120000}"/>
    <cellStyle name="Porcentual 2 12 8 2" xfId="6376" xr:uid="{00000000-0005-0000-0000-0000C8120000}"/>
    <cellStyle name="Porcentual 2 12 9" xfId="2364" xr:uid="{00000000-0005-0000-0000-0000C9120000}"/>
    <cellStyle name="Porcentual 2 12 9 2" xfId="6377" xr:uid="{00000000-0005-0000-0000-0000CA120000}"/>
    <cellStyle name="Porcentual 2 13" xfId="2365" xr:uid="{00000000-0005-0000-0000-0000CB120000}"/>
    <cellStyle name="Porcentual 2 13 10" xfId="2366" xr:uid="{00000000-0005-0000-0000-0000CC120000}"/>
    <cellStyle name="Porcentual 2 13 10 2" xfId="6378" xr:uid="{00000000-0005-0000-0000-0000CD120000}"/>
    <cellStyle name="Porcentual 2 13 11" xfId="2367" xr:uid="{00000000-0005-0000-0000-0000CE120000}"/>
    <cellStyle name="Porcentual 2 13 11 2" xfId="6379" xr:uid="{00000000-0005-0000-0000-0000CF120000}"/>
    <cellStyle name="Porcentual 2 13 12" xfId="2368" xr:uid="{00000000-0005-0000-0000-0000D0120000}"/>
    <cellStyle name="Porcentual 2 13 12 2" xfId="6380" xr:uid="{00000000-0005-0000-0000-0000D1120000}"/>
    <cellStyle name="Porcentual 2 13 13" xfId="2369" xr:uid="{00000000-0005-0000-0000-0000D2120000}"/>
    <cellStyle name="Porcentual 2 13 13 2" xfId="6381" xr:uid="{00000000-0005-0000-0000-0000D3120000}"/>
    <cellStyle name="Porcentual 2 13 14" xfId="2370" xr:uid="{00000000-0005-0000-0000-0000D4120000}"/>
    <cellStyle name="Porcentual 2 13 14 2" xfId="6382" xr:uid="{00000000-0005-0000-0000-0000D5120000}"/>
    <cellStyle name="Porcentual 2 13 15" xfId="2371" xr:uid="{00000000-0005-0000-0000-0000D6120000}"/>
    <cellStyle name="Porcentual 2 13 15 2" xfId="6383" xr:uid="{00000000-0005-0000-0000-0000D7120000}"/>
    <cellStyle name="Porcentual 2 13 16" xfId="2372" xr:uid="{00000000-0005-0000-0000-0000D8120000}"/>
    <cellStyle name="Porcentual 2 13 16 2" xfId="6384" xr:uid="{00000000-0005-0000-0000-0000D9120000}"/>
    <cellStyle name="Porcentual 2 13 17" xfId="2373" xr:uid="{00000000-0005-0000-0000-0000DA120000}"/>
    <cellStyle name="Porcentual 2 13 17 2" xfId="6385" xr:uid="{00000000-0005-0000-0000-0000DB120000}"/>
    <cellStyle name="Porcentual 2 13 18" xfId="2374" xr:uid="{00000000-0005-0000-0000-0000DC120000}"/>
    <cellStyle name="Porcentual 2 13 18 2" xfId="6386" xr:uid="{00000000-0005-0000-0000-0000DD120000}"/>
    <cellStyle name="Porcentual 2 13 19" xfId="2375" xr:uid="{00000000-0005-0000-0000-0000DE120000}"/>
    <cellStyle name="Porcentual 2 13 19 2" xfId="6387" xr:uid="{00000000-0005-0000-0000-0000DF120000}"/>
    <cellStyle name="Porcentual 2 13 2" xfId="2376" xr:uid="{00000000-0005-0000-0000-0000E0120000}"/>
    <cellStyle name="Porcentual 2 13 2 2" xfId="6388" xr:uid="{00000000-0005-0000-0000-0000E1120000}"/>
    <cellStyle name="Porcentual 2 13 20" xfId="2377" xr:uid="{00000000-0005-0000-0000-0000E2120000}"/>
    <cellStyle name="Porcentual 2 13 20 2" xfId="6389" xr:uid="{00000000-0005-0000-0000-0000E3120000}"/>
    <cellStyle name="Porcentual 2 13 21" xfId="2378" xr:uid="{00000000-0005-0000-0000-0000E4120000}"/>
    <cellStyle name="Porcentual 2 13 21 2" xfId="6390" xr:uid="{00000000-0005-0000-0000-0000E5120000}"/>
    <cellStyle name="Porcentual 2 13 22" xfId="2379" xr:uid="{00000000-0005-0000-0000-0000E6120000}"/>
    <cellStyle name="Porcentual 2 13 22 2" xfId="6391" xr:uid="{00000000-0005-0000-0000-0000E7120000}"/>
    <cellStyle name="Porcentual 2 13 23" xfId="2380" xr:uid="{00000000-0005-0000-0000-0000E8120000}"/>
    <cellStyle name="Porcentual 2 13 23 2" xfId="6392" xr:uid="{00000000-0005-0000-0000-0000E9120000}"/>
    <cellStyle name="Porcentual 2 13 24" xfId="2381" xr:uid="{00000000-0005-0000-0000-0000EA120000}"/>
    <cellStyle name="Porcentual 2 13 24 2" xfId="6393" xr:uid="{00000000-0005-0000-0000-0000EB120000}"/>
    <cellStyle name="Porcentual 2 13 25" xfId="2382" xr:uid="{00000000-0005-0000-0000-0000EC120000}"/>
    <cellStyle name="Porcentual 2 13 25 2" xfId="6394" xr:uid="{00000000-0005-0000-0000-0000ED120000}"/>
    <cellStyle name="Porcentual 2 13 26" xfId="2383" xr:uid="{00000000-0005-0000-0000-0000EE120000}"/>
    <cellStyle name="Porcentual 2 13 26 2" xfId="6395" xr:uid="{00000000-0005-0000-0000-0000EF120000}"/>
    <cellStyle name="Porcentual 2 13 27" xfId="2384" xr:uid="{00000000-0005-0000-0000-0000F0120000}"/>
    <cellStyle name="Porcentual 2 13 27 2" xfId="6396" xr:uid="{00000000-0005-0000-0000-0000F1120000}"/>
    <cellStyle name="Porcentual 2 13 28" xfId="2385" xr:uid="{00000000-0005-0000-0000-0000F2120000}"/>
    <cellStyle name="Porcentual 2 13 28 2" xfId="6397" xr:uid="{00000000-0005-0000-0000-0000F3120000}"/>
    <cellStyle name="Porcentual 2 13 29" xfId="6398" xr:uid="{00000000-0005-0000-0000-0000F4120000}"/>
    <cellStyle name="Porcentual 2 13 3" xfId="2386" xr:uid="{00000000-0005-0000-0000-0000F5120000}"/>
    <cellStyle name="Porcentual 2 13 3 2" xfId="6399" xr:uid="{00000000-0005-0000-0000-0000F6120000}"/>
    <cellStyle name="Porcentual 2 13 4" xfId="2387" xr:uid="{00000000-0005-0000-0000-0000F7120000}"/>
    <cellStyle name="Porcentual 2 13 4 2" xfId="6400" xr:uid="{00000000-0005-0000-0000-0000F8120000}"/>
    <cellStyle name="Porcentual 2 13 5" xfId="2388" xr:uid="{00000000-0005-0000-0000-0000F9120000}"/>
    <cellStyle name="Porcentual 2 13 5 2" xfId="6401" xr:uid="{00000000-0005-0000-0000-0000FA120000}"/>
    <cellStyle name="Porcentual 2 13 6" xfId="2389" xr:uid="{00000000-0005-0000-0000-0000FB120000}"/>
    <cellStyle name="Porcentual 2 13 6 2" xfId="6402" xr:uid="{00000000-0005-0000-0000-0000FC120000}"/>
    <cellStyle name="Porcentual 2 13 7" xfId="2390" xr:uid="{00000000-0005-0000-0000-0000FD120000}"/>
    <cellStyle name="Porcentual 2 13 7 2" xfId="6403" xr:uid="{00000000-0005-0000-0000-0000FE120000}"/>
    <cellStyle name="Porcentual 2 13 8" xfId="2391" xr:uid="{00000000-0005-0000-0000-0000FF120000}"/>
    <cellStyle name="Porcentual 2 13 8 2" xfId="6404" xr:uid="{00000000-0005-0000-0000-000000130000}"/>
    <cellStyle name="Porcentual 2 13 9" xfId="2392" xr:uid="{00000000-0005-0000-0000-000001130000}"/>
    <cellStyle name="Porcentual 2 13 9 2" xfId="6405" xr:uid="{00000000-0005-0000-0000-000002130000}"/>
    <cellStyle name="Porcentual 2 14" xfId="2393" xr:uid="{00000000-0005-0000-0000-000003130000}"/>
    <cellStyle name="Porcentual 2 14 10" xfId="2394" xr:uid="{00000000-0005-0000-0000-000004130000}"/>
    <cellStyle name="Porcentual 2 14 10 2" xfId="6406" xr:uid="{00000000-0005-0000-0000-000005130000}"/>
    <cellStyle name="Porcentual 2 14 11" xfId="2395" xr:uid="{00000000-0005-0000-0000-000006130000}"/>
    <cellStyle name="Porcentual 2 14 11 2" xfId="6407" xr:uid="{00000000-0005-0000-0000-000007130000}"/>
    <cellStyle name="Porcentual 2 14 12" xfId="2396" xr:uid="{00000000-0005-0000-0000-000008130000}"/>
    <cellStyle name="Porcentual 2 14 12 2" xfId="6408" xr:uid="{00000000-0005-0000-0000-000009130000}"/>
    <cellStyle name="Porcentual 2 14 13" xfId="2397" xr:uid="{00000000-0005-0000-0000-00000A130000}"/>
    <cellStyle name="Porcentual 2 14 13 2" xfId="6409" xr:uid="{00000000-0005-0000-0000-00000B130000}"/>
    <cellStyle name="Porcentual 2 14 14" xfId="2398" xr:uid="{00000000-0005-0000-0000-00000C130000}"/>
    <cellStyle name="Porcentual 2 14 14 2" xfId="6410" xr:uid="{00000000-0005-0000-0000-00000D130000}"/>
    <cellStyle name="Porcentual 2 14 15" xfId="2399" xr:uid="{00000000-0005-0000-0000-00000E130000}"/>
    <cellStyle name="Porcentual 2 14 15 2" xfId="6411" xr:uid="{00000000-0005-0000-0000-00000F130000}"/>
    <cellStyle name="Porcentual 2 14 16" xfId="2400" xr:uid="{00000000-0005-0000-0000-000010130000}"/>
    <cellStyle name="Porcentual 2 14 16 2" xfId="6412" xr:uid="{00000000-0005-0000-0000-000011130000}"/>
    <cellStyle name="Porcentual 2 14 17" xfId="2401" xr:uid="{00000000-0005-0000-0000-000012130000}"/>
    <cellStyle name="Porcentual 2 14 17 2" xfId="6413" xr:uid="{00000000-0005-0000-0000-000013130000}"/>
    <cellStyle name="Porcentual 2 14 18" xfId="2402" xr:uid="{00000000-0005-0000-0000-000014130000}"/>
    <cellStyle name="Porcentual 2 14 18 2" xfId="6414" xr:uid="{00000000-0005-0000-0000-000015130000}"/>
    <cellStyle name="Porcentual 2 14 19" xfId="2403" xr:uid="{00000000-0005-0000-0000-000016130000}"/>
    <cellStyle name="Porcentual 2 14 19 2" xfId="6415" xr:uid="{00000000-0005-0000-0000-000017130000}"/>
    <cellStyle name="Porcentual 2 14 2" xfId="2404" xr:uid="{00000000-0005-0000-0000-000018130000}"/>
    <cellStyle name="Porcentual 2 14 2 2" xfId="6416" xr:uid="{00000000-0005-0000-0000-000019130000}"/>
    <cellStyle name="Porcentual 2 14 20" xfId="2405" xr:uid="{00000000-0005-0000-0000-00001A130000}"/>
    <cellStyle name="Porcentual 2 14 20 2" xfId="6417" xr:uid="{00000000-0005-0000-0000-00001B130000}"/>
    <cellStyle name="Porcentual 2 14 21" xfId="2406" xr:uid="{00000000-0005-0000-0000-00001C130000}"/>
    <cellStyle name="Porcentual 2 14 21 2" xfId="6418" xr:uid="{00000000-0005-0000-0000-00001D130000}"/>
    <cellStyle name="Porcentual 2 14 22" xfId="2407" xr:uid="{00000000-0005-0000-0000-00001E130000}"/>
    <cellStyle name="Porcentual 2 14 22 2" xfId="6419" xr:uid="{00000000-0005-0000-0000-00001F130000}"/>
    <cellStyle name="Porcentual 2 14 23" xfId="2408" xr:uid="{00000000-0005-0000-0000-000020130000}"/>
    <cellStyle name="Porcentual 2 14 23 2" xfId="6420" xr:uid="{00000000-0005-0000-0000-000021130000}"/>
    <cellStyle name="Porcentual 2 14 24" xfId="2409" xr:uid="{00000000-0005-0000-0000-000022130000}"/>
    <cellStyle name="Porcentual 2 14 24 2" xfId="6421" xr:uid="{00000000-0005-0000-0000-000023130000}"/>
    <cellStyle name="Porcentual 2 14 25" xfId="2410" xr:uid="{00000000-0005-0000-0000-000024130000}"/>
    <cellStyle name="Porcentual 2 14 25 2" xfId="6422" xr:uid="{00000000-0005-0000-0000-000025130000}"/>
    <cellStyle name="Porcentual 2 14 26" xfId="2411" xr:uid="{00000000-0005-0000-0000-000026130000}"/>
    <cellStyle name="Porcentual 2 14 26 2" xfId="6423" xr:uid="{00000000-0005-0000-0000-000027130000}"/>
    <cellStyle name="Porcentual 2 14 27" xfId="2412" xr:uid="{00000000-0005-0000-0000-000028130000}"/>
    <cellStyle name="Porcentual 2 14 27 2" xfId="6424" xr:uid="{00000000-0005-0000-0000-000029130000}"/>
    <cellStyle name="Porcentual 2 14 28" xfId="2413" xr:uid="{00000000-0005-0000-0000-00002A130000}"/>
    <cellStyle name="Porcentual 2 14 28 2" xfId="6425" xr:uid="{00000000-0005-0000-0000-00002B130000}"/>
    <cellStyle name="Porcentual 2 14 29" xfId="6426" xr:uid="{00000000-0005-0000-0000-00002C130000}"/>
    <cellStyle name="Porcentual 2 14 3" xfId="2414" xr:uid="{00000000-0005-0000-0000-00002D130000}"/>
    <cellStyle name="Porcentual 2 14 3 2" xfId="6427" xr:uid="{00000000-0005-0000-0000-00002E130000}"/>
    <cellStyle name="Porcentual 2 14 4" xfId="2415" xr:uid="{00000000-0005-0000-0000-00002F130000}"/>
    <cellStyle name="Porcentual 2 14 4 2" xfId="6428" xr:uid="{00000000-0005-0000-0000-000030130000}"/>
    <cellStyle name="Porcentual 2 14 5" xfId="2416" xr:uid="{00000000-0005-0000-0000-000031130000}"/>
    <cellStyle name="Porcentual 2 14 5 2" xfId="6429" xr:uid="{00000000-0005-0000-0000-000032130000}"/>
    <cellStyle name="Porcentual 2 14 6" xfId="2417" xr:uid="{00000000-0005-0000-0000-000033130000}"/>
    <cellStyle name="Porcentual 2 14 6 2" xfId="6430" xr:uid="{00000000-0005-0000-0000-000034130000}"/>
    <cellStyle name="Porcentual 2 14 7" xfId="2418" xr:uid="{00000000-0005-0000-0000-000035130000}"/>
    <cellStyle name="Porcentual 2 14 7 2" xfId="6431" xr:uid="{00000000-0005-0000-0000-000036130000}"/>
    <cellStyle name="Porcentual 2 14 8" xfId="2419" xr:uid="{00000000-0005-0000-0000-000037130000}"/>
    <cellStyle name="Porcentual 2 14 8 2" xfId="6432" xr:uid="{00000000-0005-0000-0000-000038130000}"/>
    <cellStyle name="Porcentual 2 14 9" xfId="2420" xr:uid="{00000000-0005-0000-0000-000039130000}"/>
    <cellStyle name="Porcentual 2 14 9 2" xfId="6433" xr:uid="{00000000-0005-0000-0000-00003A130000}"/>
    <cellStyle name="Porcentual 2 15" xfId="2421" xr:uid="{00000000-0005-0000-0000-00003B130000}"/>
    <cellStyle name="Porcentual 2 15 10" xfId="2422" xr:uid="{00000000-0005-0000-0000-00003C130000}"/>
    <cellStyle name="Porcentual 2 15 10 2" xfId="6434" xr:uid="{00000000-0005-0000-0000-00003D130000}"/>
    <cellStyle name="Porcentual 2 15 11" xfId="2423" xr:uid="{00000000-0005-0000-0000-00003E130000}"/>
    <cellStyle name="Porcentual 2 15 11 2" xfId="6435" xr:uid="{00000000-0005-0000-0000-00003F130000}"/>
    <cellStyle name="Porcentual 2 15 12" xfId="2424" xr:uid="{00000000-0005-0000-0000-000040130000}"/>
    <cellStyle name="Porcentual 2 15 12 2" xfId="6436" xr:uid="{00000000-0005-0000-0000-000041130000}"/>
    <cellStyle name="Porcentual 2 15 13" xfId="2425" xr:uid="{00000000-0005-0000-0000-000042130000}"/>
    <cellStyle name="Porcentual 2 15 13 2" xfId="6437" xr:uid="{00000000-0005-0000-0000-000043130000}"/>
    <cellStyle name="Porcentual 2 15 14" xfId="2426" xr:uid="{00000000-0005-0000-0000-000044130000}"/>
    <cellStyle name="Porcentual 2 15 14 2" xfId="6438" xr:uid="{00000000-0005-0000-0000-000045130000}"/>
    <cellStyle name="Porcentual 2 15 15" xfId="2427" xr:uid="{00000000-0005-0000-0000-000046130000}"/>
    <cellStyle name="Porcentual 2 15 15 2" xfId="6439" xr:uid="{00000000-0005-0000-0000-000047130000}"/>
    <cellStyle name="Porcentual 2 15 16" xfId="2428" xr:uid="{00000000-0005-0000-0000-000048130000}"/>
    <cellStyle name="Porcentual 2 15 16 2" xfId="6440" xr:uid="{00000000-0005-0000-0000-000049130000}"/>
    <cellStyle name="Porcentual 2 15 17" xfId="2429" xr:uid="{00000000-0005-0000-0000-00004A130000}"/>
    <cellStyle name="Porcentual 2 15 17 2" xfId="6441" xr:uid="{00000000-0005-0000-0000-00004B130000}"/>
    <cellStyle name="Porcentual 2 15 18" xfId="2430" xr:uid="{00000000-0005-0000-0000-00004C130000}"/>
    <cellStyle name="Porcentual 2 15 18 2" xfId="6442" xr:uid="{00000000-0005-0000-0000-00004D130000}"/>
    <cellStyle name="Porcentual 2 15 19" xfId="2431" xr:uid="{00000000-0005-0000-0000-00004E130000}"/>
    <cellStyle name="Porcentual 2 15 19 2" xfId="6443" xr:uid="{00000000-0005-0000-0000-00004F130000}"/>
    <cellStyle name="Porcentual 2 15 2" xfId="2432" xr:uid="{00000000-0005-0000-0000-000050130000}"/>
    <cellStyle name="Porcentual 2 15 2 2" xfId="6444" xr:uid="{00000000-0005-0000-0000-000051130000}"/>
    <cellStyle name="Porcentual 2 15 20" xfId="2433" xr:uid="{00000000-0005-0000-0000-000052130000}"/>
    <cellStyle name="Porcentual 2 15 20 2" xfId="6445" xr:uid="{00000000-0005-0000-0000-000053130000}"/>
    <cellStyle name="Porcentual 2 15 21" xfId="2434" xr:uid="{00000000-0005-0000-0000-000054130000}"/>
    <cellStyle name="Porcentual 2 15 21 2" xfId="6446" xr:uid="{00000000-0005-0000-0000-000055130000}"/>
    <cellStyle name="Porcentual 2 15 22" xfId="2435" xr:uid="{00000000-0005-0000-0000-000056130000}"/>
    <cellStyle name="Porcentual 2 15 22 2" xfId="6447" xr:uid="{00000000-0005-0000-0000-000057130000}"/>
    <cellStyle name="Porcentual 2 15 23" xfId="2436" xr:uid="{00000000-0005-0000-0000-000058130000}"/>
    <cellStyle name="Porcentual 2 15 23 2" xfId="6448" xr:uid="{00000000-0005-0000-0000-000059130000}"/>
    <cellStyle name="Porcentual 2 15 24" xfId="2437" xr:uid="{00000000-0005-0000-0000-00005A130000}"/>
    <cellStyle name="Porcentual 2 15 24 2" xfId="6449" xr:uid="{00000000-0005-0000-0000-00005B130000}"/>
    <cellStyle name="Porcentual 2 15 25" xfId="2438" xr:uid="{00000000-0005-0000-0000-00005C130000}"/>
    <cellStyle name="Porcentual 2 15 25 2" xfId="6450" xr:uid="{00000000-0005-0000-0000-00005D130000}"/>
    <cellStyle name="Porcentual 2 15 26" xfId="2439" xr:uid="{00000000-0005-0000-0000-00005E130000}"/>
    <cellStyle name="Porcentual 2 15 26 2" xfId="6451" xr:uid="{00000000-0005-0000-0000-00005F130000}"/>
    <cellStyle name="Porcentual 2 15 27" xfId="2440" xr:uid="{00000000-0005-0000-0000-000060130000}"/>
    <cellStyle name="Porcentual 2 15 27 2" xfId="6452" xr:uid="{00000000-0005-0000-0000-000061130000}"/>
    <cellStyle name="Porcentual 2 15 28" xfId="2441" xr:uid="{00000000-0005-0000-0000-000062130000}"/>
    <cellStyle name="Porcentual 2 15 28 2" xfId="6453" xr:uid="{00000000-0005-0000-0000-000063130000}"/>
    <cellStyle name="Porcentual 2 15 29" xfId="6454" xr:uid="{00000000-0005-0000-0000-000064130000}"/>
    <cellStyle name="Porcentual 2 15 3" xfId="2442" xr:uid="{00000000-0005-0000-0000-000065130000}"/>
    <cellStyle name="Porcentual 2 15 3 2" xfId="6455" xr:uid="{00000000-0005-0000-0000-000066130000}"/>
    <cellStyle name="Porcentual 2 15 4" xfId="2443" xr:uid="{00000000-0005-0000-0000-000067130000}"/>
    <cellStyle name="Porcentual 2 15 4 2" xfId="6456" xr:uid="{00000000-0005-0000-0000-000068130000}"/>
    <cellStyle name="Porcentual 2 15 5" xfId="2444" xr:uid="{00000000-0005-0000-0000-000069130000}"/>
    <cellStyle name="Porcentual 2 15 5 2" xfId="6457" xr:uid="{00000000-0005-0000-0000-00006A130000}"/>
    <cellStyle name="Porcentual 2 15 6" xfId="2445" xr:uid="{00000000-0005-0000-0000-00006B130000}"/>
    <cellStyle name="Porcentual 2 15 6 2" xfId="6458" xr:uid="{00000000-0005-0000-0000-00006C130000}"/>
    <cellStyle name="Porcentual 2 15 7" xfId="2446" xr:uid="{00000000-0005-0000-0000-00006D130000}"/>
    <cellStyle name="Porcentual 2 15 7 2" xfId="6459" xr:uid="{00000000-0005-0000-0000-00006E130000}"/>
    <cellStyle name="Porcentual 2 15 8" xfId="2447" xr:uid="{00000000-0005-0000-0000-00006F130000}"/>
    <cellStyle name="Porcentual 2 15 8 2" xfId="6460" xr:uid="{00000000-0005-0000-0000-000070130000}"/>
    <cellStyle name="Porcentual 2 15 9" xfId="2448" xr:uid="{00000000-0005-0000-0000-000071130000}"/>
    <cellStyle name="Porcentual 2 15 9 2" xfId="6461" xr:uid="{00000000-0005-0000-0000-000072130000}"/>
    <cellStyle name="Porcentual 2 16" xfId="2449" xr:uid="{00000000-0005-0000-0000-000073130000}"/>
    <cellStyle name="Porcentual 2 16 10" xfId="2450" xr:uid="{00000000-0005-0000-0000-000074130000}"/>
    <cellStyle name="Porcentual 2 16 10 2" xfId="6462" xr:uid="{00000000-0005-0000-0000-000075130000}"/>
    <cellStyle name="Porcentual 2 16 11" xfId="2451" xr:uid="{00000000-0005-0000-0000-000076130000}"/>
    <cellStyle name="Porcentual 2 16 11 2" xfId="6463" xr:uid="{00000000-0005-0000-0000-000077130000}"/>
    <cellStyle name="Porcentual 2 16 12" xfId="2452" xr:uid="{00000000-0005-0000-0000-000078130000}"/>
    <cellStyle name="Porcentual 2 16 12 2" xfId="6464" xr:uid="{00000000-0005-0000-0000-000079130000}"/>
    <cellStyle name="Porcentual 2 16 13" xfId="2453" xr:uid="{00000000-0005-0000-0000-00007A130000}"/>
    <cellStyle name="Porcentual 2 16 13 2" xfId="6465" xr:uid="{00000000-0005-0000-0000-00007B130000}"/>
    <cellStyle name="Porcentual 2 16 14" xfId="2454" xr:uid="{00000000-0005-0000-0000-00007C130000}"/>
    <cellStyle name="Porcentual 2 16 14 2" xfId="6466" xr:uid="{00000000-0005-0000-0000-00007D130000}"/>
    <cellStyle name="Porcentual 2 16 15" xfId="2455" xr:uid="{00000000-0005-0000-0000-00007E130000}"/>
    <cellStyle name="Porcentual 2 16 15 2" xfId="6467" xr:uid="{00000000-0005-0000-0000-00007F130000}"/>
    <cellStyle name="Porcentual 2 16 16" xfId="2456" xr:uid="{00000000-0005-0000-0000-000080130000}"/>
    <cellStyle name="Porcentual 2 16 16 2" xfId="6468" xr:uid="{00000000-0005-0000-0000-000081130000}"/>
    <cellStyle name="Porcentual 2 16 17" xfId="2457" xr:uid="{00000000-0005-0000-0000-000082130000}"/>
    <cellStyle name="Porcentual 2 16 17 2" xfId="6469" xr:uid="{00000000-0005-0000-0000-000083130000}"/>
    <cellStyle name="Porcentual 2 16 18" xfId="2458" xr:uid="{00000000-0005-0000-0000-000084130000}"/>
    <cellStyle name="Porcentual 2 16 18 2" xfId="6470" xr:uid="{00000000-0005-0000-0000-000085130000}"/>
    <cellStyle name="Porcentual 2 16 19" xfId="2459" xr:uid="{00000000-0005-0000-0000-000086130000}"/>
    <cellStyle name="Porcentual 2 16 19 2" xfId="6471" xr:uid="{00000000-0005-0000-0000-000087130000}"/>
    <cellStyle name="Porcentual 2 16 2" xfId="2460" xr:uid="{00000000-0005-0000-0000-000088130000}"/>
    <cellStyle name="Porcentual 2 16 2 2" xfId="6472" xr:uid="{00000000-0005-0000-0000-000089130000}"/>
    <cellStyle name="Porcentual 2 16 20" xfId="2461" xr:uid="{00000000-0005-0000-0000-00008A130000}"/>
    <cellStyle name="Porcentual 2 16 20 2" xfId="6473" xr:uid="{00000000-0005-0000-0000-00008B130000}"/>
    <cellStyle name="Porcentual 2 16 21" xfId="2462" xr:uid="{00000000-0005-0000-0000-00008C130000}"/>
    <cellStyle name="Porcentual 2 16 21 2" xfId="6474" xr:uid="{00000000-0005-0000-0000-00008D130000}"/>
    <cellStyle name="Porcentual 2 16 22" xfId="2463" xr:uid="{00000000-0005-0000-0000-00008E130000}"/>
    <cellStyle name="Porcentual 2 16 22 2" xfId="6475" xr:uid="{00000000-0005-0000-0000-00008F130000}"/>
    <cellStyle name="Porcentual 2 16 23" xfId="2464" xr:uid="{00000000-0005-0000-0000-000090130000}"/>
    <cellStyle name="Porcentual 2 16 23 2" xfId="6476" xr:uid="{00000000-0005-0000-0000-000091130000}"/>
    <cellStyle name="Porcentual 2 16 24" xfId="2465" xr:uid="{00000000-0005-0000-0000-000092130000}"/>
    <cellStyle name="Porcentual 2 16 24 2" xfId="6477" xr:uid="{00000000-0005-0000-0000-000093130000}"/>
    <cellStyle name="Porcentual 2 16 25" xfId="2466" xr:uid="{00000000-0005-0000-0000-000094130000}"/>
    <cellStyle name="Porcentual 2 16 25 2" xfId="6478" xr:uid="{00000000-0005-0000-0000-000095130000}"/>
    <cellStyle name="Porcentual 2 16 26" xfId="2467" xr:uid="{00000000-0005-0000-0000-000096130000}"/>
    <cellStyle name="Porcentual 2 16 26 2" xfId="6479" xr:uid="{00000000-0005-0000-0000-000097130000}"/>
    <cellStyle name="Porcentual 2 16 27" xfId="2468" xr:uid="{00000000-0005-0000-0000-000098130000}"/>
    <cellStyle name="Porcentual 2 16 27 2" xfId="6480" xr:uid="{00000000-0005-0000-0000-000099130000}"/>
    <cellStyle name="Porcentual 2 16 28" xfId="2469" xr:uid="{00000000-0005-0000-0000-00009A130000}"/>
    <cellStyle name="Porcentual 2 16 28 2" xfId="6481" xr:uid="{00000000-0005-0000-0000-00009B130000}"/>
    <cellStyle name="Porcentual 2 16 29" xfId="6482" xr:uid="{00000000-0005-0000-0000-00009C130000}"/>
    <cellStyle name="Porcentual 2 16 3" xfId="2470" xr:uid="{00000000-0005-0000-0000-00009D130000}"/>
    <cellStyle name="Porcentual 2 16 3 2" xfId="6483" xr:uid="{00000000-0005-0000-0000-00009E130000}"/>
    <cellStyle name="Porcentual 2 16 4" xfId="2471" xr:uid="{00000000-0005-0000-0000-00009F130000}"/>
    <cellStyle name="Porcentual 2 16 4 2" xfId="6484" xr:uid="{00000000-0005-0000-0000-0000A0130000}"/>
    <cellStyle name="Porcentual 2 16 5" xfId="2472" xr:uid="{00000000-0005-0000-0000-0000A1130000}"/>
    <cellStyle name="Porcentual 2 16 5 2" xfId="6485" xr:uid="{00000000-0005-0000-0000-0000A2130000}"/>
    <cellStyle name="Porcentual 2 16 6" xfId="2473" xr:uid="{00000000-0005-0000-0000-0000A3130000}"/>
    <cellStyle name="Porcentual 2 16 6 2" xfId="6486" xr:uid="{00000000-0005-0000-0000-0000A4130000}"/>
    <cellStyle name="Porcentual 2 16 7" xfId="2474" xr:uid="{00000000-0005-0000-0000-0000A5130000}"/>
    <cellStyle name="Porcentual 2 16 7 2" xfId="6487" xr:uid="{00000000-0005-0000-0000-0000A6130000}"/>
    <cellStyle name="Porcentual 2 16 8" xfId="2475" xr:uid="{00000000-0005-0000-0000-0000A7130000}"/>
    <cellStyle name="Porcentual 2 16 8 2" xfId="6488" xr:uid="{00000000-0005-0000-0000-0000A8130000}"/>
    <cellStyle name="Porcentual 2 16 9" xfId="2476" xr:uid="{00000000-0005-0000-0000-0000A9130000}"/>
    <cellStyle name="Porcentual 2 16 9 2" xfId="6489" xr:uid="{00000000-0005-0000-0000-0000AA130000}"/>
    <cellStyle name="Porcentual 2 17" xfId="2477" xr:uid="{00000000-0005-0000-0000-0000AB130000}"/>
    <cellStyle name="Porcentual 2 17 10" xfId="2478" xr:uid="{00000000-0005-0000-0000-0000AC130000}"/>
    <cellStyle name="Porcentual 2 17 10 2" xfId="6490" xr:uid="{00000000-0005-0000-0000-0000AD130000}"/>
    <cellStyle name="Porcentual 2 17 11" xfId="2479" xr:uid="{00000000-0005-0000-0000-0000AE130000}"/>
    <cellStyle name="Porcentual 2 17 11 2" xfId="6491" xr:uid="{00000000-0005-0000-0000-0000AF130000}"/>
    <cellStyle name="Porcentual 2 17 12" xfId="2480" xr:uid="{00000000-0005-0000-0000-0000B0130000}"/>
    <cellStyle name="Porcentual 2 17 12 2" xfId="6492" xr:uid="{00000000-0005-0000-0000-0000B1130000}"/>
    <cellStyle name="Porcentual 2 17 13" xfId="2481" xr:uid="{00000000-0005-0000-0000-0000B2130000}"/>
    <cellStyle name="Porcentual 2 17 13 2" xfId="6493" xr:uid="{00000000-0005-0000-0000-0000B3130000}"/>
    <cellStyle name="Porcentual 2 17 14" xfId="2482" xr:uid="{00000000-0005-0000-0000-0000B4130000}"/>
    <cellStyle name="Porcentual 2 17 14 2" xfId="6494" xr:uid="{00000000-0005-0000-0000-0000B5130000}"/>
    <cellStyle name="Porcentual 2 17 15" xfId="2483" xr:uid="{00000000-0005-0000-0000-0000B6130000}"/>
    <cellStyle name="Porcentual 2 17 15 2" xfId="6495" xr:uid="{00000000-0005-0000-0000-0000B7130000}"/>
    <cellStyle name="Porcentual 2 17 16" xfId="2484" xr:uid="{00000000-0005-0000-0000-0000B8130000}"/>
    <cellStyle name="Porcentual 2 17 16 2" xfId="6496" xr:uid="{00000000-0005-0000-0000-0000B9130000}"/>
    <cellStyle name="Porcentual 2 17 17" xfId="2485" xr:uid="{00000000-0005-0000-0000-0000BA130000}"/>
    <cellStyle name="Porcentual 2 17 17 2" xfId="6497" xr:uid="{00000000-0005-0000-0000-0000BB130000}"/>
    <cellStyle name="Porcentual 2 17 18" xfId="2486" xr:uid="{00000000-0005-0000-0000-0000BC130000}"/>
    <cellStyle name="Porcentual 2 17 18 2" xfId="6498" xr:uid="{00000000-0005-0000-0000-0000BD130000}"/>
    <cellStyle name="Porcentual 2 17 19" xfId="2487" xr:uid="{00000000-0005-0000-0000-0000BE130000}"/>
    <cellStyle name="Porcentual 2 17 19 2" xfId="6499" xr:uid="{00000000-0005-0000-0000-0000BF130000}"/>
    <cellStyle name="Porcentual 2 17 2" xfId="2488" xr:uid="{00000000-0005-0000-0000-0000C0130000}"/>
    <cellStyle name="Porcentual 2 17 2 2" xfId="6500" xr:uid="{00000000-0005-0000-0000-0000C1130000}"/>
    <cellStyle name="Porcentual 2 17 20" xfId="2489" xr:uid="{00000000-0005-0000-0000-0000C2130000}"/>
    <cellStyle name="Porcentual 2 17 20 2" xfId="6501" xr:uid="{00000000-0005-0000-0000-0000C3130000}"/>
    <cellStyle name="Porcentual 2 17 21" xfId="2490" xr:uid="{00000000-0005-0000-0000-0000C4130000}"/>
    <cellStyle name="Porcentual 2 17 21 2" xfId="6502" xr:uid="{00000000-0005-0000-0000-0000C5130000}"/>
    <cellStyle name="Porcentual 2 17 22" xfId="2491" xr:uid="{00000000-0005-0000-0000-0000C6130000}"/>
    <cellStyle name="Porcentual 2 17 22 2" xfId="6503" xr:uid="{00000000-0005-0000-0000-0000C7130000}"/>
    <cellStyle name="Porcentual 2 17 23" xfId="2492" xr:uid="{00000000-0005-0000-0000-0000C8130000}"/>
    <cellStyle name="Porcentual 2 17 23 2" xfId="6504" xr:uid="{00000000-0005-0000-0000-0000C9130000}"/>
    <cellStyle name="Porcentual 2 17 24" xfId="2493" xr:uid="{00000000-0005-0000-0000-0000CA130000}"/>
    <cellStyle name="Porcentual 2 17 24 2" xfId="6505" xr:uid="{00000000-0005-0000-0000-0000CB130000}"/>
    <cellStyle name="Porcentual 2 17 25" xfId="2494" xr:uid="{00000000-0005-0000-0000-0000CC130000}"/>
    <cellStyle name="Porcentual 2 17 25 2" xfId="6506" xr:uid="{00000000-0005-0000-0000-0000CD130000}"/>
    <cellStyle name="Porcentual 2 17 26" xfId="2495" xr:uid="{00000000-0005-0000-0000-0000CE130000}"/>
    <cellStyle name="Porcentual 2 17 26 2" xfId="6507" xr:uid="{00000000-0005-0000-0000-0000CF130000}"/>
    <cellStyle name="Porcentual 2 17 27" xfId="2496" xr:uid="{00000000-0005-0000-0000-0000D0130000}"/>
    <cellStyle name="Porcentual 2 17 27 2" xfId="6508" xr:uid="{00000000-0005-0000-0000-0000D1130000}"/>
    <cellStyle name="Porcentual 2 17 28" xfId="2497" xr:uid="{00000000-0005-0000-0000-0000D2130000}"/>
    <cellStyle name="Porcentual 2 17 28 2" xfId="6509" xr:uid="{00000000-0005-0000-0000-0000D3130000}"/>
    <cellStyle name="Porcentual 2 17 29" xfId="6510" xr:uid="{00000000-0005-0000-0000-0000D4130000}"/>
    <cellStyle name="Porcentual 2 17 3" xfId="2498" xr:uid="{00000000-0005-0000-0000-0000D5130000}"/>
    <cellStyle name="Porcentual 2 17 3 2" xfId="6511" xr:uid="{00000000-0005-0000-0000-0000D6130000}"/>
    <cellStyle name="Porcentual 2 17 4" xfId="2499" xr:uid="{00000000-0005-0000-0000-0000D7130000}"/>
    <cellStyle name="Porcentual 2 17 4 2" xfId="6512" xr:uid="{00000000-0005-0000-0000-0000D8130000}"/>
    <cellStyle name="Porcentual 2 17 5" xfId="2500" xr:uid="{00000000-0005-0000-0000-0000D9130000}"/>
    <cellStyle name="Porcentual 2 17 5 2" xfId="6513" xr:uid="{00000000-0005-0000-0000-0000DA130000}"/>
    <cellStyle name="Porcentual 2 17 6" xfId="2501" xr:uid="{00000000-0005-0000-0000-0000DB130000}"/>
    <cellStyle name="Porcentual 2 17 6 2" xfId="6514" xr:uid="{00000000-0005-0000-0000-0000DC130000}"/>
    <cellStyle name="Porcentual 2 17 7" xfId="2502" xr:uid="{00000000-0005-0000-0000-0000DD130000}"/>
    <cellStyle name="Porcentual 2 17 7 2" xfId="6515" xr:uid="{00000000-0005-0000-0000-0000DE130000}"/>
    <cellStyle name="Porcentual 2 17 8" xfId="2503" xr:uid="{00000000-0005-0000-0000-0000DF130000}"/>
    <cellStyle name="Porcentual 2 17 8 2" xfId="6516" xr:uid="{00000000-0005-0000-0000-0000E0130000}"/>
    <cellStyle name="Porcentual 2 17 9" xfId="2504" xr:uid="{00000000-0005-0000-0000-0000E1130000}"/>
    <cellStyle name="Porcentual 2 17 9 2" xfId="6517" xr:uid="{00000000-0005-0000-0000-0000E2130000}"/>
    <cellStyle name="Porcentual 2 18" xfId="2505" xr:uid="{00000000-0005-0000-0000-0000E3130000}"/>
    <cellStyle name="Porcentual 2 18 10" xfId="2506" xr:uid="{00000000-0005-0000-0000-0000E4130000}"/>
    <cellStyle name="Porcentual 2 18 10 2" xfId="6518" xr:uid="{00000000-0005-0000-0000-0000E5130000}"/>
    <cellStyle name="Porcentual 2 18 11" xfId="2507" xr:uid="{00000000-0005-0000-0000-0000E6130000}"/>
    <cellStyle name="Porcentual 2 18 11 2" xfId="6519" xr:uid="{00000000-0005-0000-0000-0000E7130000}"/>
    <cellStyle name="Porcentual 2 18 12" xfId="2508" xr:uid="{00000000-0005-0000-0000-0000E8130000}"/>
    <cellStyle name="Porcentual 2 18 12 2" xfId="6520" xr:uid="{00000000-0005-0000-0000-0000E9130000}"/>
    <cellStyle name="Porcentual 2 18 13" xfId="2509" xr:uid="{00000000-0005-0000-0000-0000EA130000}"/>
    <cellStyle name="Porcentual 2 18 13 2" xfId="6521" xr:uid="{00000000-0005-0000-0000-0000EB130000}"/>
    <cellStyle name="Porcentual 2 18 14" xfId="2510" xr:uid="{00000000-0005-0000-0000-0000EC130000}"/>
    <cellStyle name="Porcentual 2 18 14 2" xfId="6522" xr:uid="{00000000-0005-0000-0000-0000ED130000}"/>
    <cellStyle name="Porcentual 2 18 15" xfId="2511" xr:uid="{00000000-0005-0000-0000-0000EE130000}"/>
    <cellStyle name="Porcentual 2 18 15 2" xfId="6523" xr:uid="{00000000-0005-0000-0000-0000EF130000}"/>
    <cellStyle name="Porcentual 2 18 16" xfId="2512" xr:uid="{00000000-0005-0000-0000-0000F0130000}"/>
    <cellStyle name="Porcentual 2 18 16 2" xfId="6524" xr:uid="{00000000-0005-0000-0000-0000F1130000}"/>
    <cellStyle name="Porcentual 2 18 17" xfId="2513" xr:uid="{00000000-0005-0000-0000-0000F2130000}"/>
    <cellStyle name="Porcentual 2 18 17 2" xfId="6525" xr:uid="{00000000-0005-0000-0000-0000F3130000}"/>
    <cellStyle name="Porcentual 2 18 18" xfId="2514" xr:uid="{00000000-0005-0000-0000-0000F4130000}"/>
    <cellStyle name="Porcentual 2 18 18 2" xfId="6526" xr:uid="{00000000-0005-0000-0000-0000F5130000}"/>
    <cellStyle name="Porcentual 2 18 19" xfId="2515" xr:uid="{00000000-0005-0000-0000-0000F6130000}"/>
    <cellStyle name="Porcentual 2 18 19 2" xfId="6527" xr:uid="{00000000-0005-0000-0000-0000F7130000}"/>
    <cellStyle name="Porcentual 2 18 2" xfId="2516" xr:uid="{00000000-0005-0000-0000-0000F8130000}"/>
    <cellStyle name="Porcentual 2 18 2 2" xfId="6528" xr:uid="{00000000-0005-0000-0000-0000F9130000}"/>
    <cellStyle name="Porcentual 2 18 20" xfId="2517" xr:uid="{00000000-0005-0000-0000-0000FA130000}"/>
    <cellStyle name="Porcentual 2 18 20 2" xfId="6529" xr:uid="{00000000-0005-0000-0000-0000FB130000}"/>
    <cellStyle name="Porcentual 2 18 21" xfId="2518" xr:uid="{00000000-0005-0000-0000-0000FC130000}"/>
    <cellStyle name="Porcentual 2 18 21 2" xfId="6530" xr:uid="{00000000-0005-0000-0000-0000FD130000}"/>
    <cellStyle name="Porcentual 2 18 22" xfId="2519" xr:uid="{00000000-0005-0000-0000-0000FE130000}"/>
    <cellStyle name="Porcentual 2 18 22 2" xfId="6531" xr:uid="{00000000-0005-0000-0000-0000FF130000}"/>
    <cellStyle name="Porcentual 2 18 23" xfId="2520" xr:uid="{00000000-0005-0000-0000-000000140000}"/>
    <cellStyle name="Porcentual 2 18 23 2" xfId="6532" xr:uid="{00000000-0005-0000-0000-000001140000}"/>
    <cellStyle name="Porcentual 2 18 24" xfId="2521" xr:uid="{00000000-0005-0000-0000-000002140000}"/>
    <cellStyle name="Porcentual 2 18 24 2" xfId="6533" xr:uid="{00000000-0005-0000-0000-000003140000}"/>
    <cellStyle name="Porcentual 2 18 25" xfId="2522" xr:uid="{00000000-0005-0000-0000-000004140000}"/>
    <cellStyle name="Porcentual 2 18 25 2" xfId="6534" xr:uid="{00000000-0005-0000-0000-000005140000}"/>
    <cellStyle name="Porcentual 2 18 26" xfId="2523" xr:uid="{00000000-0005-0000-0000-000006140000}"/>
    <cellStyle name="Porcentual 2 18 26 2" xfId="6535" xr:uid="{00000000-0005-0000-0000-000007140000}"/>
    <cellStyle name="Porcentual 2 18 27" xfId="2524" xr:uid="{00000000-0005-0000-0000-000008140000}"/>
    <cellStyle name="Porcentual 2 18 27 2" xfId="6536" xr:uid="{00000000-0005-0000-0000-000009140000}"/>
    <cellStyle name="Porcentual 2 18 28" xfId="2525" xr:uid="{00000000-0005-0000-0000-00000A140000}"/>
    <cellStyle name="Porcentual 2 18 28 2" xfId="6537" xr:uid="{00000000-0005-0000-0000-00000B140000}"/>
    <cellStyle name="Porcentual 2 18 29" xfId="6538" xr:uid="{00000000-0005-0000-0000-00000C140000}"/>
    <cellStyle name="Porcentual 2 18 3" xfId="2526" xr:uid="{00000000-0005-0000-0000-00000D140000}"/>
    <cellStyle name="Porcentual 2 18 3 2" xfId="6539" xr:uid="{00000000-0005-0000-0000-00000E140000}"/>
    <cellStyle name="Porcentual 2 18 4" xfId="2527" xr:uid="{00000000-0005-0000-0000-00000F140000}"/>
    <cellStyle name="Porcentual 2 18 4 2" xfId="6540" xr:uid="{00000000-0005-0000-0000-000010140000}"/>
    <cellStyle name="Porcentual 2 18 5" xfId="2528" xr:uid="{00000000-0005-0000-0000-000011140000}"/>
    <cellStyle name="Porcentual 2 18 5 2" xfId="6541" xr:uid="{00000000-0005-0000-0000-000012140000}"/>
    <cellStyle name="Porcentual 2 18 6" xfId="2529" xr:uid="{00000000-0005-0000-0000-000013140000}"/>
    <cellStyle name="Porcentual 2 18 6 2" xfId="6542" xr:uid="{00000000-0005-0000-0000-000014140000}"/>
    <cellStyle name="Porcentual 2 18 7" xfId="2530" xr:uid="{00000000-0005-0000-0000-000015140000}"/>
    <cellStyle name="Porcentual 2 18 7 2" xfId="6543" xr:uid="{00000000-0005-0000-0000-000016140000}"/>
    <cellStyle name="Porcentual 2 18 8" xfId="2531" xr:uid="{00000000-0005-0000-0000-000017140000}"/>
    <cellStyle name="Porcentual 2 18 8 2" xfId="6544" xr:uid="{00000000-0005-0000-0000-000018140000}"/>
    <cellStyle name="Porcentual 2 18 9" xfId="2532" xr:uid="{00000000-0005-0000-0000-000019140000}"/>
    <cellStyle name="Porcentual 2 18 9 2" xfId="6545" xr:uid="{00000000-0005-0000-0000-00001A140000}"/>
    <cellStyle name="Porcentual 2 19" xfId="2533" xr:uid="{00000000-0005-0000-0000-00001B140000}"/>
    <cellStyle name="Porcentual 2 19 10" xfId="2534" xr:uid="{00000000-0005-0000-0000-00001C140000}"/>
    <cellStyle name="Porcentual 2 19 10 2" xfId="6546" xr:uid="{00000000-0005-0000-0000-00001D140000}"/>
    <cellStyle name="Porcentual 2 19 11" xfId="2535" xr:uid="{00000000-0005-0000-0000-00001E140000}"/>
    <cellStyle name="Porcentual 2 19 11 2" xfId="6547" xr:uid="{00000000-0005-0000-0000-00001F140000}"/>
    <cellStyle name="Porcentual 2 19 12" xfId="2536" xr:uid="{00000000-0005-0000-0000-000020140000}"/>
    <cellStyle name="Porcentual 2 19 12 2" xfId="6548" xr:uid="{00000000-0005-0000-0000-000021140000}"/>
    <cellStyle name="Porcentual 2 19 13" xfId="2537" xr:uid="{00000000-0005-0000-0000-000022140000}"/>
    <cellStyle name="Porcentual 2 19 13 2" xfId="6549" xr:uid="{00000000-0005-0000-0000-000023140000}"/>
    <cellStyle name="Porcentual 2 19 14" xfId="2538" xr:uid="{00000000-0005-0000-0000-000024140000}"/>
    <cellStyle name="Porcentual 2 19 14 2" xfId="6550" xr:uid="{00000000-0005-0000-0000-000025140000}"/>
    <cellStyle name="Porcentual 2 19 15" xfId="2539" xr:uid="{00000000-0005-0000-0000-000026140000}"/>
    <cellStyle name="Porcentual 2 19 15 2" xfId="6551" xr:uid="{00000000-0005-0000-0000-000027140000}"/>
    <cellStyle name="Porcentual 2 19 16" xfId="2540" xr:uid="{00000000-0005-0000-0000-000028140000}"/>
    <cellStyle name="Porcentual 2 19 16 2" xfId="6552" xr:uid="{00000000-0005-0000-0000-000029140000}"/>
    <cellStyle name="Porcentual 2 19 17" xfId="2541" xr:uid="{00000000-0005-0000-0000-00002A140000}"/>
    <cellStyle name="Porcentual 2 19 17 2" xfId="6553" xr:uid="{00000000-0005-0000-0000-00002B140000}"/>
    <cellStyle name="Porcentual 2 19 18" xfId="2542" xr:uid="{00000000-0005-0000-0000-00002C140000}"/>
    <cellStyle name="Porcentual 2 19 18 2" xfId="6554" xr:uid="{00000000-0005-0000-0000-00002D140000}"/>
    <cellStyle name="Porcentual 2 19 19" xfId="2543" xr:uid="{00000000-0005-0000-0000-00002E140000}"/>
    <cellStyle name="Porcentual 2 19 19 2" xfId="6555" xr:uid="{00000000-0005-0000-0000-00002F140000}"/>
    <cellStyle name="Porcentual 2 19 2" xfId="2544" xr:uid="{00000000-0005-0000-0000-000030140000}"/>
    <cellStyle name="Porcentual 2 19 2 2" xfId="6556" xr:uid="{00000000-0005-0000-0000-000031140000}"/>
    <cellStyle name="Porcentual 2 19 20" xfId="2545" xr:uid="{00000000-0005-0000-0000-000032140000}"/>
    <cellStyle name="Porcentual 2 19 20 2" xfId="6557" xr:uid="{00000000-0005-0000-0000-000033140000}"/>
    <cellStyle name="Porcentual 2 19 21" xfId="2546" xr:uid="{00000000-0005-0000-0000-000034140000}"/>
    <cellStyle name="Porcentual 2 19 21 2" xfId="6558" xr:uid="{00000000-0005-0000-0000-000035140000}"/>
    <cellStyle name="Porcentual 2 19 22" xfId="2547" xr:uid="{00000000-0005-0000-0000-000036140000}"/>
    <cellStyle name="Porcentual 2 19 22 2" xfId="6559" xr:uid="{00000000-0005-0000-0000-000037140000}"/>
    <cellStyle name="Porcentual 2 19 23" xfId="2548" xr:uid="{00000000-0005-0000-0000-000038140000}"/>
    <cellStyle name="Porcentual 2 19 23 2" xfId="6560" xr:uid="{00000000-0005-0000-0000-000039140000}"/>
    <cellStyle name="Porcentual 2 19 24" xfId="2549" xr:uid="{00000000-0005-0000-0000-00003A140000}"/>
    <cellStyle name="Porcentual 2 19 24 2" xfId="6561" xr:uid="{00000000-0005-0000-0000-00003B140000}"/>
    <cellStyle name="Porcentual 2 19 25" xfId="2550" xr:uid="{00000000-0005-0000-0000-00003C140000}"/>
    <cellStyle name="Porcentual 2 19 25 2" xfId="6562" xr:uid="{00000000-0005-0000-0000-00003D140000}"/>
    <cellStyle name="Porcentual 2 19 26" xfId="2551" xr:uid="{00000000-0005-0000-0000-00003E140000}"/>
    <cellStyle name="Porcentual 2 19 26 2" xfId="6563" xr:uid="{00000000-0005-0000-0000-00003F140000}"/>
    <cellStyle name="Porcentual 2 19 27" xfId="2552" xr:uid="{00000000-0005-0000-0000-000040140000}"/>
    <cellStyle name="Porcentual 2 19 27 2" xfId="6564" xr:uid="{00000000-0005-0000-0000-000041140000}"/>
    <cellStyle name="Porcentual 2 19 28" xfId="2553" xr:uid="{00000000-0005-0000-0000-000042140000}"/>
    <cellStyle name="Porcentual 2 19 28 2" xfId="6565" xr:uid="{00000000-0005-0000-0000-000043140000}"/>
    <cellStyle name="Porcentual 2 19 29" xfId="6566" xr:uid="{00000000-0005-0000-0000-000044140000}"/>
    <cellStyle name="Porcentual 2 19 3" xfId="2554" xr:uid="{00000000-0005-0000-0000-000045140000}"/>
    <cellStyle name="Porcentual 2 19 3 2" xfId="6567" xr:uid="{00000000-0005-0000-0000-000046140000}"/>
    <cellStyle name="Porcentual 2 19 4" xfId="2555" xr:uid="{00000000-0005-0000-0000-000047140000}"/>
    <cellStyle name="Porcentual 2 19 4 2" xfId="6568" xr:uid="{00000000-0005-0000-0000-000048140000}"/>
    <cellStyle name="Porcentual 2 19 5" xfId="2556" xr:uid="{00000000-0005-0000-0000-000049140000}"/>
    <cellStyle name="Porcentual 2 19 5 2" xfId="6569" xr:uid="{00000000-0005-0000-0000-00004A140000}"/>
    <cellStyle name="Porcentual 2 19 6" xfId="2557" xr:uid="{00000000-0005-0000-0000-00004B140000}"/>
    <cellStyle name="Porcentual 2 19 6 2" xfId="6570" xr:uid="{00000000-0005-0000-0000-00004C140000}"/>
    <cellStyle name="Porcentual 2 19 7" xfId="2558" xr:uid="{00000000-0005-0000-0000-00004D140000}"/>
    <cellStyle name="Porcentual 2 19 7 2" xfId="6571" xr:uid="{00000000-0005-0000-0000-00004E140000}"/>
    <cellStyle name="Porcentual 2 19 8" xfId="2559" xr:uid="{00000000-0005-0000-0000-00004F140000}"/>
    <cellStyle name="Porcentual 2 19 8 2" xfId="6572" xr:uid="{00000000-0005-0000-0000-000050140000}"/>
    <cellStyle name="Porcentual 2 19 9" xfId="2560" xr:uid="{00000000-0005-0000-0000-000051140000}"/>
    <cellStyle name="Porcentual 2 19 9 2" xfId="6573" xr:uid="{00000000-0005-0000-0000-000052140000}"/>
    <cellStyle name="Porcentual 2 2" xfId="2561" xr:uid="{00000000-0005-0000-0000-000053140000}"/>
    <cellStyle name="Porcentual 2 2 10" xfId="2562" xr:uid="{00000000-0005-0000-0000-000054140000}"/>
    <cellStyle name="Porcentual 2 2 10 2" xfId="6574" xr:uid="{00000000-0005-0000-0000-000055140000}"/>
    <cellStyle name="Porcentual 2 2 11" xfId="2563" xr:uid="{00000000-0005-0000-0000-000056140000}"/>
    <cellStyle name="Porcentual 2 2 11 2" xfId="6575" xr:uid="{00000000-0005-0000-0000-000057140000}"/>
    <cellStyle name="Porcentual 2 2 12" xfId="2564" xr:uid="{00000000-0005-0000-0000-000058140000}"/>
    <cellStyle name="Porcentual 2 2 12 2" xfId="6576" xr:uid="{00000000-0005-0000-0000-000059140000}"/>
    <cellStyle name="Porcentual 2 2 13" xfId="2565" xr:uid="{00000000-0005-0000-0000-00005A140000}"/>
    <cellStyle name="Porcentual 2 2 13 2" xfId="6577" xr:uid="{00000000-0005-0000-0000-00005B140000}"/>
    <cellStyle name="Porcentual 2 2 14" xfId="2566" xr:uid="{00000000-0005-0000-0000-00005C140000}"/>
    <cellStyle name="Porcentual 2 2 14 2" xfId="6578" xr:uid="{00000000-0005-0000-0000-00005D140000}"/>
    <cellStyle name="Porcentual 2 2 15" xfId="2567" xr:uid="{00000000-0005-0000-0000-00005E140000}"/>
    <cellStyle name="Porcentual 2 2 15 2" xfId="6579" xr:uid="{00000000-0005-0000-0000-00005F140000}"/>
    <cellStyle name="Porcentual 2 2 16" xfId="2568" xr:uid="{00000000-0005-0000-0000-000060140000}"/>
    <cellStyle name="Porcentual 2 2 16 2" xfId="6580" xr:uid="{00000000-0005-0000-0000-000061140000}"/>
    <cellStyle name="Porcentual 2 2 17" xfId="2569" xr:uid="{00000000-0005-0000-0000-000062140000}"/>
    <cellStyle name="Porcentual 2 2 17 2" xfId="6581" xr:uid="{00000000-0005-0000-0000-000063140000}"/>
    <cellStyle name="Porcentual 2 2 18" xfId="2570" xr:uid="{00000000-0005-0000-0000-000064140000}"/>
    <cellStyle name="Porcentual 2 2 18 2" xfId="6582" xr:uid="{00000000-0005-0000-0000-000065140000}"/>
    <cellStyle name="Porcentual 2 2 19" xfId="2571" xr:uid="{00000000-0005-0000-0000-000066140000}"/>
    <cellStyle name="Porcentual 2 2 19 2" xfId="6583" xr:uid="{00000000-0005-0000-0000-000067140000}"/>
    <cellStyle name="Porcentual 2 2 2" xfId="2572" xr:uid="{00000000-0005-0000-0000-000068140000}"/>
    <cellStyle name="Porcentual 2 2 2 10" xfId="4427" xr:uid="{00000000-0005-0000-0000-000069140000}"/>
    <cellStyle name="Porcentual 2 2 2 11" xfId="4552" xr:uid="{00000000-0005-0000-0000-00006A140000}"/>
    <cellStyle name="Porcentual 2 2 2 2" xfId="2573" xr:uid="{00000000-0005-0000-0000-00006B140000}"/>
    <cellStyle name="Porcentual 2 2 2 2 2" xfId="4478" xr:uid="{00000000-0005-0000-0000-00006C140000}"/>
    <cellStyle name="Porcentual 2 2 2 3" xfId="2574" xr:uid="{00000000-0005-0000-0000-00006D140000}"/>
    <cellStyle name="Porcentual 2 2 2 4" xfId="2575" xr:uid="{00000000-0005-0000-0000-00006E140000}"/>
    <cellStyle name="Porcentual 2 2 2 5" xfId="2576" xr:uid="{00000000-0005-0000-0000-00006F140000}"/>
    <cellStyle name="Porcentual 2 2 2 6" xfId="2577" xr:uid="{00000000-0005-0000-0000-000070140000}"/>
    <cellStyle name="Porcentual 2 2 2 7" xfId="2578" xr:uid="{00000000-0005-0000-0000-000071140000}"/>
    <cellStyle name="Porcentual 2 2 2 8" xfId="2579" xr:uid="{00000000-0005-0000-0000-000072140000}"/>
    <cellStyle name="Porcentual 2 2 2 9" xfId="4351" xr:uid="{00000000-0005-0000-0000-000073140000}"/>
    <cellStyle name="Porcentual 2 2 20" xfId="2580" xr:uid="{00000000-0005-0000-0000-000074140000}"/>
    <cellStyle name="Porcentual 2 2 20 2" xfId="6584" xr:uid="{00000000-0005-0000-0000-000075140000}"/>
    <cellStyle name="Porcentual 2 2 21" xfId="2581" xr:uid="{00000000-0005-0000-0000-000076140000}"/>
    <cellStyle name="Porcentual 2 2 21 2" xfId="6585" xr:uid="{00000000-0005-0000-0000-000077140000}"/>
    <cellStyle name="Porcentual 2 2 22" xfId="2582" xr:uid="{00000000-0005-0000-0000-000078140000}"/>
    <cellStyle name="Porcentual 2 2 22 2" xfId="6586" xr:uid="{00000000-0005-0000-0000-000079140000}"/>
    <cellStyle name="Porcentual 2 2 23" xfId="2583" xr:uid="{00000000-0005-0000-0000-00007A140000}"/>
    <cellStyle name="Porcentual 2 2 23 2" xfId="6587" xr:uid="{00000000-0005-0000-0000-00007B140000}"/>
    <cellStyle name="Porcentual 2 2 24" xfId="2584" xr:uid="{00000000-0005-0000-0000-00007C140000}"/>
    <cellStyle name="Porcentual 2 2 24 2" xfId="6588" xr:uid="{00000000-0005-0000-0000-00007D140000}"/>
    <cellStyle name="Porcentual 2 2 25" xfId="2585" xr:uid="{00000000-0005-0000-0000-00007E140000}"/>
    <cellStyle name="Porcentual 2 2 25 2" xfId="6589" xr:uid="{00000000-0005-0000-0000-00007F140000}"/>
    <cellStyle name="Porcentual 2 2 26" xfId="2586" xr:uid="{00000000-0005-0000-0000-000080140000}"/>
    <cellStyle name="Porcentual 2 2 26 2" xfId="6590" xr:uid="{00000000-0005-0000-0000-000081140000}"/>
    <cellStyle name="Porcentual 2 2 27" xfId="2587" xr:uid="{00000000-0005-0000-0000-000082140000}"/>
    <cellStyle name="Porcentual 2 2 27 2" xfId="6591" xr:uid="{00000000-0005-0000-0000-000083140000}"/>
    <cellStyle name="Porcentual 2 2 28" xfId="2588" xr:uid="{00000000-0005-0000-0000-000084140000}"/>
    <cellStyle name="Porcentual 2 2 28 2" xfId="6592" xr:uid="{00000000-0005-0000-0000-000085140000}"/>
    <cellStyle name="Porcentual 2 2 29" xfId="2589" xr:uid="{00000000-0005-0000-0000-000086140000}"/>
    <cellStyle name="Porcentual 2 2 29 2" xfId="6593" xr:uid="{00000000-0005-0000-0000-000087140000}"/>
    <cellStyle name="Porcentual 2 2 3" xfId="2590" xr:uid="{00000000-0005-0000-0000-000088140000}"/>
    <cellStyle name="Porcentual 2 2 3 2" xfId="4311" xr:uid="{00000000-0005-0000-0000-000089140000}"/>
    <cellStyle name="Porcentual 2 2 3 2 2" xfId="4460" xr:uid="{00000000-0005-0000-0000-00008A140000}"/>
    <cellStyle name="Porcentual 2 2 3 3" xfId="4409" xr:uid="{00000000-0005-0000-0000-00008B140000}"/>
    <cellStyle name="Porcentual 2 2 30" xfId="2591" xr:uid="{00000000-0005-0000-0000-00008C140000}"/>
    <cellStyle name="Porcentual 2 2 30 2" xfId="6594" xr:uid="{00000000-0005-0000-0000-00008D140000}"/>
    <cellStyle name="Porcentual 2 2 31" xfId="2592" xr:uid="{00000000-0005-0000-0000-00008E140000}"/>
    <cellStyle name="Porcentual 2 2 31 2" xfId="6595" xr:uid="{00000000-0005-0000-0000-00008F140000}"/>
    <cellStyle name="Porcentual 2 2 32" xfId="2593" xr:uid="{00000000-0005-0000-0000-000090140000}"/>
    <cellStyle name="Porcentual 2 2 32 2" xfId="6596" xr:uid="{00000000-0005-0000-0000-000091140000}"/>
    <cellStyle name="Porcentual 2 2 33" xfId="2594" xr:uid="{00000000-0005-0000-0000-000092140000}"/>
    <cellStyle name="Porcentual 2 2 33 2" xfId="6597" xr:uid="{00000000-0005-0000-0000-000093140000}"/>
    <cellStyle name="Porcentual 2 2 34" xfId="2595" xr:uid="{00000000-0005-0000-0000-000094140000}"/>
    <cellStyle name="Porcentual 2 2 34 2" xfId="6598" xr:uid="{00000000-0005-0000-0000-000095140000}"/>
    <cellStyle name="Porcentual 2 2 35" xfId="2596" xr:uid="{00000000-0005-0000-0000-000096140000}"/>
    <cellStyle name="Porcentual 2 2 35 2" xfId="6599" xr:uid="{00000000-0005-0000-0000-000097140000}"/>
    <cellStyle name="Porcentual 2 2 36" xfId="2597" xr:uid="{00000000-0005-0000-0000-000098140000}"/>
    <cellStyle name="Porcentual 2 2 36 2" xfId="6600" xr:uid="{00000000-0005-0000-0000-000099140000}"/>
    <cellStyle name="Porcentual 2 2 37" xfId="2598" xr:uid="{00000000-0005-0000-0000-00009A140000}"/>
    <cellStyle name="Porcentual 2 2 37 2" xfId="6601" xr:uid="{00000000-0005-0000-0000-00009B140000}"/>
    <cellStyle name="Porcentual 2 2 38" xfId="2599" xr:uid="{00000000-0005-0000-0000-00009C140000}"/>
    <cellStyle name="Porcentual 2 2 38 2" xfId="6602" xr:uid="{00000000-0005-0000-0000-00009D140000}"/>
    <cellStyle name="Porcentual 2 2 39" xfId="2600" xr:uid="{00000000-0005-0000-0000-00009E140000}"/>
    <cellStyle name="Porcentual 2 2 39 2" xfId="6603" xr:uid="{00000000-0005-0000-0000-00009F140000}"/>
    <cellStyle name="Porcentual 2 2 4" xfId="2601" xr:uid="{00000000-0005-0000-0000-0000A0140000}"/>
    <cellStyle name="Porcentual 2 2 4 2" xfId="4444" xr:uid="{00000000-0005-0000-0000-0000A1140000}"/>
    <cellStyle name="Porcentual 2 2 40" xfId="2602" xr:uid="{00000000-0005-0000-0000-0000A2140000}"/>
    <cellStyle name="Porcentual 2 2 40 2" xfId="6604" xr:uid="{00000000-0005-0000-0000-0000A3140000}"/>
    <cellStyle name="Porcentual 2 2 41" xfId="2603" xr:uid="{00000000-0005-0000-0000-0000A4140000}"/>
    <cellStyle name="Porcentual 2 2 41 2" xfId="6605" xr:uid="{00000000-0005-0000-0000-0000A5140000}"/>
    <cellStyle name="Porcentual 2 2 42" xfId="2604" xr:uid="{00000000-0005-0000-0000-0000A6140000}"/>
    <cellStyle name="Porcentual 2 2 42 2" xfId="6606" xr:uid="{00000000-0005-0000-0000-0000A7140000}"/>
    <cellStyle name="Porcentual 2 2 43" xfId="2605" xr:uid="{00000000-0005-0000-0000-0000A8140000}"/>
    <cellStyle name="Porcentual 2 2 43 2" xfId="6607" xr:uid="{00000000-0005-0000-0000-0000A9140000}"/>
    <cellStyle name="Porcentual 2 2 44" xfId="2606" xr:uid="{00000000-0005-0000-0000-0000AA140000}"/>
    <cellStyle name="Porcentual 2 2 44 2" xfId="6608" xr:uid="{00000000-0005-0000-0000-0000AB140000}"/>
    <cellStyle name="Porcentual 2 2 45" xfId="2607" xr:uid="{00000000-0005-0000-0000-0000AC140000}"/>
    <cellStyle name="Porcentual 2 2 45 2" xfId="6609" xr:uid="{00000000-0005-0000-0000-0000AD140000}"/>
    <cellStyle name="Porcentual 2 2 46" xfId="2608" xr:uid="{00000000-0005-0000-0000-0000AE140000}"/>
    <cellStyle name="Porcentual 2 2 46 2" xfId="6610" xr:uid="{00000000-0005-0000-0000-0000AF140000}"/>
    <cellStyle name="Porcentual 2 2 47" xfId="2609" xr:uid="{00000000-0005-0000-0000-0000B0140000}"/>
    <cellStyle name="Porcentual 2 2 47 2" xfId="6611" xr:uid="{00000000-0005-0000-0000-0000B1140000}"/>
    <cellStyle name="Porcentual 2 2 48" xfId="2610" xr:uid="{00000000-0005-0000-0000-0000B2140000}"/>
    <cellStyle name="Porcentual 2 2 48 2" xfId="6612" xr:uid="{00000000-0005-0000-0000-0000B3140000}"/>
    <cellStyle name="Porcentual 2 2 49" xfId="2611" xr:uid="{00000000-0005-0000-0000-0000B4140000}"/>
    <cellStyle name="Porcentual 2 2 49 2" xfId="6613" xr:uid="{00000000-0005-0000-0000-0000B5140000}"/>
    <cellStyle name="Porcentual 2 2 5" xfId="2612" xr:uid="{00000000-0005-0000-0000-0000B6140000}"/>
    <cellStyle name="Porcentual 2 2 5 2" xfId="6614" xr:uid="{00000000-0005-0000-0000-0000B7140000}"/>
    <cellStyle name="Porcentual 2 2 50" xfId="2613" xr:uid="{00000000-0005-0000-0000-0000B8140000}"/>
    <cellStyle name="Porcentual 2 2 50 2" xfId="6615" xr:uid="{00000000-0005-0000-0000-0000B9140000}"/>
    <cellStyle name="Porcentual 2 2 51" xfId="2614" xr:uid="{00000000-0005-0000-0000-0000BA140000}"/>
    <cellStyle name="Porcentual 2 2 51 2" xfId="6616" xr:uid="{00000000-0005-0000-0000-0000BB140000}"/>
    <cellStyle name="Porcentual 2 2 52" xfId="2615" xr:uid="{00000000-0005-0000-0000-0000BC140000}"/>
    <cellStyle name="Porcentual 2 2 52 2" xfId="6617" xr:uid="{00000000-0005-0000-0000-0000BD140000}"/>
    <cellStyle name="Porcentual 2 2 53" xfId="2616" xr:uid="{00000000-0005-0000-0000-0000BE140000}"/>
    <cellStyle name="Porcentual 2 2 53 2" xfId="6618" xr:uid="{00000000-0005-0000-0000-0000BF140000}"/>
    <cellStyle name="Porcentual 2 2 54" xfId="2617" xr:uid="{00000000-0005-0000-0000-0000C0140000}"/>
    <cellStyle name="Porcentual 2 2 54 2" xfId="6619" xr:uid="{00000000-0005-0000-0000-0000C1140000}"/>
    <cellStyle name="Porcentual 2 2 55" xfId="2618" xr:uid="{00000000-0005-0000-0000-0000C2140000}"/>
    <cellStyle name="Porcentual 2 2 55 2" xfId="6620" xr:uid="{00000000-0005-0000-0000-0000C3140000}"/>
    <cellStyle name="Porcentual 2 2 56" xfId="2619" xr:uid="{00000000-0005-0000-0000-0000C4140000}"/>
    <cellStyle name="Porcentual 2 2 56 2" xfId="6621" xr:uid="{00000000-0005-0000-0000-0000C5140000}"/>
    <cellStyle name="Porcentual 2 2 57" xfId="2620" xr:uid="{00000000-0005-0000-0000-0000C6140000}"/>
    <cellStyle name="Porcentual 2 2 58" xfId="2621" xr:uid="{00000000-0005-0000-0000-0000C7140000}"/>
    <cellStyle name="Porcentual 2 2 59" xfId="2622" xr:uid="{00000000-0005-0000-0000-0000C8140000}"/>
    <cellStyle name="Porcentual 2 2 6" xfId="2623" xr:uid="{00000000-0005-0000-0000-0000C9140000}"/>
    <cellStyle name="Porcentual 2 2 6 2" xfId="6622" xr:uid="{00000000-0005-0000-0000-0000CA140000}"/>
    <cellStyle name="Porcentual 2 2 60" xfId="2624" xr:uid="{00000000-0005-0000-0000-0000CB140000}"/>
    <cellStyle name="Porcentual 2 2 61" xfId="2625" xr:uid="{00000000-0005-0000-0000-0000CC140000}"/>
    <cellStyle name="Porcentual 2 2 62" xfId="2626" xr:uid="{00000000-0005-0000-0000-0000CD140000}"/>
    <cellStyle name="Porcentual 2 2 63" xfId="4277" xr:uid="{00000000-0005-0000-0000-0000CE140000}"/>
    <cellStyle name="Porcentual 2 2 64" xfId="4393" xr:uid="{00000000-0005-0000-0000-0000CF140000}"/>
    <cellStyle name="Porcentual 2 2 65" xfId="4531" xr:uid="{00000000-0005-0000-0000-0000D0140000}"/>
    <cellStyle name="Porcentual 2 2 7" xfId="2627" xr:uid="{00000000-0005-0000-0000-0000D1140000}"/>
    <cellStyle name="Porcentual 2 2 7 2" xfId="6623" xr:uid="{00000000-0005-0000-0000-0000D2140000}"/>
    <cellStyle name="Porcentual 2 2 8" xfId="2628" xr:uid="{00000000-0005-0000-0000-0000D3140000}"/>
    <cellStyle name="Porcentual 2 2 8 2" xfId="6624" xr:uid="{00000000-0005-0000-0000-0000D4140000}"/>
    <cellStyle name="Porcentual 2 2 9" xfId="2629" xr:uid="{00000000-0005-0000-0000-0000D5140000}"/>
    <cellStyle name="Porcentual 2 2 9 2" xfId="6625" xr:uid="{00000000-0005-0000-0000-0000D6140000}"/>
    <cellStyle name="Porcentual 2 20" xfId="2630" xr:uid="{00000000-0005-0000-0000-0000D7140000}"/>
    <cellStyle name="Porcentual 2 20 10" xfId="2631" xr:uid="{00000000-0005-0000-0000-0000D8140000}"/>
    <cellStyle name="Porcentual 2 20 10 2" xfId="6626" xr:uid="{00000000-0005-0000-0000-0000D9140000}"/>
    <cellStyle name="Porcentual 2 20 11" xfId="2632" xr:uid="{00000000-0005-0000-0000-0000DA140000}"/>
    <cellStyle name="Porcentual 2 20 11 2" xfId="6627" xr:uid="{00000000-0005-0000-0000-0000DB140000}"/>
    <cellStyle name="Porcentual 2 20 12" xfId="2633" xr:uid="{00000000-0005-0000-0000-0000DC140000}"/>
    <cellStyle name="Porcentual 2 20 12 2" xfId="6628" xr:uid="{00000000-0005-0000-0000-0000DD140000}"/>
    <cellStyle name="Porcentual 2 20 13" xfId="2634" xr:uid="{00000000-0005-0000-0000-0000DE140000}"/>
    <cellStyle name="Porcentual 2 20 13 2" xfId="6629" xr:uid="{00000000-0005-0000-0000-0000DF140000}"/>
    <cellStyle name="Porcentual 2 20 14" xfId="2635" xr:uid="{00000000-0005-0000-0000-0000E0140000}"/>
    <cellStyle name="Porcentual 2 20 14 2" xfId="6630" xr:uid="{00000000-0005-0000-0000-0000E1140000}"/>
    <cellStyle name="Porcentual 2 20 15" xfId="2636" xr:uid="{00000000-0005-0000-0000-0000E2140000}"/>
    <cellStyle name="Porcentual 2 20 15 2" xfId="6631" xr:uid="{00000000-0005-0000-0000-0000E3140000}"/>
    <cellStyle name="Porcentual 2 20 16" xfId="2637" xr:uid="{00000000-0005-0000-0000-0000E4140000}"/>
    <cellStyle name="Porcentual 2 20 16 2" xfId="6632" xr:uid="{00000000-0005-0000-0000-0000E5140000}"/>
    <cellStyle name="Porcentual 2 20 17" xfId="2638" xr:uid="{00000000-0005-0000-0000-0000E6140000}"/>
    <cellStyle name="Porcentual 2 20 17 2" xfId="6633" xr:uid="{00000000-0005-0000-0000-0000E7140000}"/>
    <cellStyle name="Porcentual 2 20 18" xfId="2639" xr:uid="{00000000-0005-0000-0000-0000E8140000}"/>
    <cellStyle name="Porcentual 2 20 18 2" xfId="6634" xr:uid="{00000000-0005-0000-0000-0000E9140000}"/>
    <cellStyle name="Porcentual 2 20 19" xfId="2640" xr:uid="{00000000-0005-0000-0000-0000EA140000}"/>
    <cellStyle name="Porcentual 2 20 19 2" xfId="6635" xr:uid="{00000000-0005-0000-0000-0000EB140000}"/>
    <cellStyle name="Porcentual 2 20 2" xfId="2641" xr:uid="{00000000-0005-0000-0000-0000EC140000}"/>
    <cellStyle name="Porcentual 2 20 2 2" xfId="6636" xr:uid="{00000000-0005-0000-0000-0000ED140000}"/>
    <cellStyle name="Porcentual 2 20 20" xfId="2642" xr:uid="{00000000-0005-0000-0000-0000EE140000}"/>
    <cellStyle name="Porcentual 2 20 20 2" xfId="6637" xr:uid="{00000000-0005-0000-0000-0000EF140000}"/>
    <cellStyle name="Porcentual 2 20 21" xfId="2643" xr:uid="{00000000-0005-0000-0000-0000F0140000}"/>
    <cellStyle name="Porcentual 2 20 21 2" xfId="6638" xr:uid="{00000000-0005-0000-0000-0000F1140000}"/>
    <cellStyle name="Porcentual 2 20 22" xfId="2644" xr:uid="{00000000-0005-0000-0000-0000F2140000}"/>
    <cellStyle name="Porcentual 2 20 22 2" xfId="6639" xr:uid="{00000000-0005-0000-0000-0000F3140000}"/>
    <cellStyle name="Porcentual 2 20 23" xfId="2645" xr:uid="{00000000-0005-0000-0000-0000F4140000}"/>
    <cellStyle name="Porcentual 2 20 23 2" xfId="6640" xr:uid="{00000000-0005-0000-0000-0000F5140000}"/>
    <cellStyle name="Porcentual 2 20 24" xfId="2646" xr:uid="{00000000-0005-0000-0000-0000F6140000}"/>
    <cellStyle name="Porcentual 2 20 24 2" xfId="6641" xr:uid="{00000000-0005-0000-0000-0000F7140000}"/>
    <cellStyle name="Porcentual 2 20 25" xfId="2647" xr:uid="{00000000-0005-0000-0000-0000F8140000}"/>
    <cellStyle name="Porcentual 2 20 25 2" xfId="6642" xr:uid="{00000000-0005-0000-0000-0000F9140000}"/>
    <cellStyle name="Porcentual 2 20 26" xfId="2648" xr:uid="{00000000-0005-0000-0000-0000FA140000}"/>
    <cellStyle name="Porcentual 2 20 26 2" xfId="6643" xr:uid="{00000000-0005-0000-0000-0000FB140000}"/>
    <cellStyle name="Porcentual 2 20 27" xfId="2649" xr:uid="{00000000-0005-0000-0000-0000FC140000}"/>
    <cellStyle name="Porcentual 2 20 27 2" xfId="6644" xr:uid="{00000000-0005-0000-0000-0000FD140000}"/>
    <cellStyle name="Porcentual 2 20 28" xfId="2650" xr:uid="{00000000-0005-0000-0000-0000FE140000}"/>
    <cellStyle name="Porcentual 2 20 28 2" xfId="6645" xr:uid="{00000000-0005-0000-0000-0000FF140000}"/>
    <cellStyle name="Porcentual 2 20 29" xfId="6646" xr:uid="{00000000-0005-0000-0000-000000150000}"/>
    <cellStyle name="Porcentual 2 20 3" xfId="2651" xr:uid="{00000000-0005-0000-0000-000001150000}"/>
    <cellStyle name="Porcentual 2 20 3 2" xfId="6647" xr:uid="{00000000-0005-0000-0000-000002150000}"/>
    <cellStyle name="Porcentual 2 20 4" xfId="2652" xr:uid="{00000000-0005-0000-0000-000003150000}"/>
    <cellStyle name="Porcentual 2 20 4 2" xfId="6648" xr:uid="{00000000-0005-0000-0000-000004150000}"/>
    <cellStyle name="Porcentual 2 20 5" xfId="2653" xr:uid="{00000000-0005-0000-0000-000005150000}"/>
    <cellStyle name="Porcentual 2 20 5 2" xfId="6649" xr:uid="{00000000-0005-0000-0000-000006150000}"/>
    <cellStyle name="Porcentual 2 20 6" xfId="2654" xr:uid="{00000000-0005-0000-0000-000007150000}"/>
    <cellStyle name="Porcentual 2 20 6 2" xfId="6650" xr:uid="{00000000-0005-0000-0000-000008150000}"/>
    <cellStyle name="Porcentual 2 20 7" xfId="2655" xr:uid="{00000000-0005-0000-0000-000009150000}"/>
    <cellStyle name="Porcentual 2 20 7 2" xfId="6651" xr:uid="{00000000-0005-0000-0000-00000A150000}"/>
    <cellStyle name="Porcentual 2 20 8" xfId="2656" xr:uid="{00000000-0005-0000-0000-00000B150000}"/>
    <cellStyle name="Porcentual 2 20 8 2" xfId="6652" xr:uid="{00000000-0005-0000-0000-00000C150000}"/>
    <cellStyle name="Porcentual 2 20 9" xfId="2657" xr:uid="{00000000-0005-0000-0000-00000D150000}"/>
    <cellStyle name="Porcentual 2 20 9 2" xfId="6653" xr:uid="{00000000-0005-0000-0000-00000E150000}"/>
    <cellStyle name="Porcentual 2 21" xfId="2658" xr:uid="{00000000-0005-0000-0000-00000F150000}"/>
    <cellStyle name="Porcentual 2 21 10" xfId="2659" xr:uid="{00000000-0005-0000-0000-000010150000}"/>
    <cellStyle name="Porcentual 2 21 10 2" xfId="6654" xr:uid="{00000000-0005-0000-0000-000011150000}"/>
    <cellStyle name="Porcentual 2 21 11" xfId="2660" xr:uid="{00000000-0005-0000-0000-000012150000}"/>
    <cellStyle name="Porcentual 2 21 11 2" xfId="6655" xr:uid="{00000000-0005-0000-0000-000013150000}"/>
    <cellStyle name="Porcentual 2 21 12" xfId="2661" xr:uid="{00000000-0005-0000-0000-000014150000}"/>
    <cellStyle name="Porcentual 2 21 12 2" xfId="6656" xr:uid="{00000000-0005-0000-0000-000015150000}"/>
    <cellStyle name="Porcentual 2 21 13" xfId="2662" xr:uid="{00000000-0005-0000-0000-000016150000}"/>
    <cellStyle name="Porcentual 2 21 13 2" xfId="6657" xr:uid="{00000000-0005-0000-0000-000017150000}"/>
    <cellStyle name="Porcentual 2 21 14" xfId="2663" xr:uid="{00000000-0005-0000-0000-000018150000}"/>
    <cellStyle name="Porcentual 2 21 14 2" xfId="6658" xr:uid="{00000000-0005-0000-0000-000019150000}"/>
    <cellStyle name="Porcentual 2 21 15" xfId="2664" xr:uid="{00000000-0005-0000-0000-00001A150000}"/>
    <cellStyle name="Porcentual 2 21 15 2" xfId="6659" xr:uid="{00000000-0005-0000-0000-00001B150000}"/>
    <cellStyle name="Porcentual 2 21 16" xfId="2665" xr:uid="{00000000-0005-0000-0000-00001C150000}"/>
    <cellStyle name="Porcentual 2 21 16 2" xfId="6660" xr:uid="{00000000-0005-0000-0000-00001D150000}"/>
    <cellStyle name="Porcentual 2 21 17" xfId="2666" xr:uid="{00000000-0005-0000-0000-00001E150000}"/>
    <cellStyle name="Porcentual 2 21 17 2" xfId="6661" xr:uid="{00000000-0005-0000-0000-00001F150000}"/>
    <cellStyle name="Porcentual 2 21 18" xfId="2667" xr:uid="{00000000-0005-0000-0000-000020150000}"/>
    <cellStyle name="Porcentual 2 21 18 2" xfId="6662" xr:uid="{00000000-0005-0000-0000-000021150000}"/>
    <cellStyle name="Porcentual 2 21 19" xfId="2668" xr:uid="{00000000-0005-0000-0000-000022150000}"/>
    <cellStyle name="Porcentual 2 21 19 2" xfId="6663" xr:uid="{00000000-0005-0000-0000-000023150000}"/>
    <cellStyle name="Porcentual 2 21 2" xfId="2669" xr:uid="{00000000-0005-0000-0000-000024150000}"/>
    <cellStyle name="Porcentual 2 21 2 2" xfId="6664" xr:uid="{00000000-0005-0000-0000-000025150000}"/>
    <cellStyle name="Porcentual 2 21 20" xfId="2670" xr:uid="{00000000-0005-0000-0000-000026150000}"/>
    <cellStyle name="Porcentual 2 21 20 2" xfId="6665" xr:uid="{00000000-0005-0000-0000-000027150000}"/>
    <cellStyle name="Porcentual 2 21 21" xfId="2671" xr:uid="{00000000-0005-0000-0000-000028150000}"/>
    <cellStyle name="Porcentual 2 21 21 2" xfId="6666" xr:uid="{00000000-0005-0000-0000-000029150000}"/>
    <cellStyle name="Porcentual 2 21 22" xfId="2672" xr:uid="{00000000-0005-0000-0000-00002A150000}"/>
    <cellStyle name="Porcentual 2 21 22 2" xfId="6667" xr:uid="{00000000-0005-0000-0000-00002B150000}"/>
    <cellStyle name="Porcentual 2 21 23" xfId="2673" xr:uid="{00000000-0005-0000-0000-00002C150000}"/>
    <cellStyle name="Porcentual 2 21 23 2" xfId="6668" xr:uid="{00000000-0005-0000-0000-00002D150000}"/>
    <cellStyle name="Porcentual 2 21 24" xfId="2674" xr:uid="{00000000-0005-0000-0000-00002E150000}"/>
    <cellStyle name="Porcentual 2 21 24 2" xfId="6669" xr:uid="{00000000-0005-0000-0000-00002F150000}"/>
    <cellStyle name="Porcentual 2 21 25" xfId="2675" xr:uid="{00000000-0005-0000-0000-000030150000}"/>
    <cellStyle name="Porcentual 2 21 25 2" xfId="6670" xr:uid="{00000000-0005-0000-0000-000031150000}"/>
    <cellStyle name="Porcentual 2 21 26" xfId="2676" xr:uid="{00000000-0005-0000-0000-000032150000}"/>
    <cellStyle name="Porcentual 2 21 26 2" xfId="6671" xr:uid="{00000000-0005-0000-0000-000033150000}"/>
    <cellStyle name="Porcentual 2 21 27" xfId="2677" xr:uid="{00000000-0005-0000-0000-000034150000}"/>
    <cellStyle name="Porcentual 2 21 27 2" xfId="6672" xr:uid="{00000000-0005-0000-0000-000035150000}"/>
    <cellStyle name="Porcentual 2 21 28" xfId="2678" xr:uid="{00000000-0005-0000-0000-000036150000}"/>
    <cellStyle name="Porcentual 2 21 28 2" xfId="6673" xr:uid="{00000000-0005-0000-0000-000037150000}"/>
    <cellStyle name="Porcentual 2 21 29" xfId="6674" xr:uid="{00000000-0005-0000-0000-000038150000}"/>
    <cellStyle name="Porcentual 2 21 3" xfId="2679" xr:uid="{00000000-0005-0000-0000-000039150000}"/>
    <cellStyle name="Porcentual 2 21 3 2" xfId="6675" xr:uid="{00000000-0005-0000-0000-00003A150000}"/>
    <cellStyle name="Porcentual 2 21 4" xfId="2680" xr:uid="{00000000-0005-0000-0000-00003B150000}"/>
    <cellStyle name="Porcentual 2 21 4 2" xfId="6676" xr:uid="{00000000-0005-0000-0000-00003C150000}"/>
    <cellStyle name="Porcentual 2 21 5" xfId="2681" xr:uid="{00000000-0005-0000-0000-00003D150000}"/>
    <cellStyle name="Porcentual 2 21 5 2" xfId="6677" xr:uid="{00000000-0005-0000-0000-00003E150000}"/>
    <cellStyle name="Porcentual 2 21 6" xfId="2682" xr:uid="{00000000-0005-0000-0000-00003F150000}"/>
    <cellStyle name="Porcentual 2 21 6 2" xfId="6678" xr:uid="{00000000-0005-0000-0000-000040150000}"/>
    <cellStyle name="Porcentual 2 21 7" xfId="2683" xr:uid="{00000000-0005-0000-0000-000041150000}"/>
    <cellStyle name="Porcentual 2 21 7 2" xfId="6679" xr:uid="{00000000-0005-0000-0000-000042150000}"/>
    <cellStyle name="Porcentual 2 21 8" xfId="2684" xr:uid="{00000000-0005-0000-0000-000043150000}"/>
    <cellStyle name="Porcentual 2 21 8 2" xfId="6680" xr:uid="{00000000-0005-0000-0000-000044150000}"/>
    <cellStyle name="Porcentual 2 21 9" xfId="2685" xr:uid="{00000000-0005-0000-0000-000045150000}"/>
    <cellStyle name="Porcentual 2 21 9 2" xfId="6681" xr:uid="{00000000-0005-0000-0000-000046150000}"/>
    <cellStyle name="Porcentual 2 22" xfId="2686" xr:uid="{00000000-0005-0000-0000-000047150000}"/>
    <cellStyle name="Porcentual 2 22 10" xfId="2687" xr:uid="{00000000-0005-0000-0000-000048150000}"/>
    <cellStyle name="Porcentual 2 22 10 2" xfId="6682" xr:uid="{00000000-0005-0000-0000-000049150000}"/>
    <cellStyle name="Porcentual 2 22 11" xfId="2688" xr:uid="{00000000-0005-0000-0000-00004A150000}"/>
    <cellStyle name="Porcentual 2 22 11 2" xfId="6683" xr:uid="{00000000-0005-0000-0000-00004B150000}"/>
    <cellStyle name="Porcentual 2 22 12" xfId="2689" xr:uid="{00000000-0005-0000-0000-00004C150000}"/>
    <cellStyle name="Porcentual 2 22 12 2" xfId="6684" xr:uid="{00000000-0005-0000-0000-00004D150000}"/>
    <cellStyle name="Porcentual 2 22 13" xfId="2690" xr:uid="{00000000-0005-0000-0000-00004E150000}"/>
    <cellStyle name="Porcentual 2 22 13 2" xfId="6685" xr:uid="{00000000-0005-0000-0000-00004F150000}"/>
    <cellStyle name="Porcentual 2 22 14" xfId="2691" xr:uid="{00000000-0005-0000-0000-000050150000}"/>
    <cellStyle name="Porcentual 2 22 14 2" xfId="6686" xr:uid="{00000000-0005-0000-0000-000051150000}"/>
    <cellStyle name="Porcentual 2 22 15" xfId="2692" xr:uid="{00000000-0005-0000-0000-000052150000}"/>
    <cellStyle name="Porcentual 2 22 15 2" xfId="6687" xr:uid="{00000000-0005-0000-0000-000053150000}"/>
    <cellStyle name="Porcentual 2 22 16" xfId="2693" xr:uid="{00000000-0005-0000-0000-000054150000}"/>
    <cellStyle name="Porcentual 2 22 16 2" xfId="6688" xr:uid="{00000000-0005-0000-0000-000055150000}"/>
    <cellStyle name="Porcentual 2 22 17" xfId="2694" xr:uid="{00000000-0005-0000-0000-000056150000}"/>
    <cellStyle name="Porcentual 2 22 17 2" xfId="6689" xr:uid="{00000000-0005-0000-0000-000057150000}"/>
    <cellStyle name="Porcentual 2 22 18" xfId="2695" xr:uid="{00000000-0005-0000-0000-000058150000}"/>
    <cellStyle name="Porcentual 2 22 18 2" xfId="6690" xr:uid="{00000000-0005-0000-0000-000059150000}"/>
    <cellStyle name="Porcentual 2 22 19" xfId="2696" xr:uid="{00000000-0005-0000-0000-00005A150000}"/>
    <cellStyle name="Porcentual 2 22 19 2" xfId="6691" xr:uid="{00000000-0005-0000-0000-00005B150000}"/>
    <cellStyle name="Porcentual 2 22 2" xfId="2697" xr:uid="{00000000-0005-0000-0000-00005C150000}"/>
    <cellStyle name="Porcentual 2 22 2 2" xfId="6692" xr:uid="{00000000-0005-0000-0000-00005D150000}"/>
    <cellStyle name="Porcentual 2 22 20" xfId="2698" xr:uid="{00000000-0005-0000-0000-00005E150000}"/>
    <cellStyle name="Porcentual 2 22 20 2" xfId="6693" xr:uid="{00000000-0005-0000-0000-00005F150000}"/>
    <cellStyle name="Porcentual 2 22 21" xfId="2699" xr:uid="{00000000-0005-0000-0000-000060150000}"/>
    <cellStyle name="Porcentual 2 22 21 2" xfId="6694" xr:uid="{00000000-0005-0000-0000-000061150000}"/>
    <cellStyle name="Porcentual 2 22 22" xfId="2700" xr:uid="{00000000-0005-0000-0000-000062150000}"/>
    <cellStyle name="Porcentual 2 22 22 2" xfId="6695" xr:uid="{00000000-0005-0000-0000-000063150000}"/>
    <cellStyle name="Porcentual 2 22 23" xfId="2701" xr:uid="{00000000-0005-0000-0000-000064150000}"/>
    <cellStyle name="Porcentual 2 22 23 2" xfId="6696" xr:uid="{00000000-0005-0000-0000-000065150000}"/>
    <cellStyle name="Porcentual 2 22 24" xfId="2702" xr:uid="{00000000-0005-0000-0000-000066150000}"/>
    <cellStyle name="Porcentual 2 22 24 2" xfId="6697" xr:uid="{00000000-0005-0000-0000-000067150000}"/>
    <cellStyle name="Porcentual 2 22 25" xfId="2703" xr:uid="{00000000-0005-0000-0000-000068150000}"/>
    <cellStyle name="Porcentual 2 22 25 2" xfId="6698" xr:uid="{00000000-0005-0000-0000-000069150000}"/>
    <cellStyle name="Porcentual 2 22 26" xfId="2704" xr:uid="{00000000-0005-0000-0000-00006A150000}"/>
    <cellStyle name="Porcentual 2 22 26 2" xfId="6699" xr:uid="{00000000-0005-0000-0000-00006B150000}"/>
    <cellStyle name="Porcentual 2 22 27" xfId="2705" xr:uid="{00000000-0005-0000-0000-00006C150000}"/>
    <cellStyle name="Porcentual 2 22 27 2" xfId="6700" xr:uid="{00000000-0005-0000-0000-00006D150000}"/>
    <cellStyle name="Porcentual 2 22 28" xfId="2706" xr:uid="{00000000-0005-0000-0000-00006E150000}"/>
    <cellStyle name="Porcentual 2 22 28 2" xfId="6701" xr:uid="{00000000-0005-0000-0000-00006F150000}"/>
    <cellStyle name="Porcentual 2 22 29" xfId="6702" xr:uid="{00000000-0005-0000-0000-000070150000}"/>
    <cellStyle name="Porcentual 2 22 3" xfId="2707" xr:uid="{00000000-0005-0000-0000-000071150000}"/>
    <cellStyle name="Porcentual 2 22 3 2" xfId="6703" xr:uid="{00000000-0005-0000-0000-000072150000}"/>
    <cellStyle name="Porcentual 2 22 4" xfId="2708" xr:uid="{00000000-0005-0000-0000-000073150000}"/>
    <cellStyle name="Porcentual 2 22 4 2" xfId="6704" xr:uid="{00000000-0005-0000-0000-000074150000}"/>
    <cellStyle name="Porcentual 2 22 5" xfId="2709" xr:uid="{00000000-0005-0000-0000-000075150000}"/>
    <cellStyle name="Porcentual 2 22 5 2" xfId="6705" xr:uid="{00000000-0005-0000-0000-000076150000}"/>
    <cellStyle name="Porcentual 2 22 6" xfId="2710" xr:uid="{00000000-0005-0000-0000-000077150000}"/>
    <cellStyle name="Porcentual 2 22 6 2" xfId="6706" xr:uid="{00000000-0005-0000-0000-000078150000}"/>
    <cellStyle name="Porcentual 2 22 7" xfId="2711" xr:uid="{00000000-0005-0000-0000-000079150000}"/>
    <cellStyle name="Porcentual 2 22 7 2" xfId="6707" xr:uid="{00000000-0005-0000-0000-00007A150000}"/>
    <cellStyle name="Porcentual 2 22 8" xfId="2712" xr:uid="{00000000-0005-0000-0000-00007B150000}"/>
    <cellStyle name="Porcentual 2 22 8 2" xfId="6708" xr:uid="{00000000-0005-0000-0000-00007C150000}"/>
    <cellStyle name="Porcentual 2 22 9" xfId="2713" xr:uid="{00000000-0005-0000-0000-00007D150000}"/>
    <cellStyle name="Porcentual 2 22 9 2" xfId="6709" xr:uid="{00000000-0005-0000-0000-00007E150000}"/>
    <cellStyle name="Porcentual 2 23" xfId="2714" xr:uid="{00000000-0005-0000-0000-00007F150000}"/>
    <cellStyle name="Porcentual 2 23 10" xfId="2715" xr:uid="{00000000-0005-0000-0000-000080150000}"/>
    <cellStyle name="Porcentual 2 23 10 2" xfId="6710" xr:uid="{00000000-0005-0000-0000-000081150000}"/>
    <cellStyle name="Porcentual 2 23 11" xfId="2716" xr:uid="{00000000-0005-0000-0000-000082150000}"/>
    <cellStyle name="Porcentual 2 23 11 2" xfId="6711" xr:uid="{00000000-0005-0000-0000-000083150000}"/>
    <cellStyle name="Porcentual 2 23 12" xfId="2717" xr:uid="{00000000-0005-0000-0000-000084150000}"/>
    <cellStyle name="Porcentual 2 23 12 2" xfId="6712" xr:uid="{00000000-0005-0000-0000-000085150000}"/>
    <cellStyle name="Porcentual 2 23 13" xfId="2718" xr:uid="{00000000-0005-0000-0000-000086150000}"/>
    <cellStyle name="Porcentual 2 23 13 2" xfId="6713" xr:uid="{00000000-0005-0000-0000-000087150000}"/>
    <cellStyle name="Porcentual 2 23 14" xfId="2719" xr:uid="{00000000-0005-0000-0000-000088150000}"/>
    <cellStyle name="Porcentual 2 23 14 2" xfId="6714" xr:uid="{00000000-0005-0000-0000-000089150000}"/>
    <cellStyle name="Porcentual 2 23 15" xfId="2720" xr:uid="{00000000-0005-0000-0000-00008A150000}"/>
    <cellStyle name="Porcentual 2 23 15 2" xfId="6715" xr:uid="{00000000-0005-0000-0000-00008B150000}"/>
    <cellStyle name="Porcentual 2 23 16" xfId="2721" xr:uid="{00000000-0005-0000-0000-00008C150000}"/>
    <cellStyle name="Porcentual 2 23 16 2" xfId="6716" xr:uid="{00000000-0005-0000-0000-00008D150000}"/>
    <cellStyle name="Porcentual 2 23 17" xfId="2722" xr:uid="{00000000-0005-0000-0000-00008E150000}"/>
    <cellStyle name="Porcentual 2 23 17 2" xfId="6717" xr:uid="{00000000-0005-0000-0000-00008F150000}"/>
    <cellStyle name="Porcentual 2 23 18" xfId="2723" xr:uid="{00000000-0005-0000-0000-000090150000}"/>
    <cellStyle name="Porcentual 2 23 18 2" xfId="6718" xr:uid="{00000000-0005-0000-0000-000091150000}"/>
    <cellStyle name="Porcentual 2 23 19" xfId="2724" xr:uid="{00000000-0005-0000-0000-000092150000}"/>
    <cellStyle name="Porcentual 2 23 19 2" xfId="6719" xr:uid="{00000000-0005-0000-0000-000093150000}"/>
    <cellStyle name="Porcentual 2 23 2" xfId="2725" xr:uid="{00000000-0005-0000-0000-000094150000}"/>
    <cellStyle name="Porcentual 2 23 2 2" xfId="6720" xr:uid="{00000000-0005-0000-0000-000095150000}"/>
    <cellStyle name="Porcentual 2 23 20" xfId="2726" xr:uid="{00000000-0005-0000-0000-000096150000}"/>
    <cellStyle name="Porcentual 2 23 20 2" xfId="6721" xr:uid="{00000000-0005-0000-0000-000097150000}"/>
    <cellStyle name="Porcentual 2 23 21" xfId="2727" xr:uid="{00000000-0005-0000-0000-000098150000}"/>
    <cellStyle name="Porcentual 2 23 21 2" xfId="6722" xr:uid="{00000000-0005-0000-0000-000099150000}"/>
    <cellStyle name="Porcentual 2 23 22" xfId="2728" xr:uid="{00000000-0005-0000-0000-00009A150000}"/>
    <cellStyle name="Porcentual 2 23 22 2" xfId="6723" xr:uid="{00000000-0005-0000-0000-00009B150000}"/>
    <cellStyle name="Porcentual 2 23 23" xfId="2729" xr:uid="{00000000-0005-0000-0000-00009C150000}"/>
    <cellStyle name="Porcentual 2 23 23 2" xfId="6724" xr:uid="{00000000-0005-0000-0000-00009D150000}"/>
    <cellStyle name="Porcentual 2 23 24" xfId="2730" xr:uid="{00000000-0005-0000-0000-00009E150000}"/>
    <cellStyle name="Porcentual 2 23 24 2" xfId="6725" xr:uid="{00000000-0005-0000-0000-00009F150000}"/>
    <cellStyle name="Porcentual 2 23 25" xfId="2731" xr:uid="{00000000-0005-0000-0000-0000A0150000}"/>
    <cellStyle name="Porcentual 2 23 25 2" xfId="6726" xr:uid="{00000000-0005-0000-0000-0000A1150000}"/>
    <cellStyle name="Porcentual 2 23 26" xfId="2732" xr:uid="{00000000-0005-0000-0000-0000A2150000}"/>
    <cellStyle name="Porcentual 2 23 26 2" xfId="6727" xr:uid="{00000000-0005-0000-0000-0000A3150000}"/>
    <cellStyle name="Porcentual 2 23 27" xfId="2733" xr:uid="{00000000-0005-0000-0000-0000A4150000}"/>
    <cellStyle name="Porcentual 2 23 27 2" xfId="6728" xr:uid="{00000000-0005-0000-0000-0000A5150000}"/>
    <cellStyle name="Porcentual 2 23 28" xfId="2734" xr:uid="{00000000-0005-0000-0000-0000A6150000}"/>
    <cellStyle name="Porcentual 2 23 28 2" xfId="6729" xr:uid="{00000000-0005-0000-0000-0000A7150000}"/>
    <cellStyle name="Porcentual 2 23 29" xfId="6730" xr:uid="{00000000-0005-0000-0000-0000A8150000}"/>
    <cellStyle name="Porcentual 2 23 3" xfId="2735" xr:uid="{00000000-0005-0000-0000-0000A9150000}"/>
    <cellStyle name="Porcentual 2 23 3 2" xfId="6731" xr:uid="{00000000-0005-0000-0000-0000AA150000}"/>
    <cellStyle name="Porcentual 2 23 4" xfId="2736" xr:uid="{00000000-0005-0000-0000-0000AB150000}"/>
    <cellStyle name="Porcentual 2 23 4 2" xfId="6732" xr:uid="{00000000-0005-0000-0000-0000AC150000}"/>
    <cellStyle name="Porcentual 2 23 5" xfId="2737" xr:uid="{00000000-0005-0000-0000-0000AD150000}"/>
    <cellStyle name="Porcentual 2 23 5 2" xfId="6733" xr:uid="{00000000-0005-0000-0000-0000AE150000}"/>
    <cellStyle name="Porcentual 2 23 6" xfId="2738" xr:uid="{00000000-0005-0000-0000-0000AF150000}"/>
    <cellStyle name="Porcentual 2 23 6 2" xfId="6734" xr:uid="{00000000-0005-0000-0000-0000B0150000}"/>
    <cellStyle name="Porcentual 2 23 7" xfId="2739" xr:uid="{00000000-0005-0000-0000-0000B1150000}"/>
    <cellStyle name="Porcentual 2 23 7 2" xfId="6735" xr:uid="{00000000-0005-0000-0000-0000B2150000}"/>
    <cellStyle name="Porcentual 2 23 8" xfId="2740" xr:uid="{00000000-0005-0000-0000-0000B3150000}"/>
    <cellStyle name="Porcentual 2 23 8 2" xfId="6736" xr:uid="{00000000-0005-0000-0000-0000B4150000}"/>
    <cellStyle name="Porcentual 2 23 9" xfId="2741" xr:uid="{00000000-0005-0000-0000-0000B5150000}"/>
    <cellStyle name="Porcentual 2 23 9 2" xfId="6737" xr:uid="{00000000-0005-0000-0000-0000B6150000}"/>
    <cellStyle name="Porcentual 2 24" xfId="2742" xr:uid="{00000000-0005-0000-0000-0000B7150000}"/>
    <cellStyle name="Porcentual 2 24 10" xfId="2743" xr:uid="{00000000-0005-0000-0000-0000B8150000}"/>
    <cellStyle name="Porcentual 2 24 10 2" xfId="6738" xr:uid="{00000000-0005-0000-0000-0000B9150000}"/>
    <cellStyle name="Porcentual 2 24 11" xfId="2744" xr:uid="{00000000-0005-0000-0000-0000BA150000}"/>
    <cellStyle name="Porcentual 2 24 11 2" xfId="6739" xr:uid="{00000000-0005-0000-0000-0000BB150000}"/>
    <cellStyle name="Porcentual 2 24 12" xfId="2745" xr:uid="{00000000-0005-0000-0000-0000BC150000}"/>
    <cellStyle name="Porcentual 2 24 12 2" xfId="6740" xr:uid="{00000000-0005-0000-0000-0000BD150000}"/>
    <cellStyle name="Porcentual 2 24 13" xfId="2746" xr:uid="{00000000-0005-0000-0000-0000BE150000}"/>
    <cellStyle name="Porcentual 2 24 13 2" xfId="6741" xr:uid="{00000000-0005-0000-0000-0000BF150000}"/>
    <cellStyle name="Porcentual 2 24 14" xfId="2747" xr:uid="{00000000-0005-0000-0000-0000C0150000}"/>
    <cellStyle name="Porcentual 2 24 14 2" xfId="6742" xr:uid="{00000000-0005-0000-0000-0000C1150000}"/>
    <cellStyle name="Porcentual 2 24 15" xfId="2748" xr:uid="{00000000-0005-0000-0000-0000C2150000}"/>
    <cellStyle name="Porcentual 2 24 15 2" xfId="6743" xr:uid="{00000000-0005-0000-0000-0000C3150000}"/>
    <cellStyle name="Porcentual 2 24 16" xfId="2749" xr:uid="{00000000-0005-0000-0000-0000C4150000}"/>
    <cellStyle name="Porcentual 2 24 16 2" xfId="6744" xr:uid="{00000000-0005-0000-0000-0000C5150000}"/>
    <cellStyle name="Porcentual 2 24 17" xfId="2750" xr:uid="{00000000-0005-0000-0000-0000C6150000}"/>
    <cellStyle name="Porcentual 2 24 17 2" xfId="6745" xr:uid="{00000000-0005-0000-0000-0000C7150000}"/>
    <cellStyle name="Porcentual 2 24 18" xfId="2751" xr:uid="{00000000-0005-0000-0000-0000C8150000}"/>
    <cellStyle name="Porcentual 2 24 18 2" xfId="6746" xr:uid="{00000000-0005-0000-0000-0000C9150000}"/>
    <cellStyle name="Porcentual 2 24 19" xfId="2752" xr:uid="{00000000-0005-0000-0000-0000CA150000}"/>
    <cellStyle name="Porcentual 2 24 19 2" xfId="6747" xr:uid="{00000000-0005-0000-0000-0000CB150000}"/>
    <cellStyle name="Porcentual 2 24 2" xfId="2753" xr:uid="{00000000-0005-0000-0000-0000CC150000}"/>
    <cellStyle name="Porcentual 2 24 2 2" xfId="6748" xr:uid="{00000000-0005-0000-0000-0000CD150000}"/>
    <cellStyle name="Porcentual 2 24 20" xfId="2754" xr:uid="{00000000-0005-0000-0000-0000CE150000}"/>
    <cellStyle name="Porcentual 2 24 20 2" xfId="6749" xr:uid="{00000000-0005-0000-0000-0000CF150000}"/>
    <cellStyle name="Porcentual 2 24 21" xfId="2755" xr:uid="{00000000-0005-0000-0000-0000D0150000}"/>
    <cellStyle name="Porcentual 2 24 21 2" xfId="6750" xr:uid="{00000000-0005-0000-0000-0000D1150000}"/>
    <cellStyle name="Porcentual 2 24 22" xfId="2756" xr:uid="{00000000-0005-0000-0000-0000D2150000}"/>
    <cellStyle name="Porcentual 2 24 22 2" xfId="6751" xr:uid="{00000000-0005-0000-0000-0000D3150000}"/>
    <cellStyle name="Porcentual 2 24 23" xfId="2757" xr:uid="{00000000-0005-0000-0000-0000D4150000}"/>
    <cellStyle name="Porcentual 2 24 23 2" xfId="6752" xr:uid="{00000000-0005-0000-0000-0000D5150000}"/>
    <cellStyle name="Porcentual 2 24 24" xfId="2758" xr:uid="{00000000-0005-0000-0000-0000D6150000}"/>
    <cellStyle name="Porcentual 2 24 24 2" xfId="6753" xr:uid="{00000000-0005-0000-0000-0000D7150000}"/>
    <cellStyle name="Porcentual 2 24 25" xfId="2759" xr:uid="{00000000-0005-0000-0000-0000D8150000}"/>
    <cellStyle name="Porcentual 2 24 25 2" xfId="6754" xr:uid="{00000000-0005-0000-0000-0000D9150000}"/>
    <cellStyle name="Porcentual 2 24 26" xfId="2760" xr:uid="{00000000-0005-0000-0000-0000DA150000}"/>
    <cellStyle name="Porcentual 2 24 26 2" xfId="6755" xr:uid="{00000000-0005-0000-0000-0000DB150000}"/>
    <cellStyle name="Porcentual 2 24 27" xfId="2761" xr:uid="{00000000-0005-0000-0000-0000DC150000}"/>
    <cellStyle name="Porcentual 2 24 27 2" xfId="6756" xr:uid="{00000000-0005-0000-0000-0000DD150000}"/>
    <cellStyle name="Porcentual 2 24 28" xfId="2762" xr:uid="{00000000-0005-0000-0000-0000DE150000}"/>
    <cellStyle name="Porcentual 2 24 28 2" xfId="6757" xr:uid="{00000000-0005-0000-0000-0000DF150000}"/>
    <cellStyle name="Porcentual 2 24 29" xfId="6758" xr:uid="{00000000-0005-0000-0000-0000E0150000}"/>
    <cellStyle name="Porcentual 2 24 3" xfId="2763" xr:uid="{00000000-0005-0000-0000-0000E1150000}"/>
    <cellStyle name="Porcentual 2 24 3 2" xfId="6759" xr:uid="{00000000-0005-0000-0000-0000E2150000}"/>
    <cellStyle name="Porcentual 2 24 4" xfId="2764" xr:uid="{00000000-0005-0000-0000-0000E3150000}"/>
    <cellStyle name="Porcentual 2 24 4 2" xfId="6760" xr:uid="{00000000-0005-0000-0000-0000E4150000}"/>
    <cellStyle name="Porcentual 2 24 5" xfId="2765" xr:uid="{00000000-0005-0000-0000-0000E5150000}"/>
    <cellStyle name="Porcentual 2 24 5 2" xfId="6761" xr:uid="{00000000-0005-0000-0000-0000E6150000}"/>
    <cellStyle name="Porcentual 2 24 6" xfId="2766" xr:uid="{00000000-0005-0000-0000-0000E7150000}"/>
    <cellStyle name="Porcentual 2 24 6 2" xfId="6762" xr:uid="{00000000-0005-0000-0000-0000E8150000}"/>
    <cellStyle name="Porcentual 2 24 7" xfId="2767" xr:uid="{00000000-0005-0000-0000-0000E9150000}"/>
    <cellStyle name="Porcentual 2 24 7 2" xfId="6763" xr:uid="{00000000-0005-0000-0000-0000EA150000}"/>
    <cellStyle name="Porcentual 2 24 8" xfId="2768" xr:uid="{00000000-0005-0000-0000-0000EB150000}"/>
    <cellStyle name="Porcentual 2 24 8 2" xfId="6764" xr:uid="{00000000-0005-0000-0000-0000EC150000}"/>
    <cellStyle name="Porcentual 2 24 9" xfId="2769" xr:uid="{00000000-0005-0000-0000-0000ED150000}"/>
    <cellStyle name="Porcentual 2 24 9 2" xfId="6765" xr:uid="{00000000-0005-0000-0000-0000EE150000}"/>
    <cellStyle name="Porcentual 2 25" xfId="2770" xr:uid="{00000000-0005-0000-0000-0000EF150000}"/>
    <cellStyle name="Porcentual 2 25 10" xfId="2771" xr:uid="{00000000-0005-0000-0000-0000F0150000}"/>
    <cellStyle name="Porcentual 2 25 10 2" xfId="6766" xr:uid="{00000000-0005-0000-0000-0000F1150000}"/>
    <cellStyle name="Porcentual 2 25 11" xfId="2772" xr:uid="{00000000-0005-0000-0000-0000F2150000}"/>
    <cellStyle name="Porcentual 2 25 11 2" xfId="6767" xr:uid="{00000000-0005-0000-0000-0000F3150000}"/>
    <cellStyle name="Porcentual 2 25 12" xfId="2773" xr:uid="{00000000-0005-0000-0000-0000F4150000}"/>
    <cellStyle name="Porcentual 2 25 12 2" xfId="6768" xr:uid="{00000000-0005-0000-0000-0000F5150000}"/>
    <cellStyle name="Porcentual 2 25 13" xfId="2774" xr:uid="{00000000-0005-0000-0000-0000F6150000}"/>
    <cellStyle name="Porcentual 2 25 13 2" xfId="6769" xr:uid="{00000000-0005-0000-0000-0000F7150000}"/>
    <cellStyle name="Porcentual 2 25 14" xfId="2775" xr:uid="{00000000-0005-0000-0000-0000F8150000}"/>
    <cellStyle name="Porcentual 2 25 14 2" xfId="6770" xr:uid="{00000000-0005-0000-0000-0000F9150000}"/>
    <cellStyle name="Porcentual 2 25 15" xfId="2776" xr:uid="{00000000-0005-0000-0000-0000FA150000}"/>
    <cellStyle name="Porcentual 2 25 15 2" xfId="6771" xr:uid="{00000000-0005-0000-0000-0000FB150000}"/>
    <cellStyle name="Porcentual 2 25 16" xfId="2777" xr:uid="{00000000-0005-0000-0000-0000FC150000}"/>
    <cellStyle name="Porcentual 2 25 16 2" xfId="6772" xr:uid="{00000000-0005-0000-0000-0000FD150000}"/>
    <cellStyle name="Porcentual 2 25 17" xfId="2778" xr:uid="{00000000-0005-0000-0000-0000FE150000}"/>
    <cellStyle name="Porcentual 2 25 17 2" xfId="6773" xr:uid="{00000000-0005-0000-0000-0000FF150000}"/>
    <cellStyle name="Porcentual 2 25 18" xfId="2779" xr:uid="{00000000-0005-0000-0000-000000160000}"/>
    <cellStyle name="Porcentual 2 25 18 2" xfId="6774" xr:uid="{00000000-0005-0000-0000-000001160000}"/>
    <cellStyle name="Porcentual 2 25 19" xfId="2780" xr:uid="{00000000-0005-0000-0000-000002160000}"/>
    <cellStyle name="Porcentual 2 25 19 2" xfId="6775" xr:uid="{00000000-0005-0000-0000-000003160000}"/>
    <cellStyle name="Porcentual 2 25 2" xfId="2781" xr:uid="{00000000-0005-0000-0000-000004160000}"/>
    <cellStyle name="Porcentual 2 25 2 2" xfId="6776" xr:uid="{00000000-0005-0000-0000-000005160000}"/>
    <cellStyle name="Porcentual 2 25 20" xfId="2782" xr:uid="{00000000-0005-0000-0000-000006160000}"/>
    <cellStyle name="Porcentual 2 25 20 2" xfId="6777" xr:uid="{00000000-0005-0000-0000-000007160000}"/>
    <cellStyle name="Porcentual 2 25 21" xfId="2783" xr:uid="{00000000-0005-0000-0000-000008160000}"/>
    <cellStyle name="Porcentual 2 25 21 2" xfId="6778" xr:uid="{00000000-0005-0000-0000-000009160000}"/>
    <cellStyle name="Porcentual 2 25 22" xfId="2784" xr:uid="{00000000-0005-0000-0000-00000A160000}"/>
    <cellStyle name="Porcentual 2 25 22 2" xfId="6779" xr:uid="{00000000-0005-0000-0000-00000B160000}"/>
    <cellStyle name="Porcentual 2 25 23" xfId="2785" xr:uid="{00000000-0005-0000-0000-00000C160000}"/>
    <cellStyle name="Porcentual 2 25 23 2" xfId="6780" xr:uid="{00000000-0005-0000-0000-00000D160000}"/>
    <cellStyle name="Porcentual 2 25 24" xfId="2786" xr:uid="{00000000-0005-0000-0000-00000E160000}"/>
    <cellStyle name="Porcentual 2 25 24 2" xfId="6781" xr:uid="{00000000-0005-0000-0000-00000F160000}"/>
    <cellStyle name="Porcentual 2 25 25" xfId="2787" xr:uid="{00000000-0005-0000-0000-000010160000}"/>
    <cellStyle name="Porcentual 2 25 25 2" xfId="6782" xr:uid="{00000000-0005-0000-0000-000011160000}"/>
    <cellStyle name="Porcentual 2 25 26" xfId="2788" xr:uid="{00000000-0005-0000-0000-000012160000}"/>
    <cellStyle name="Porcentual 2 25 26 2" xfId="6783" xr:uid="{00000000-0005-0000-0000-000013160000}"/>
    <cellStyle name="Porcentual 2 25 27" xfId="2789" xr:uid="{00000000-0005-0000-0000-000014160000}"/>
    <cellStyle name="Porcentual 2 25 27 2" xfId="6784" xr:uid="{00000000-0005-0000-0000-000015160000}"/>
    <cellStyle name="Porcentual 2 25 28" xfId="2790" xr:uid="{00000000-0005-0000-0000-000016160000}"/>
    <cellStyle name="Porcentual 2 25 28 2" xfId="6785" xr:uid="{00000000-0005-0000-0000-000017160000}"/>
    <cellStyle name="Porcentual 2 25 29" xfId="6786" xr:uid="{00000000-0005-0000-0000-000018160000}"/>
    <cellStyle name="Porcentual 2 25 3" xfId="2791" xr:uid="{00000000-0005-0000-0000-000019160000}"/>
    <cellStyle name="Porcentual 2 25 3 2" xfId="6787" xr:uid="{00000000-0005-0000-0000-00001A160000}"/>
    <cellStyle name="Porcentual 2 25 4" xfId="2792" xr:uid="{00000000-0005-0000-0000-00001B160000}"/>
    <cellStyle name="Porcentual 2 25 4 2" xfId="6788" xr:uid="{00000000-0005-0000-0000-00001C160000}"/>
    <cellStyle name="Porcentual 2 25 5" xfId="2793" xr:uid="{00000000-0005-0000-0000-00001D160000}"/>
    <cellStyle name="Porcentual 2 25 5 2" xfId="6789" xr:uid="{00000000-0005-0000-0000-00001E160000}"/>
    <cellStyle name="Porcentual 2 25 6" xfId="2794" xr:uid="{00000000-0005-0000-0000-00001F160000}"/>
    <cellStyle name="Porcentual 2 25 6 2" xfId="6790" xr:uid="{00000000-0005-0000-0000-000020160000}"/>
    <cellStyle name="Porcentual 2 25 7" xfId="2795" xr:uid="{00000000-0005-0000-0000-000021160000}"/>
    <cellStyle name="Porcentual 2 25 7 2" xfId="6791" xr:uid="{00000000-0005-0000-0000-000022160000}"/>
    <cellStyle name="Porcentual 2 25 8" xfId="2796" xr:uid="{00000000-0005-0000-0000-000023160000}"/>
    <cellStyle name="Porcentual 2 25 8 2" xfId="6792" xr:uid="{00000000-0005-0000-0000-000024160000}"/>
    <cellStyle name="Porcentual 2 25 9" xfId="2797" xr:uid="{00000000-0005-0000-0000-000025160000}"/>
    <cellStyle name="Porcentual 2 25 9 2" xfId="6793" xr:uid="{00000000-0005-0000-0000-000026160000}"/>
    <cellStyle name="Porcentual 2 26" xfId="2798" xr:uid="{00000000-0005-0000-0000-000027160000}"/>
    <cellStyle name="Porcentual 2 26 10" xfId="2799" xr:uid="{00000000-0005-0000-0000-000028160000}"/>
    <cellStyle name="Porcentual 2 26 10 2" xfId="6794" xr:uid="{00000000-0005-0000-0000-000029160000}"/>
    <cellStyle name="Porcentual 2 26 11" xfId="2800" xr:uid="{00000000-0005-0000-0000-00002A160000}"/>
    <cellStyle name="Porcentual 2 26 11 2" xfId="6795" xr:uid="{00000000-0005-0000-0000-00002B160000}"/>
    <cellStyle name="Porcentual 2 26 12" xfId="2801" xr:uid="{00000000-0005-0000-0000-00002C160000}"/>
    <cellStyle name="Porcentual 2 26 12 2" xfId="6796" xr:uid="{00000000-0005-0000-0000-00002D160000}"/>
    <cellStyle name="Porcentual 2 26 13" xfId="2802" xr:uid="{00000000-0005-0000-0000-00002E160000}"/>
    <cellStyle name="Porcentual 2 26 13 2" xfId="6797" xr:uid="{00000000-0005-0000-0000-00002F160000}"/>
    <cellStyle name="Porcentual 2 26 14" xfId="2803" xr:uid="{00000000-0005-0000-0000-000030160000}"/>
    <cellStyle name="Porcentual 2 26 14 2" xfId="6798" xr:uid="{00000000-0005-0000-0000-000031160000}"/>
    <cellStyle name="Porcentual 2 26 15" xfId="2804" xr:uid="{00000000-0005-0000-0000-000032160000}"/>
    <cellStyle name="Porcentual 2 26 15 2" xfId="6799" xr:uid="{00000000-0005-0000-0000-000033160000}"/>
    <cellStyle name="Porcentual 2 26 16" xfId="2805" xr:uid="{00000000-0005-0000-0000-000034160000}"/>
    <cellStyle name="Porcentual 2 26 16 2" xfId="6800" xr:uid="{00000000-0005-0000-0000-000035160000}"/>
    <cellStyle name="Porcentual 2 26 17" xfId="2806" xr:uid="{00000000-0005-0000-0000-000036160000}"/>
    <cellStyle name="Porcentual 2 26 17 2" xfId="6801" xr:uid="{00000000-0005-0000-0000-000037160000}"/>
    <cellStyle name="Porcentual 2 26 18" xfId="2807" xr:uid="{00000000-0005-0000-0000-000038160000}"/>
    <cellStyle name="Porcentual 2 26 18 2" xfId="6802" xr:uid="{00000000-0005-0000-0000-000039160000}"/>
    <cellStyle name="Porcentual 2 26 19" xfId="2808" xr:uid="{00000000-0005-0000-0000-00003A160000}"/>
    <cellStyle name="Porcentual 2 26 19 2" xfId="6803" xr:uid="{00000000-0005-0000-0000-00003B160000}"/>
    <cellStyle name="Porcentual 2 26 2" xfId="2809" xr:uid="{00000000-0005-0000-0000-00003C160000}"/>
    <cellStyle name="Porcentual 2 26 2 2" xfId="6804" xr:uid="{00000000-0005-0000-0000-00003D160000}"/>
    <cellStyle name="Porcentual 2 26 20" xfId="2810" xr:uid="{00000000-0005-0000-0000-00003E160000}"/>
    <cellStyle name="Porcentual 2 26 20 2" xfId="6805" xr:uid="{00000000-0005-0000-0000-00003F160000}"/>
    <cellStyle name="Porcentual 2 26 21" xfId="2811" xr:uid="{00000000-0005-0000-0000-000040160000}"/>
    <cellStyle name="Porcentual 2 26 21 2" xfId="6806" xr:uid="{00000000-0005-0000-0000-000041160000}"/>
    <cellStyle name="Porcentual 2 26 22" xfId="2812" xr:uid="{00000000-0005-0000-0000-000042160000}"/>
    <cellStyle name="Porcentual 2 26 22 2" xfId="6807" xr:uid="{00000000-0005-0000-0000-000043160000}"/>
    <cellStyle name="Porcentual 2 26 23" xfId="2813" xr:uid="{00000000-0005-0000-0000-000044160000}"/>
    <cellStyle name="Porcentual 2 26 23 2" xfId="6808" xr:uid="{00000000-0005-0000-0000-000045160000}"/>
    <cellStyle name="Porcentual 2 26 24" xfId="2814" xr:uid="{00000000-0005-0000-0000-000046160000}"/>
    <cellStyle name="Porcentual 2 26 24 2" xfId="6809" xr:uid="{00000000-0005-0000-0000-000047160000}"/>
    <cellStyle name="Porcentual 2 26 25" xfId="2815" xr:uid="{00000000-0005-0000-0000-000048160000}"/>
    <cellStyle name="Porcentual 2 26 25 2" xfId="6810" xr:uid="{00000000-0005-0000-0000-000049160000}"/>
    <cellStyle name="Porcentual 2 26 26" xfId="2816" xr:uid="{00000000-0005-0000-0000-00004A160000}"/>
    <cellStyle name="Porcentual 2 26 26 2" xfId="6811" xr:uid="{00000000-0005-0000-0000-00004B160000}"/>
    <cellStyle name="Porcentual 2 26 27" xfId="2817" xr:uid="{00000000-0005-0000-0000-00004C160000}"/>
    <cellStyle name="Porcentual 2 26 27 2" xfId="6812" xr:uid="{00000000-0005-0000-0000-00004D160000}"/>
    <cellStyle name="Porcentual 2 26 28" xfId="2818" xr:uid="{00000000-0005-0000-0000-00004E160000}"/>
    <cellStyle name="Porcentual 2 26 28 2" xfId="6813" xr:uid="{00000000-0005-0000-0000-00004F160000}"/>
    <cellStyle name="Porcentual 2 26 29" xfId="6814" xr:uid="{00000000-0005-0000-0000-000050160000}"/>
    <cellStyle name="Porcentual 2 26 3" xfId="2819" xr:uid="{00000000-0005-0000-0000-000051160000}"/>
    <cellStyle name="Porcentual 2 26 3 2" xfId="6815" xr:uid="{00000000-0005-0000-0000-000052160000}"/>
    <cellStyle name="Porcentual 2 26 4" xfId="2820" xr:uid="{00000000-0005-0000-0000-000053160000}"/>
    <cellStyle name="Porcentual 2 26 4 2" xfId="6816" xr:uid="{00000000-0005-0000-0000-000054160000}"/>
    <cellStyle name="Porcentual 2 26 5" xfId="2821" xr:uid="{00000000-0005-0000-0000-000055160000}"/>
    <cellStyle name="Porcentual 2 26 5 2" xfId="6817" xr:uid="{00000000-0005-0000-0000-000056160000}"/>
    <cellStyle name="Porcentual 2 26 6" xfId="2822" xr:uid="{00000000-0005-0000-0000-000057160000}"/>
    <cellStyle name="Porcentual 2 26 6 2" xfId="6818" xr:uid="{00000000-0005-0000-0000-000058160000}"/>
    <cellStyle name="Porcentual 2 26 7" xfId="2823" xr:uid="{00000000-0005-0000-0000-000059160000}"/>
    <cellStyle name="Porcentual 2 26 7 2" xfId="6819" xr:uid="{00000000-0005-0000-0000-00005A160000}"/>
    <cellStyle name="Porcentual 2 26 8" xfId="2824" xr:uid="{00000000-0005-0000-0000-00005B160000}"/>
    <cellStyle name="Porcentual 2 26 8 2" xfId="6820" xr:uid="{00000000-0005-0000-0000-00005C160000}"/>
    <cellStyle name="Porcentual 2 26 9" xfId="2825" xr:uid="{00000000-0005-0000-0000-00005D160000}"/>
    <cellStyle name="Porcentual 2 26 9 2" xfId="6821" xr:uid="{00000000-0005-0000-0000-00005E160000}"/>
    <cellStyle name="Porcentual 2 27" xfId="2826" xr:uid="{00000000-0005-0000-0000-00005F160000}"/>
    <cellStyle name="Porcentual 2 27 10" xfId="2827" xr:uid="{00000000-0005-0000-0000-000060160000}"/>
    <cellStyle name="Porcentual 2 27 10 2" xfId="6822" xr:uid="{00000000-0005-0000-0000-000061160000}"/>
    <cellStyle name="Porcentual 2 27 11" xfId="2828" xr:uid="{00000000-0005-0000-0000-000062160000}"/>
    <cellStyle name="Porcentual 2 27 11 2" xfId="6823" xr:uid="{00000000-0005-0000-0000-000063160000}"/>
    <cellStyle name="Porcentual 2 27 12" xfId="2829" xr:uid="{00000000-0005-0000-0000-000064160000}"/>
    <cellStyle name="Porcentual 2 27 12 2" xfId="6824" xr:uid="{00000000-0005-0000-0000-000065160000}"/>
    <cellStyle name="Porcentual 2 27 13" xfId="2830" xr:uid="{00000000-0005-0000-0000-000066160000}"/>
    <cellStyle name="Porcentual 2 27 13 2" xfId="6825" xr:uid="{00000000-0005-0000-0000-000067160000}"/>
    <cellStyle name="Porcentual 2 27 14" xfId="2831" xr:uid="{00000000-0005-0000-0000-000068160000}"/>
    <cellStyle name="Porcentual 2 27 14 2" xfId="6826" xr:uid="{00000000-0005-0000-0000-000069160000}"/>
    <cellStyle name="Porcentual 2 27 15" xfId="2832" xr:uid="{00000000-0005-0000-0000-00006A160000}"/>
    <cellStyle name="Porcentual 2 27 15 2" xfId="6827" xr:uid="{00000000-0005-0000-0000-00006B160000}"/>
    <cellStyle name="Porcentual 2 27 16" xfId="2833" xr:uid="{00000000-0005-0000-0000-00006C160000}"/>
    <cellStyle name="Porcentual 2 27 16 2" xfId="6828" xr:uid="{00000000-0005-0000-0000-00006D160000}"/>
    <cellStyle name="Porcentual 2 27 17" xfId="2834" xr:uid="{00000000-0005-0000-0000-00006E160000}"/>
    <cellStyle name="Porcentual 2 27 17 2" xfId="6829" xr:uid="{00000000-0005-0000-0000-00006F160000}"/>
    <cellStyle name="Porcentual 2 27 18" xfId="2835" xr:uid="{00000000-0005-0000-0000-000070160000}"/>
    <cellStyle name="Porcentual 2 27 18 2" xfId="6830" xr:uid="{00000000-0005-0000-0000-000071160000}"/>
    <cellStyle name="Porcentual 2 27 19" xfId="2836" xr:uid="{00000000-0005-0000-0000-000072160000}"/>
    <cellStyle name="Porcentual 2 27 19 2" xfId="6831" xr:uid="{00000000-0005-0000-0000-000073160000}"/>
    <cellStyle name="Porcentual 2 27 2" xfId="2837" xr:uid="{00000000-0005-0000-0000-000074160000}"/>
    <cellStyle name="Porcentual 2 27 2 2" xfId="6832" xr:uid="{00000000-0005-0000-0000-000075160000}"/>
    <cellStyle name="Porcentual 2 27 20" xfId="2838" xr:uid="{00000000-0005-0000-0000-000076160000}"/>
    <cellStyle name="Porcentual 2 27 20 2" xfId="6833" xr:uid="{00000000-0005-0000-0000-000077160000}"/>
    <cellStyle name="Porcentual 2 27 21" xfId="2839" xr:uid="{00000000-0005-0000-0000-000078160000}"/>
    <cellStyle name="Porcentual 2 27 21 2" xfId="6834" xr:uid="{00000000-0005-0000-0000-000079160000}"/>
    <cellStyle name="Porcentual 2 27 22" xfId="2840" xr:uid="{00000000-0005-0000-0000-00007A160000}"/>
    <cellStyle name="Porcentual 2 27 22 2" xfId="6835" xr:uid="{00000000-0005-0000-0000-00007B160000}"/>
    <cellStyle name="Porcentual 2 27 23" xfId="2841" xr:uid="{00000000-0005-0000-0000-00007C160000}"/>
    <cellStyle name="Porcentual 2 27 23 2" xfId="6836" xr:uid="{00000000-0005-0000-0000-00007D160000}"/>
    <cellStyle name="Porcentual 2 27 24" xfId="2842" xr:uid="{00000000-0005-0000-0000-00007E160000}"/>
    <cellStyle name="Porcentual 2 27 24 2" xfId="6837" xr:uid="{00000000-0005-0000-0000-00007F160000}"/>
    <cellStyle name="Porcentual 2 27 25" xfId="2843" xr:uid="{00000000-0005-0000-0000-000080160000}"/>
    <cellStyle name="Porcentual 2 27 25 2" xfId="6838" xr:uid="{00000000-0005-0000-0000-000081160000}"/>
    <cellStyle name="Porcentual 2 27 26" xfId="2844" xr:uid="{00000000-0005-0000-0000-000082160000}"/>
    <cellStyle name="Porcentual 2 27 26 2" xfId="6839" xr:uid="{00000000-0005-0000-0000-000083160000}"/>
    <cellStyle name="Porcentual 2 27 27" xfId="2845" xr:uid="{00000000-0005-0000-0000-000084160000}"/>
    <cellStyle name="Porcentual 2 27 27 2" xfId="6840" xr:uid="{00000000-0005-0000-0000-000085160000}"/>
    <cellStyle name="Porcentual 2 27 28" xfId="2846" xr:uid="{00000000-0005-0000-0000-000086160000}"/>
    <cellStyle name="Porcentual 2 27 28 2" xfId="6841" xr:uid="{00000000-0005-0000-0000-000087160000}"/>
    <cellStyle name="Porcentual 2 27 29" xfId="6842" xr:uid="{00000000-0005-0000-0000-000088160000}"/>
    <cellStyle name="Porcentual 2 27 3" xfId="2847" xr:uid="{00000000-0005-0000-0000-000089160000}"/>
    <cellStyle name="Porcentual 2 27 3 2" xfId="6843" xr:uid="{00000000-0005-0000-0000-00008A160000}"/>
    <cellStyle name="Porcentual 2 27 4" xfId="2848" xr:uid="{00000000-0005-0000-0000-00008B160000}"/>
    <cellStyle name="Porcentual 2 27 4 2" xfId="6844" xr:uid="{00000000-0005-0000-0000-00008C160000}"/>
    <cellStyle name="Porcentual 2 27 5" xfId="2849" xr:uid="{00000000-0005-0000-0000-00008D160000}"/>
    <cellStyle name="Porcentual 2 27 5 2" xfId="6845" xr:uid="{00000000-0005-0000-0000-00008E160000}"/>
    <cellStyle name="Porcentual 2 27 6" xfId="2850" xr:uid="{00000000-0005-0000-0000-00008F160000}"/>
    <cellStyle name="Porcentual 2 27 6 2" xfId="6846" xr:uid="{00000000-0005-0000-0000-000090160000}"/>
    <cellStyle name="Porcentual 2 27 7" xfId="2851" xr:uid="{00000000-0005-0000-0000-000091160000}"/>
    <cellStyle name="Porcentual 2 27 7 2" xfId="6847" xr:uid="{00000000-0005-0000-0000-000092160000}"/>
    <cellStyle name="Porcentual 2 27 8" xfId="2852" xr:uid="{00000000-0005-0000-0000-000093160000}"/>
    <cellStyle name="Porcentual 2 27 8 2" xfId="6848" xr:uid="{00000000-0005-0000-0000-000094160000}"/>
    <cellStyle name="Porcentual 2 27 9" xfId="2853" xr:uid="{00000000-0005-0000-0000-000095160000}"/>
    <cellStyle name="Porcentual 2 27 9 2" xfId="6849" xr:uid="{00000000-0005-0000-0000-000096160000}"/>
    <cellStyle name="Porcentual 2 28" xfId="2854" xr:uid="{00000000-0005-0000-0000-000097160000}"/>
    <cellStyle name="Porcentual 2 28 10" xfId="2855" xr:uid="{00000000-0005-0000-0000-000098160000}"/>
    <cellStyle name="Porcentual 2 28 10 2" xfId="6850" xr:uid="{00000000-0005-0000-0000-000099160000}"/>
    <cellStyle name="Porcentual 2 28 11" xfId="2856" xr:uid="{00000000-0005-0000-0000-00009A160000}"/>
    <cellStyle name="Porcentual 2 28 11 2" xfId="6851" xr:uid="{00000000-0005-0000-0000-00009B160000}"/>
    <cellStyle name="Porcentual 2 28 12" xfId="2857" xr:uid="{00000000-0005-0000-0000-00009C160000}"/>
    <cellStyle name="Porcentual 2 28 12 2" xfId="6852" xr:uid="{00000000-0005-0000-0000-00009D160000}"/>
    <cellStyle name="Porcentual 2 28 13" xfId="2858" xr:uid="{00000000-0005-0000-0000-00009E160000}"/>
    <cellStyle name="Porcentual 2 28 13 2" xfId="6853" xr:uid="{00000000-0005-0000-0000-00009F160000}"/>
    <cellStyle name="Porcentual 2 28 14" xfId="2859" xr:uid="{00000000-0005-0000-0000-0000A0160000}"/>
    <cellStyle name="Porcentual 2 28 14 2" xfId="6854" xr:uid="{00000000-0005-0000-0000-0000A1160000}"/>
    <cellStyle name="Porcentual 2 28 15" xfId="2860" xr:uid="{00000000-0005-0000-0000-0000A2160000}"/>
    <cellStyle name="Porcentual 2 28 15 2" xfId="6855" xr:uid="{00000000-0005-0000-0000-0000A3160000}"/>
    <cellStyle name="Porcentual 2 28 16" xfId="2861" xr:uid="{00000000-0005-0000-0000-0000A4160000}"/>
    <cellStyle name="Porcentual 2 28 16 2" xfId="6856" xr:uid="{00000000-0005-0000-0000-0000A5160000}"/>
    <cellStyle name="Porcentual 2 28 17" xfId="2862" xr:uid="{00000000-0005-0000-0000-0000A6160000}"/>
    <cellStyle name="Porcentual 2 28 17 2" xfId="6857" xr:uid="{00000000-0005-0000-0000-0000A7160000}"/>
    <cellStyle name="Porcentual 2 28 18" xfId="2863" xr:uid="{00000000-0005-0000-0000-0000A8160000}"/>
    <cellStyle name="Porcentual 2 28 18 2" xfId="6858" xr:uid="{00000000-0005-0000-0000-0000A9160000}"/>
    <cellStyle name="Porcentual 2 28 19" xfId="2864" xr:uid="{00000000-0005-0000-0000-0000AA160000}"/>
    <cellStyle name="Porcentual 2 28 19 2" xfId="6859" xr:uid="{00000000-0005-0000-0000-0000AB160000}"/>
    <cellStyle name="Porcentual 2 28 2" xfId="2865" xr:uid="{00000000-0005-0000-0000-0000AC160000}"/>
    <cellStyle name="Porcentual 2 28 2 2" xfId="6860" xr:uid="{00000000-0005-0000-0000-0000AD160000}"/>
    <cellStyle name="Porcentual 2 28 20" xfId="2866" xr:uid="{00000000-0005-0000-0000-0000AE160000}"/>
    <cellStyle name="Porcentual 2 28 20 2" xfId="6861" xr:uid="{00000000-0005-0000-0000-0000AF160000}"/>
    <cellStyle name="Porcentual 2 28 21" xfId="2867" xr:uid="{00000000-0005-0000-0000-0000B0160000}"/>
    <cellStyle name="Porcentual 2 28 21 2" xfId="6862" xr:uid="{00000000-0005-0000-0000-0000B1160000}"/>
    <cellStyle name="Porcentual 2 28 22" xfId="2868" xr:uid="{00000000-0005-0000-0000-0000B2160000}"/>
    <cellStyle name="Porcentual 2 28 22 2" xfId="6863" xr:uid="{00000000-0005-0000-0000-0000B3160000}"/>
    <cellStyle name="Porcentual 2 28 23" xfId="2869" xr:uid="{00000000-0005-0000-0000-0000B4160000}"/>
    <cellStyle name="Porcentual 2 28 23 2" xfId="6864" xr:uid="{00000000-0005-0000-0000-0000B5160000}"/>
    <cellStyle name="Porcentual 2 28 24" xfId="2870" xr:uid="{00000000-0005-0000-0000-0000B6160000}"/>
    <cellStyle name="Porcentual 2 28 24 2" xfId="6865" xr:uid="{00000000-0005-0000-0000-0000B7160000}"/>
    <cellStyle name="Porcentual 2 28 25" xfId="2871" xr:uid="{00000000-0005-0000-0000-0000B8160000}"/>
    <cellStyle name="Porcentual 2 28 25 2" xfId="6866" xr:uid="{00000000-0005-0000-0000-0000B9160000}"/>
    <cellStyle name="Porcentual 2 28 26" xfId="2872" xr:uid="{00000000-0005-0000-0000-0000BA160000}"/>
    <cellStyle name="Porcentual 2 28 26 2" xfId="6867" xr:uid="{00000000-0005-0000-0000-0000BB160000}"/>
    <cellStyle name="Porcentual 2 28 27" xfId="2873" xr:uid="{00000000-0005-0000-0000-0000BC160000}"/>
    <cellStyle name="Porcentual 2 28 27 2" xfId="6868" xr:uid="{00000000-0005-0000-0000-0000BD160000}"/>
    <cellStyle name="Porcentual 2 28 28" xfId="2874" xr:uid="{00000000-0005-0000-0000-0000BE160000}"/>
    <cellStyle name="Porcentual 2 28 28 2" xfId="6869" xr:uid="{00000000-0005-0000-0000-0000BF160000}"/>
    <cellStyle name="Porcentual 2 28 29" xfId="6870" xr:uid="{00000000-0005-0000-0000-0000C0160000}"/>
    <cellStyle name="Porcentual 2 28 3" xfId="2875" xr:uid="{00000000-0005-0000-0000-0000C1160000}"/>
    <cellStyle name="Porcentual 2 28 3 2" xfId="6871" xr:uid="{00000000-0005-0000-0000-0000C2160000}"/>
    <cellStyle name="Porcentual 2 28 4" xfId="2876" xr:uid="{00000000-0005-0000-0000-0000C3160000}"/>
    <cellStyle name="Porcentual 2 28 4 2" xfId="6872" xr:uid="{00000000-0005-0000-0000-0000C4160000}"/>
    <cellStyle name="Porcentual 2 28 5" xfId="2877" xr:uid="{00000000-0005-0000-0000-0000C5160000}"/>
    <cellStyle name="Porcentual 2 28 5 2" xfId="6873" xr:uid="{00000000-0005-0000-0000-0000C6160000}"/>
    <cellStyle name="Porcentual 2 28 6" xfId="2878" xr:uid="{00000000-0005-0000-0000-0000C7160000}"/>
    <cellStyle name="Porcentual 2 28 6 2" xfId="6874" xr:uid="{00000000-0005-0000-0000-0000C8160000}"/>
    <cellStyle name="Porcentual 2 28 7" xfId="2879" xr:uid="{00000000-0005-0000-0000-0000C9160000}"/>
    <cellStyle name="Porcentual 2 28 7 2" xfId="6875" xr:uid="{00000000-0005-0000-0000-0000CA160000}"/>
    <cellStyle name="Porcentual 2 28 8" xfId="2880" xr:uid="{00000000-0005-0000-0000-0000CB160000}"/>
    <cellStyle name="Porcentual 2 28 8 2" xfId="6876" xr:uid="{00000000-0005-0000-0000-0000CC160000}"/>
    <cellStyle name="Porcentual 2 28 9" xfId="2881" xr:uid="{00000000-0005-0000-0000-0000CD160000}"/>
    <cellStyle name="Porcentual 2 28 9 2" xfId="6877" xr:uid="{00000000-0005-0000-0000-0000CE160000}"/>
    <cellStyle name="Porcentual 2 29" xfId="2882" xr:uid="{00000000-0005-0000-0000-0000CF160000}"/>
    <cellStyle name="Porcentual 2 29 10" xfId="2883" xr:uid="{00000000-0005-0000-0000-0000D0160000}"/>
    <cellStyle name="Porcentual 2 29 10 2" xfId="6878" xr:uid="{00000000-0005-0000-0000-0000D1160000}"/>
    <cellStyle name="Porcentual 2 29 11" xfId="2884" xr:uid="{00000000-0005-0000-0000-0000D2160000}"/>
    <cellStyle name="Porcentual 2 29 11 2" xfId="6879" xr:uid="{00000000-0005-0000-0000-0000D3160000}"/>
    <cellStyle name="Porcentual 2 29 12" xfId="2885" xr:uid="{00000000-0005-0000-0000-0000D4160000}"/>
    <cellStyle name="Porcentual 2 29 12 2" xfId="6880" xr:uid="{00000000-0005-0000-0000-0000D5160000}"/>
    <cellStyle name="Porcentual 2 29 13" xfId="2886" xr:uid="{00000000-0005-0000-0000-0000D6160000}"/>
    <cellStyle name="Porcentual 2 29 13 2" xfId="6881" xr:uid="{00000000-0005-0000-0000-0000D7160000}"/>
    <cellStyle name="Porcentual 2 29 14" xfId="2887" xr:uid="{00000000-0005-0000-0000-0000D8160000}"/>
    <cellStyle name="Porcentual 2 29 14 2" xfId="6882" xr:uid="{00000000-0005-0000-0000-0000D9160000}"/>
    <cellStyle name="Porcentual 2 29 15" xfId="2888" xr:uid="{00000000-0005-0000-0000-0000DA160000}"/>
    <cellStyle name="Porcentual 2 29 15 2" xfId="6883" xr:uid="{00000000-0005-0000-0000-0000DB160000}"/>
    <cellStyle name="Porcentual 2 29 16" xfId="2889" xr:uid="{00000000-0005-0000-0000-0000DC160000}"/>
    <cellStyle name="Porcentual 2 29 16 2" xfId="6884" xr:uid="{00000000-0005-0000-0000-0000DD160000}"/>
    <cellStyle name="Porcentual 2 29 17" xfId="2890" xr:uid="{00000000-0005-0000-0000-0000DE160000}"/>
    <cellStyle name="Porcentual 2 29 17 2" xfId="6885" xr:uid="{00000000-0005-0000-0000-0000DF160000}"/>
    <cellStyle name="Porcentual 2 29 18" xfId="2891" xr:uid="{00000000-0005-0000-0000-0000E0160000}"/>
    <cellStyle name="Porcentual 2 29 18 2" xfId="6886" xr:uid="{00000000-0005-0000-0000-0000E1160000}"/>
    <cellStyle name="Porcentual 2 29 19" xfId="2892" xr:uid="{00000000-0005-0000-0000-0000E2160000}"/>
    <cellStyle name="Porcentual 2 29 19 2" xfId="6887" xr:uid="{00000000-0005-0000-0000-0000E3160000}"/>
    <cellStyle name="Porcentual 2 29 2" xfId="2893" xr:uid="{00000000-0005-0000-0000-0000E4160000}"/>
    <cellStyle name="Porcentual 2 29 2 2" xfId="6888" xr:uid="{00000000-0005-0000-0000-0000E5160000}"/>
    <cellStyle name="Porcentual 2 29 20" xfId="2894" xr:uid="{00000000-0005-0000-0000-0000E6160000}"/>
    <cellStyle name="Porcentual 2 29 20 2" xfId="6889" xr:uid="{00000000-0005-0000-0000-0000E7160000}"/>
    <cellStyle name="Porcentual 2 29 21" xfId="2895" xr:uid="{00000000-0005-0000-0000-0000E8160000}"/>
    <cellStyle name="Porcentual 2 29 21 2" xfId="6890" xr:uid="{00000000-0005-0000-0000-0000E9160000}"/>
    <cellStyle name="Porcentual 2 29 22" xfId="2896" xr:uid="{00000000-0005-0000-0000-0000EA160000}"/>
    <cellStyle name="Porcentual 2 29 22 2" xfId="6891" xr:uid="{00000000-0005-0000-0000-0000EB160000}"/>
    <cellStyle name="Porcentual 2 29 23" xfId="2897" xr:uid="{00000000-0005-0000-0000-0000EC160000}"/>
    <cellStyle name="Porcentual 2 29 23 2" xfId="6892" xr:uid="{00000000-0005-0000-0000-0000ED160000}"/>
    <cellStyle name="Porcentual 2 29 24" xfId="2898" xr:uid="{00000000-0005-0000-0000-0000EE160000}"/>
    <cellStyle name="Porcentual 2 29 24 2" xfId="6893" xr:uid="{00000000-0005-0000-0000-0000EF160000}"/>
    <cellStyle name="Porcentual 2 29 25" xfId="2899" xr:uid="{00000000-0005-0000-0000-0000F0160000}"/>
    <cellStyle name="Porcentual 2 29 25 2" xfId="6894" xr:uid="{00000000-0005-0000-0000-0000F1160000}"/>
    <cellStyle name="Porcentual 2 29 26" xfId="2900" xr:uid="{00000000-0005-0000-0000-0000F2160000}"/>
    <cellStyle name="Porcentual 2 29 26 2" xfId="6895" xr:uid="{00000000-0005-0000-0000-0000F3160000}"/>
    <cellStyle name="Porcentual 2 29 27" xfId="2901" xr:uid="{00000000-0005-0000-0000-0000F4160000}"/>
    <cellStyle name="Porcentual 2 29 27 2" xfId="6896" xr:uid="{00000000-0005-0000-0000-0000F5160000}"/>
    <cellStyle name="Porcentual 2 29 28" xfId="2902" xr:uid="{00000000-0005-0000-0000-0000F6160000}"/>
    <cellStyle name="Porcentual 2 29 28 2" xfId="6897" xr:uid="{00000000-0005-0000-0000-0000F7160000}"/>
    <cellStyle name="Porcentual 2 29 29" xfId="6898" xr:uid="{00000000-0005-0000-0000-0000F8160000}"/>
    <cellStyle name="Porcentual 2 29 3" xfId="2903" xr:uid="{00000000-0005-0000-0000-0000F9160000}"/>
    <cellStyle name="Porcentual 2 29 3 2" xfId="6899" xr:uid="{00000000-0005-0000-0000-0000FA160000}"/>
    <cellStyle name="Porcentual 2 29 4" xfId="2904" xr:uid="{00000000-0005-0000-0000-0000FB160000}"/>
    <cellStyle name="Porcentual 2 29 4 2" xfId="6900" xr:uid="{00000000-0005-0000-0000-0000FC160000}"/>
    <cellStyle name="Porcentual 2 29 5" xfId="2905" xr:uid="{00000000-0005-0000-0000-0000FD160000}"/>
    <cellStyle name="Porcentual 2 29 5 2" xfId="6901" xr:uid="{00000000-0005-0000-0000-0000FE160000}"/>
    <cellStyle name="Porcentual 2 29 6" xfId="2906" xr:uid="{00000000-0005-0000-0000-0000FF160000}"/>
    <cellStyle name="Porcentual 2 29 6 2" xfId="6902" xr:uid="{00000000-0005-0000-0000-000000170000}"/>
    <cellStyle name="Porcentual 2 29 7" xfId="2907" xr:uid="{00000000-0005-0000-0000-000001170000}"/>
    <cellStyle name="Porcentual 2 29 7 2" xfId="6903" xr:uid="{00000000-0005-0000-0000-000002170000}"/>
    <cellStyle name="Porcentual 2 29 8" xfId="2908" xr:uid="{00000000-0005-0000-0000-000003170000}"/>
    <cellStyle name="Porcentual 2 29 8 2" xfId="6904" xr:uid="{00000000-0005-0000-0000-000004170000}"/>
    <cellStyle name="Porcentual 2 29 9" xfId="2909" xr:uid="{00000000-0005-0000-0000-000005170000}"/>
    <cellStyle name="Porcentual 2 29 9 2" xfId="6905" xr:uid="{00000000-0005-0000-0000-000006170000}"/>
    <cellStyle name="Porcentual 2 3" xfId="2910" xr:uid="{00000000-0005-0000-0000-000007170000}"/>
    <cellStyle name="Porcentual 2 3 10" xfId="2911" xr:uid="{00000000-0005-0000-0000-000008170000}"/>
    <cellStyle name="Porcentual 2 3 10 2" xfId="6906" xr:uid="{00000000-0005-0000-0000-000009170000}"/>
    <cellStyle name="Porcentual 2 3 11" xfId="2912" xr:uid="{00000000-0005-0000-0000-00000A170000}"/>
    <cellStyle name="Porcentual 2 3 11 2" xfId="6907" xr:uid="{00000000-0005-0000-0000-00000B170000}"/>
    <cellStyle name="Porcentual 2 3 12" xfId="2913" xr:uid="{00000000-0005-0000-0000-00000C170000}"/>
    <cellStyle name="Porcentual 2 3 12 2" xfId="6908" xr:uid="{00000000-0005-0000-0000-00000D170000}"/>
    <cellStyle name="Porcentual 2 3 13" xfId="2914" xr:uid="{00000000-0005-0000-0000-00000E170000}"/>
    <cellStyle name="Porcentual 2 3 13 2" xfId="6909" xr:uid="{00000000-0005-0000-0000-00000F170000}"/>
    <cellStyle name="Porcentual 2 3 14" xfId="2915" xr:uid="{00000000-0005-0000-0000-000010170000}"/>
    <cellStyle name="Porcentual 2 3 14 2" xfId="6910" xr:uid="{00000000-0005-0000-0000-000011170000}"/>
    <cellStyle name="Porcentual 2 3 15" xfId="2916" xr:uid="{00000000-0005-0000-0000-000012170000}"/>
    <cellStyle name="Porcentual 2 3 15 2" xfId="6911" xr:uid="{00000000-0005-0000-0000-000013170000}"/>
    <cellStyle name="Porcentual 2 3 16" xfId="2917" xr:uid="{00000000-0005-0000-0000-000014170000}"/>
    <cellStyle name="Porcentual 2 3 16 2" xfId="6912" xr:uid="{00000000-0005-0000-0000-000015170000}"/>
    <cellStyle name="Porcentual 2 3 17" xfId="2918" xr:uid="{00000000-0005-0000-0000-000016170000}"/>
    <cellStyle name="Porcentual 2 3 17 2" xfId="6913" xr:uid="{00000000-0005-0000-0000-000017170000}"/>
    <cellStyle name="Porcentual 2 3 18" xfId="2919" xr:uid="{00000000-0005-0000-0000-000018170000}"/>
    <cellStyle name="Porcentual 2 3 18 2" xfId="6914" xr:uid="{00000000-0005-0000-0000-000019170000}"/>
    <cellStyle name="Porcentual 2 3 19" xfId="2920" xr:uid="{00000000-0005-0000-0000-00001A170000}"/>
    <cellStyle name="Porcentual 2 3 19 2" xfId="6915" xr:uid="{00000000-0005-0000-0000-00001B170000}"/>
    <cellStyle name="Porcentual 2 3 2" xfId="2921" xr:uid="{00000000-0005-0000-0000-00001C170000}"/>
    <cellStyle name="Porcentual 2 3 2 2" xfId="4475" xr:uid="{00000000-0005-0000-0000-00001D170000}"/>
    <cellStyle name="Porcentual 2 3 20" xfId="2922" xr:uid="{00000000-0005-0000-0000-00001E170000}"/>
    <cellStyle name="Porcentual 2 3 20 2" xfId="6916" xr:uid="{00000000-0005-0000-0000-00001F170000}"/>
    <cellStyle name="Porcentual 2 3 21" xfId="2923" xr:uid="{00000000-0005-0000-0000-000020170000}"/>
    <cellStyle name="Porcentual 2 3 21 2" xfId="6917" xr:uid="{00000000-0005-0000-0000-000021170000}"/>
    <cellStyle name="Porcentual 2 3 22" xfId="2924" xr:uid="{00000000-0005-0000-0000-000022170000}"/>
    <cellStyle name="Porcentual 2 3 22 2" xfId="6918" xr:uid="{00000000-0005-0000-0000-000023170000}"/>
    <cellStyle name="Porcentual 2 3 23" xfId="2925" xr:uid="{00000000-0005-0000-0000-000024170000}"/>
    <cellStyle name="Porcentual 2 3 23 2" xfId="6919" xr:uid="{00000000-0005-0000-0000-000025170000}"/>
    <cellStyle name="Porcentual 2 3 24" xfId="2926" xr:uid="{00000000-0005-0000-0000-000026170000}"/>
    <cellStyle name="Porcentual 2 3 24 2" xfId="6920" xr:uid="{00000000-0005-0000-0000-000027170000}"/>
    <cellStyle name="Porcentual 2 3 25" xfId="2927" xr:uid="{00000000-0005-0000-0000-000028170000}"/>
    <cellStyle name="Porcentual 2 3 25 2" xfId="6921" xr:uid="{00000000-0005-0000-0000-000029170000}"/>
    <cellStyle name="Porcentual 2 3 26" xfId="2928" xr:uid="{00000000-0005-0000-0000-00002A170000}"/>
    <cellStyle name="Porcentual 2 3 26 2" xfId="6922" xr:uid="{00000000-0005-0000-0000-00002B170000}"/>
    <cellStyle name="Porcentual 2 3 27" xfId="2929" xr:uid="{00000000-0005-0000-0000-00002C170000}"/>
    <cellStyle name="Porcentual 2 3 27 2" xfId="6923" xr:uid="{00000000-0005-0000-0000-00002D170000}"/>
    <cellStyle name="Porcentual 2 3 28" xfId="2930" xr:uid="{00000000-0005-0000-0000-00002E170000}"/>
    <cellStyle name="Porcentual 2 3 28 2" xfId="6924" xr:uid="{00000000-0005-0000-0000-00002F170000}"/>
    <cellStyle name="Porcentual 2 3 29" xfId="2931" xr:uid="{00000000-0005-0000-0000-000030170000}"/>
    <cellStyle name="Porcentual 2 3 3" xfId="2932" xr:uid="{00000000-0005-0000-0000-000031170000}"/>
    <cellStyle name="Porcentual 2 3 3 2" xfId="6925" xr:uid="{00000000-0005-0000-0000-000032170000}"/>
    <cellStyle name="Porcentual 2 3 30" xfId="2933" xr:uid="{00000000-0005-0000-0000-000033170000}"/>
    <cellStyle name="Porcentual 2 3 31" xfId="2934" xr:uid="{00000000-0005-0000-0000-000034170000}"/>
    <cellStyle name="Porcentual 2 3 32" xfId="2935" xr:uid="{00000000-0005-0000-0000-000035170000}"/>
    <cellStyle name="Porcentual 2 3 33" xfId="2936" xr:uid="{00000000-0005-0000-0000-000036170000}"/>
    <cellStyle name="Porcentual 2 3 34" xfId="2937" xr:uid="{00000000-0005-0000-0000-000037170000}"/>
    <cellStyle name="Porcentual 2 3 35" xfId="4342" xr:uid="{00000000-0005-0000-0000-000038170000}"/>
    <cellStyle name="Porcentual 2 3 36" xfId="4424" xr:uid="{00000000-0005-0000-0000-000039170000}"/>
    <cellStyle name="Porcentual 2 3 37" xfId="4548" xr:uid="{00000000-0005-0000-0000-00003A170000}"/>
    <cellStyle name="Porcentual 2 3 4" xfId="2938" xr:uid="{00000000-0005-0000-0000-00003B170000}"/>
    <cellStyle name="Porcentual 2 3 4 2" xfId="6926" xr:uid="{00000000-0005-0000-0000-00003C170000}"/>
    <cellStyle name="Porcentual 2 3 5" xfId="2939" xr:uid="{00000000-0005-0000-0000-00003D170000}"/>
    <cellStyle name="Porcentual 2 3 5 2" xfId="6927" xr:uid="{00000000-0005-0000-0000-00003E170000}"/>
    <cellStyle name="Porcentual 2 3 6" xfId="2940" xr:uid="{00000000-0005-0000-0000-00003F170000}"/>
    <cellStyle name="Porcentual 2 3 6 2" xfId="6928" xr:uid="{00000000-0005-0000-0000-000040170000}"/>
    <cellStyle name="Porcentual 2 3 7" xfId="2941" xr:uid="{00000000-0005-0000-0000-000041170000}"/>
    <cellStyle name="Porcentual 2 3 7 2" xfId="6929" xr:uid="{00000000-0005-0000-0000-000042170000}"/>
    <cellStyle name="Porcentual 2 3 8" xfId="2942" xr:uid="{00000000-0005-0000-0000-000043170000}"/>
    <cellStyle name="Porcentual 2 3 8 2" xfId="6930" xr:uid="{00000000-0005-0000-0000-000044170000}"/>
    <cellStyle name="Porcentual 2 3 9" xfId="2943" xr:uid="{00000000-0005-0000-0000-000045170000}"/>
    <cellStyle name="Porcentual 2 3 9 2" xfId="6931" xr:uid="{00000000-0005-0000-0000-000046170000}"/>
    <cellStyle name="Porcentual 2 30" xfId="2944" xr:uid="{00000000-0005-0000-0000-000047170000}"/>
    <cellStyle name="Porcentual 2 30 2" xfId="6932" xr:uid="{00000000-0005-0000-0000-000048170000}"/>
    <cellStyle name="Porcentual 2 31" xfId="2945" xr:uid="{00000000-0005-0000-0000-000049170000}"/>
    <cellStyle name="Porcentual 2 31 2" xfId="6933" xr:uid="{00000000-0005-0000-0000-00004A170000}"/>
    <cellStyle name="Porcentual 2 32" xfId="2946" xr:uid="{00000000-0005-0000-0000-00004B170000}"/>
    <cellStyle name="Porcentual 2 33" xfId="2947" xr:uid="{00000000-0005-0000-0000-00004C170000}"/>
    <cellStyle name="Porcentual 2 34" xfId="2948" xr:uid="{00000000-0005-0000-0000-00004D170000}"/>
    <cellStyle name="Porcentual 2 35" xfId="2949" xr:uid="{00000000-0005-0000-0000-00004E170000}"/>
    <cellStyle name="Porcentual 2 36" xfId="2950" xr:uid="{00000000-0005-0000-0000-00004F170000}"/>
    <cellStyle name="Porcentual 2 37" xfId="2951" xr:uid="{00000000-0005-0000-0000-000050170000}"/>
    <cellStyle name="Porcentual 2 38" xfId="2952" xr:uid="{00000000-0005-0000-0000-000051170000}"/>
    <cellStyle name="Porcentual 2 39" xfId="2953" xr:uid="{00000000-0005-0000-0000-000052170000}"/>
    <cellStyle name="Porcentual 2 4" xfId="2954" xr:uid="{00000000-0005-0000-0000-000053170000}"/>
    <cellStyle name="Porcentual 2 4 10" xfId="2955" xr:uid="{00000000-0005-0000-0000-000054170000}"/>
    <cellStyle name="Porcentual 2 4 10 2" xfId="6934" xr:uid="{00000000-0005-0000-0000-000055170000}"/>
    <cellStyle name="Porcentual 2 4 11" xfId="2956" xr:uid="{00000000-0005-0000-0000-000056170000}"/>
    <cellStyle name="Porcentual 2 4 11 2" xfId="6935" xr:uid="{00000000-0005-0000-0000-000057170000}"/>
    <cellStyle name="Porcentual 2 4 12" xfId="2957" xr:uid="{00000000-0005-0000-0000-000058170000}"/>
    <cellStyle name="Porcentual 2 4 12 2" xfId="6936" xr:uid="{00000000-0005-0000-0000-000059170000}"/>
    <cellStyle name="Porcentual 2 4 13" xfId="2958" xr:uid="{00000000-0005-0000-0000-00005A170000}"/>
    <cellStyle name="Porcentual 2 4 13 2" xfId="6937" xr:uid="{00000000-0005-0000-0000-00005B170000}"/>
    <cellStyle name="Porcentual 2 4 14" xfId="2959" xr:uid="{00000000-0005-0000-0000-00005C170000}"/>
    <cellStyle name="Porcentual 2 4 14 2" xfId="6938" xr:uid="{00000000-0005-0000-0000-00005D170000}"/>
    <cellStyle name="Porcentual 2 4 15" xfId="2960" xr:uid="{00000000-0005-0000-0000-00005E170000}"/>
    <cellStyle name="Porcentual 2 4 15 2" xfId="6939" xr:uid="{00000000-0005-0000-0000-00005F170000}"/>
    <cellStyle name="Porcentual 2 4 16" xfId="2961" xr:uid="{00000000-0005-0000-0000-000060170000}"/>
    <cellStyle name="Porcentual 2 4 16 2" xfId="6940" xr:uid="{00000000-0005-0000-0000-000061170000}"/>
    <cellStyle name="Porcentual 2 4 17" xfId="2962" xr:uid="{00000000-0005-0000-0000-000062170000}"/>
    <cellStyle name="Porcentual 2 4 17 2" xfId="6941" xr:uid="{00000000-0005-0000-0000-000063170000}"/>
    <cellStyle name="Porcentual 2 4 18" xfId="2963" xr:uid="{00000000-0005-0000-0000-000064170000}"/>
    <cellStyle name="Porcentual 2 4 18 2" xfId="6942" xr:uid="{00000000-0005-0000-0000-000065170000}"/>
    <cellStyle name="Porcentual 2 4 19" xfId="2964" xr:uid="{00000000-0005-0000-0000-000066170000}"/>
    <cellStyle name="Porcentual 2 4 19 2" xfId="6943" xr:uid="{00000000-0005-0000-0000-000067170000}"/>
    <cellStyle name="Porcentual 2 4 2" xfId="2965" xr:uid="{00000000-0005-0000-0000-000068170000}"/>
    <cellStyle name="Porcentual 2 4 2 2" xfId="4457" xr:uid="{00000000-0005-0000-0000-000069170000}"/>
    <cellStyle name="Porcentual 2 4 20" xfId="2966" xr:uid="{00000000-0005-0000-0000-00006A170000}"/>
    <cellStyle name="Porcentual 2 4 20 2" xfId="6944" xr:uid="{00000000-0005-0000-0000-00006B170000}"/>
    <cellStyle name="Porcentual 2 4 21" xfId="2967" xr:uid="{00000000-0005-0000-0000-00006C170000}"/>
    <cellStyle name="Porcentual 2 4 21 2" xfId="6945" xr:uid="{00000000-0005-0000-0000-00006D170000}"/>
    <cellStyle name="Porcentual 2 4 22" xfId="2968" xr:uid="{00000000-0005-0000-0000-00006E170000}"/>
    <cellStyle name="Porcentual 2 4 22 2" xfId="6946" xr:uid="{00000000-0005-0000-0000-00006F170000}"/>
    <cellStyle name="Porcentual 2 4 23" xfId="2969" xr:uid="{00000000-0005-0000-0000-000070170000}"/>
    <cellStyle name="Porcentual 2 4 23 2" xfId="6947" xr:uid="{00000000-0005-0000-0000-000071170000}"/>
    <cellStyle name="Porcentual 2 4 24" xfId="2970" xr:uid="{00000000-0005-0000-0000-000072170000}"/>
    <cellStyle name="Porcentual 2 4 24 2" xfId="6948" xr:uid="{00000000-0005-0000-0000-000073170000}"/>
    <cellStyle name="Porcentual 2 4 25" xfId="2971" xr:uid="{00000000-0005-0000-0000-000074170000}"/>
    <cellStyle name="Porcentual 2 4 25 2" xfId="6949" xr:uid="{00000000-0005-0000-0000-000075170000}"/>
    <cellStyle name="Porcentual 2 4 26" xfId="2972" xr:uid="{00000000-0005-0000-0000-000076170000}"/>
    <cellStyle name="Porcentual 2 4 26 2" xfId="6950" xr:uid="{00000000-0005-0000-0000-000077170000}"/>
    <cellStyle name="Porcentual 2 4 27" xfId="2973" xr:uid="{00000000-0005-0000-0000-000078170000}"/>
    <cellStyle name="Porcentual 2 4 27 2" xfId="6951" xr:uid="{00000000-0005-0000-0000-000079170000}"/>
    <cellStyle name="Porcentual 2 4 28" xfId="2974" xr:uid="{00000000-0005-0000-0000-00007A170000}"/>
    <cellStyle name="Porcentual 2 4 28 2" xfId="6952" xr:uid="{00000000-0005-0000-0000-00007B170000}"/>
    <cellStyle name="Porcentual 2 4 29" xfId="2975" xr:uid="{00000000-0005-0000-0000-00007C170000}"/>
    <cellStyle name="Porcentual 2 4 3" xfId="2976" xr:uid="{00000000-0005-0000-0000-00007D170000}"/>
    <cellStyle name="Porcentual 2 4 3 2" xfId="6953" xr:uid="{00000000-0005-0000-0000-00007E170000}"/>
    <cellStyle name="Porcentual 2 4 30" xfId="2977" xr:uid="{00000000-0005-0000-0000-00007F170000}"/>
    <cellStyle name="Porcentual 2 4 31" xfId="2978" xr:uid="{00000000-0005-0000-0000-000080170000}"/>
    <cellStyle name="Porcentual 2 4 32" xfId="2979" xr:uid="{00000000-0005-0000-0000-000081170000}"/>
    <cellStyle name="Porcentual 2 4 33" xfId="2980" xr:uid="{00000000-0005-0000-0000-000082170000}"/>
    <cellStyle name="Porcentual 2 4 34" xfId="2981" xr:uid="{00000000-0005-0000-0000-000083170000}"/>
    <cellStyle name="Porcentual 2 4 35" xfId="4303" xr:uid="{00000000-0005-0000-0000-000084170000}"/>
    <cellStyle name="Porcentual 2 4 36" xfId="4406" xr:uid="{00000000-0005-0000-0000-000085170000}"/>
    <cellStyle name="Porcentual 2 4 4" xfId="2982" xr:uid="{00000000-0005-0000-0000-000086170000}"/>
    <cellStyle name="Porcentual 2 4 4 2" xfId="6954" xr:uid="{00000000-0005-0000-0000-000087170000}"/>
    <cellStyle name="Porcentual 2 4 5" xfId="2983" xr:uid="{00000000-0005-0000-0000-000088170000}"/>
    <cellStyle name="Porcentual 2 4 5 2" xfId="6955" xr:uid="{00000000-0005-0000-0000-000089170000}"/>
    <cellStyle name="Porcentual 2 4 6" xfId="2984" xr:uid="{00000000-0005-0000-0000-00008A170000}"/>
    <cellStyle name="Porcentual 2 4 6 2" xfId="6956" xr:uid="{00000000-0005-0000-0000-00008B170000}"/>
    <cellStyle name="Porcentual 2 4 7" xfId="2985" xr:uid="{00000000-0005-0000-0000-00008C170000}"/>
    <cellStyle name="Porcentual 2 4 7 2" xfId="6957" xr:uid="{00000000-0005-0000-0000-00008D170000}"/>
    <cellStyle name="Porcentual 2 4 8" xfId="2986" xr:uid="{00000000-0005-0000-0000-00008E170000}"/>
    <cellStyle name="Porcentual 2 4 8 2" xfId="6958" xr:uid="{00000000-0005-0000-0000-00008F170000}"/>
    <cellStyle name="Porcentual 2 4 9" xfId="2987" xr:uid="{00000000-0005-0000-0000-000090170000}"/>
    <cellStyle name="Porcentual 2 4 9 2" xfId="6959" xr:uid="{00000000-0005-0000-0000-000091170000}"/>
    <cellStyle name="Porcentual 2 40" xfId="2988" xr:uid="{00000000-0005-0000-0000-000092170000}"/>
    <cellStyle name="Porcentual 2 41" xfId="2989" xr:uid="{00000000-0005-0000-0000-000093170000}"/>
    <cellStyle name="Porcentual 2 42" xfId="2990" xr:uid="{00000000-0005-0000-0000-000094170000}"/>
    <cellStyle name="Porcentual 2 43" xfId="2991" xr:uid="{00000000-0005-0000-0000-000095170000}"/>
    <cellStyle name="Porcentual 2 44" xfId="2992" xr:uid="{00000000-0005-0000-0000-000096170000}"/>
    <cellStyle name="Porcentual 2 45" xfId="2993" xr:uid="{00000000-0005-0000-0000-000097170000}"/>
    <cellStyle name="Porcentual 2 46" xfId="2994" xr:uid="{00000000-0005-0000-0000-000098170000}"/>
    <cellStyle name="Porcentual 2 47" xfId="2995" xr:uid="{00000000-0005-0000-0000-000099170000}"/>
    <cellStyle name="Porcentual 2 48" xfId="2996" xr:uid="{00000000-0005-0000-0000-00009A170000}"/>
    <cellStyle name="Porcentual 2 49" xfId="2997" xr:uid="{00000000-0005-0000-0000-00009B170000}"/>
    <cellStyle name="Porcentual 2 5" xfId="2998" xr:uid="{00000000-0005-0000-0000-00009C170000}"/>
    <cellStyle name="Porcentual 2 5 10" xfId="2999" xr:uid="{00000000-0005-0000-0000-00009D170000}"/>
    <cellStyle name="Porcentual 2 5 10 2" xfId="6960" xr:uid="{00000000-0005-0000-0000-00009E170000}"/>
    <cellStyle name="Porcentual 2 5 11" xfId="3000" xr:uid="{00000000-0005-0000-0000-00009F170000}"/>
    <cellStyle name="Porcentual 2 5 11 2" xfId="6961" xr:uid="{00000000-0005-0000-0000-0000A0170000}"/>
    <cellStyle name="Porcentual 2 5 12" xfId="3001" xr:uid="{00000000-0005-0000-0000-0000A1170000}"/>
    <cellStyle name="Porcentual 2 5 12 2" xfId="6962" xr:uid="{00000000-0005-0000-0000-0000A2170000}"/>
    <cellStyle name="Porcentual 2 5 13" xfId="3002" xr:uid="{00000000-0005-0000-0000-0000A3170000}"/>
    <cellStyle name="Porcentual 2 5 13 2" xfId="6963" xr:uid="{00000000-0005-0000-0000-0000A4170000}"/>
    <cellStyle name="Porcentual 2 5 14" xfId="3003" xr:uid="{00000000-0005-0000-0000-0000A5170000}"/>
    <cellStyle name="Porcentual 2 5 14 2" xfId="6964" xr:uid="{00000000-0005-0000-0000-0000A6170000}"/>
    <cellStyle name="Porcentual 2 5 15" xfId="3004" xr:uid="{00000000-0005-0000-0000-0000A7170000}"/>
    <cellStyle name="Porcentual 2 5 15 2" xfId="6965" xr:uid="{00000000-0005-0000-0000-0000A8170000}"/>
    <cellStyle name="Porcentual 2 5 16" xfId="3005" xr:uid="{00000000-0005-0000-0000-0000A9170000}"/>
    <cellStyle name="Porcentual 2 5 16 2" xfId="6966" xr:uid="{00000000-0005-0000-0000-0000AA170000}"/>
    <cellStyle name="Porcentual 2 5 17" xfId="3006" xr:uid="{00000000-0005-0000-0000-0000AB170000}"/>
    <cellStyle name="Porcentual 2 5 17 2" xfId="6967" xr:uid="{00000000-0005-0000-0000-0000AC170000}"/>
    <cellStyle name="Porcentual 2 5 18" xfId="3007" xr:uid="{00000000-0005-0000-0000-0000AD170000}"/>
    <cellStyle name="Porcentual 2 5 18 2" xfId="6968" xr:uid="{00000000-0005-0000-0000-0000AE170000}"/>
    <cellStyle name="Porcentual 2 5 19" xfId="3008" xr:uid="{00000000-0005-0000-0000-0000AF170000}"/>
    <cellStyle name="Porcentual 2 5 19 2" xfId="6969" xr:uid="{00000000-0005-0000-0000-0000B0170000}"/>
    <cellStyle name="Porcentual 2 5 2" xfId="3009" xr:uid="{00000000-0005-0000-0000-0000B1170000}"/>
    <cellStyle name="Porcentual 2 5 2 2" xfId="6970" xr:uid="{00000000-0005-0000-0000-0000B2170000}"/>
    <cellStyle name="Porcentual 2 5 20" xfId="3010" xr:uid="{00000000-0005-0000-0000-0000B3170000}"/>
    <cellStyle name="Porcentual 2 5 20 2" xfId="6971" xr:uid="{00000000-0005-0000-0000-0000B4170000}"/>
    <cellStyle name="Porcentual 2 5 21" xfId="3011" xr:uid="{00000000-0005-0000-0000-0000B5170000}"/>
    <cellStyle name="Porcentual 2 5 21 2" xfId="6972" xr:uid="{00000000-0005-0000-0000-0000B6170000}"/>
    <cellStyle name="Porcentual 2 5 22" xfId="3012" xr:uid="{00000000-0005-0000-0000-0000B7170000}"/>
    <cellStyle name="Porcentual 2 5 22 2" xfId="6973" xr:uid="{00000000-0005-0000-0000-0000B8170000}"/>
    <cellStyle name="Porcentual 2 5 23" xfId="3013" xr:uid="{00000000-0005-0000-0000-0000B9170000}"/>
    <cellStyle name="Porcentual 2 5 23 2" xfId="6974" xr:uid="{00000000-0005-0000-0000-0000BA170000}"/>
    <cellStyle name="Porcentual 2 5 24" xfId="3014" xr:uid="{00000000-0005-0000-0000-0000BB170000}"/>
    <cellStyle name="Porcentual 2 5 24 2" xfId="6975" xr:uid="{00000000-0005-0000-0000-0000BC170000}"/>
    <cellStyle name="Porcentual 2 5 25" xfId="3015" xr:uid="{00000000-0005-0000-0000-0000BD170000}"/>
    <cellStyle name="Porcentual 2 5 25 2" xfId="6976" xr:uid="{00000000-0005-0000-0000-0000BE170000}"/>
    <cellStyle name="Porcentual 2 5 26" xfId="3016" xr:uid="{00000000-0005-0000-0000-0000BF170000}"/>
    <cellStyle name="Porcentual 2 5 26 2" xfId="6977" xr:uid="{00000000-0005-0000-0000-0000C0170000}"/>
    <cellStyle name="Porcentual 2 5 27" xfId="3017" xr:uid="{00000000-0005-0000-0000-0000C1170000}"/>
    <cellStyle name="Porcentual 2 5 27 2" xfId="6978" xr:uid="{00000000-0005-0000-0000-0000C2170000}"/>
    <cellStyle name="Porcentual 2 5 28" xfId="3018" xr:uid="{00000000-0005-0000-0000-0000C3170000}"/>
    <cellStyle name="Porcentual 2 5 28 2" xfId="6979" xr:uid="{00000000-0005-0000-0000-0000C4170000}"/>
    <cellStyle name="Porcentual 2 5 29" xfId="3019" xr:uid="{00000000-0005-0000-0000-0000C5170000}"/>
    <cellStyle name="Porcentual 2 5 3" xfId="3020" xr:uid="{00000000-0005-0000-0000-0000C6170000}"/>
    <cellStyle name="Porcentual 2 5 3 2" xfId="6980" xr:uid="{00000000-0005-0000-0000-0000C7170000}"/>
    <cellStyle name="Porcentual 2 5 30" xfId="3021" xr:uid="{00000000-0005-0000-0000-0000C8170000}"/>
    <cellStyle name="Porcentual 2 5 31" xfId="3022" xr:uid="{00000000-0005-0000-0000-0000C9170000}"/>
    <cellStyle name="Porcentual 2 5 32" xfId="3023" xr:uid="{00000000-0005-0000-0000-0000CA170000}"/>
    <cellStyle name="Porcentual 2 5 33" xfId="3024" xr:uid="{00000000-0005-0000-0000-0000CB170000}"/>
    <cellStyle name="Porcentual 2 5 34" xfId="3025" xr:uid="{00000000-0005-0000-0000-0000CC170000}"/>
    <cellStyle name="Porcentual 2 5 35" xfId="4441" xr:uid="{00000000-0005-0000-0000-0000CD170000}"/>
    <cellStyle name="Porcentual 2 5 4" xfId="3026" xr:uid="{00000000-0005-0000-0000-0000CE170000}"/>
    <cellStyle name="Porcentual 2 5 4 2" xfId="6981" xr:uid="{00000000-0005-0000-0000-0000CF170000}"/>
    <cellStyle name="Porcentual 2 5 5" xfId="3027" xr:uid="{00000000-0005-0000-0000-0000D0170000}"/>
    <cellStyle name="Porcentual 2 5 5 2" xfId="6982" xr:uid="{00000000-0005-0000-0000-0000D1170000}"/>
    <cellStyle name="Porcentual 2 5 6" xfId="3028" xr:uid="{00000000-0005-0000-0000-0000D2170000}"/>
    <cellStyle name="Porcentual 2 5 6 2" xfId="6983" xr:uid="{00000000-0005-0000-0000-0000D3170000}"/>
    <cellStyle name="Porcentual 2 5 7" xfId="3029" xr:uid="{00000000-0005-0000-0000-0000D4170000}"/>
    <cellStyle name="Porcentual 2 5 7 2" xfId="6984" xr:uid="{00000000-0005-0000-0000-0000D5170000}"/>
    <cellStyle name="Porcentual 2 5 8" xfId="3030" xr:uid="{00000000-0005-0000-0000-0000D6170000}"/>
    <cellStyle name="Porcentual 2 5 8 2" xfId="6985" xr:uid="{00000000-0005-0000-0000-0000D7170000}"/>
    <cellStyle name="Porcentual 2 5 9" xfId="3031" xr:uid="{00000000-0005-0000-0000-0000D8170000}"/>
    <cellStyle name="Porcentual 2 5 9 2" xfId="6986" xr:uid="{00000000-0005-0000-0000-0000D9170000}"/>
    <cellStyle name="Porcentual 2 50" xfId="3032" xr:uid="{00000000-0005-0000-0000-0000DA170000}"/>
    <cellStyle name="Porcentual 2 51" xfId="3033" xr:uid="{00000000-0005-0000-0000-0000DB170000}"/>
    <cellStyle name="Porcentual 2 52" xfId="3034" xr:uid="{00000000-0005-0000-0000-0000DC170000}"/>
    <cellStyle name="Porcentual 2 53" xfId="3035" xr:uid="{00000000-0005-0000-0000-0000DD170000}"/>
    <cellStyle name="Porcentual 2 54" xfId="3036" xr:uid="{00000000-0005-0000-0000-0000DE170000}"/>
    <cellStyle name="Porcentual 2 55" xfId="3037" xr:uid="{00000000-0005-0000-0000-0000DF170000}"/>
    <cellStyle name="Porcentual 2 56" xfId="3038" xr:uid="{00000000-0005-0000-0000-0000E0170000}"/>
    <cellStyle name="Porcentual 2 57" xfId="3039" xr:uid="{00000000-0005-0000-0000-0000E1170000}"/>
    <cellStyle name="Porcentual 2 58" xfId="3040" xr:uid="{00000000-0005-0000-0000-0000E2170000}"/>
    <cellStyle name="Porcentual 2 59" xfId="3041" xr:uid="{00000000-0005-0000-0000-0000E3170000}"/>
    <cellStyle name="Porcentual 2 6" xfId="3042" xr:uid="{00000000-0005-0000-0000-0000E4170000}"/>
    <cellStyle name="Porcentual 2 6 10" xfId="3043" xr:uid="{00000000-0005-0000-0000-0000E5170000}"/>
    <cellStyle name="Porcentual 2 6 10 2" xfId="6987" xr:uid="{00000000-0005-0000-0000-0000E6170000}"/>
    <cellStyle name="Porcentual 2 6 11" xfId="3044" xr:uid="{00000000-0005-0000-0000-0000E7170000}"/>
    <cellStyle name="Porcentual 2 6 11 2" xfId="6988" xr:uid="{00000000-0005-0000-0000-0000E8170000}"/>
    <cellStyle name="Porcentual 2 6 12" xfId="3045" xr:uid="{00000000-0005-0000-0000-0000E9170000}"/>
    <cellStyle name="Porcentual 2 6 12 2" xfId="6989" xr:uid="{00000000-0005-0000-0000-0000EA170000}"/>
    <cellStyle name="Porcentual 2 6 13" xfId="3046" xr:uid="{00000000-0005-0000-0000-0000EB170000}"/>
    <cellStyle name="Porcentual 2 6 13 2" xfId="6990" xr:uid="{00000000-0005-0000-0000-0000EC170000}"/>
    <cellStyle name="Porcentual 2 6 14" xfId="3047" xr:uid="{00000000-0005-0000-0000-0000ED170000}"/>
    <cellStyle name="Porcentual 2 6 14 2" xfId="6991" xr:uid="{00000000-0005-0000-0000-0000EE170000}"/>
    <cellStyle name="Porcentual 2 6 15" xfId="3048" xr:uid="{00000000-0005-0000-0000-0000EF170000}"/>
    <cellStyle name="Porcentual 2 6 15 2" xfId="6992" xr:uid="{00000000-0005-0000-0000-0000F0170000}"/>
    <cellStyle name="Porcentual 2 6 16" xfId="3049" xr:uid="{00000000-0005-0000-0000-0000F1170000}"/>
    <cellStyle name="Porcentual 2 6 16 2" xfId="6993" xr:uid="{00000000-0005-0000-0000-0000F2170000}"/>
    <cellStyle name="Porcentual 2 6 17" xfId="3050" xr:uid="{00000000-0005-0000-0000-0000F3170000}"/>
    <cellStyle name="Porcentual 2 6 17 2" xfId="6994" xr:uid="{00000000-0005-0000-0000-0000F4170000}"/>
    <cellStyle name="Porcentual 2 6 18" xfId="3051" xr:uid="{00000000-0005-0000-0000-0000F5170000}"/>
    <cellStyle name="Porcentual 2 6 18 2" xfId="6995" xr:uid="{00000000-0005-0000-0000-0000F6170000}"/>
    <cellStyle name="Porcentual 2 6 19" xfId="3052" xr:uid="{00000000-0005-0000-0000-0000F7170000}"/>
    <cellStyle name="Porcentual 2 6 19 2" xfId="6996" xr:uid="{00000000-0005-0000-0000-0000F8170000}"/>
    <cellStyle name="Porcentual 2 6 2" xfId="3053" xr:uid="{00000000-0005-0000-0000-0000F9170000}"/>
    <cellStyle name="Porcentual 2 6 2 2" xfId="6997" xr:uid="{00000000-0005-0000-0000-0000FA170000}"/>
    <cellStyle name="Porcentual 2 6 20" xfId="3054" xr:uid="{00000000-0005-0000-0000-0000FB170000}"/>
    <cellStyle name="Porcentual 2 6 20 2" xfId="6998" xr:uid="{00000000-0005-0000-0000-0000FC170000}"/>
    <cellStyle name="Porcentual 2 6 21" xfId="3055" xr:uid="{00000000-0005-0000-0000-0000FD170000}"/>
    <cellStyle name="Porcentual 2 6 21 2" xfId="6999" xr:uid="{00000000-0005-0000-0000-0000FE170000}"/>
    <cellStyle name="Porcentual 2 6 22" xfId="3056" xr:uid="{00000000-0005-0000-0000-0000FF170000}"/>
    <cellStyle name="Porcentual 2 6 22 2" xfId="7000" xr:uid="{00000000-0005-0000-0000-000000180000}"/>
    <cellStyle name="Porcentual 2 6 23" xfId="3057" xr:uid="{00000000-0005-0000-0000-000001180000}"/>
    <cellStyle name="Porcentual 2 6 23 2" xfId="7001" xr:uid="{00000000-0005-0000-0000-000002180000}"/>
    <cellStyle name="Porcentual 2 6 24" xfId="3058" xr:uid="{00000000-0005-0000-0000-000003180000}"/>
    <cellStyle name="Porcentual 2 6 24 2" xfId="7002" xr:uid="{00000000-0005-0000-0000-000004180000}"/>
    <cellStyle name="Porcentual 2 6 25" xfId="3059" xr:uid="{00000000-0005-0000-0000-000005180000}"/>
    <cellStyle name="Porcentual 2 6 25 2" xfId="7003" xr:uid="{00000000-0005-0000-0000-000006180000}"/>
    <cellStyle name="Porcentual 2 6 26" xfId="3060" xr:uid="{00000000-0005-0000-0000-000007180000}"/>
    <cellStyle name="Porcentual 2 6 26 2" xfId="7004" xr:uid="{00000000-0005-0000-0000-000008180000}"/>
    <cellStyle name="Porcentual 2 6 27" xfId="3061" xr:uid="{00000000-0005-0000-0000-000009180000}"/>
    <cellStyle name="Porcentual 2 6 27 2" xfId="7005" xr:uid="{00000000-0005-0000-0000-00000A180000}"/>
    <cellStyle name="Porcentual 2 6 28" xfId="3062" xr:uid="{00000000-0005-0000-0000-00000B180000}"/>
    <cellStyle name="Porcentual 2 6 28 2" xfId="7006" xr:uid="{00000000-0005-0000-0000-00000C180000}"/>
    <cellStyle name="Porcentual 2 6 29" xfId="7007" xr:uid="{00000000-0005-0000-0000-00000D180000}"/>
    <cellStyle name="Porcentual 2 6 3" xfId="3063" xr:uid="{00000000-0005-0000-0000-00000E180000}"/>
    <cellStyle name="Porcentual 2 6 3 2" xfId="7008" xr:uid="{00000000-0005-0000-0000-00000F180000}"/>
    <cellStyle name="Porcentual 2 6 4" xfId="3064" xr:uid="{00000000-0005-0000-0000-000010180000}"/>
    <cellStyle name="Porcentual 2 6 4 2" xfId="7009" xr:uid="{00000000-0005-0000-0000-000011180000}"/>
    <cellStyle name="Porcentual 2 6 5" xfId="3065" xr:uid="{00000000-0005-0000-0000-000012180000}"/>
    <cellStyle name="Porcentual 2 6 5 2" xfId="7010" xr:uid="{00000000-0005-0000-0000-000013180000}"/>
    <cellStyle name="Porcentual 2 6 6" xfId="3066" xr:uid="{00000000-0005-0000-0000-000014180000}"/>
    <cellStyle name="Porcentual 2 6 6 2" xfId="7011" xr:uid="{00000000-0005-0000-0000-000015180000}"/>
    <cellStyle name="Porcentual 2 6 7" xfId="3067" xr:uid="{00000000-0005-0000-0000-000016180000}"/>
    <cellStyle name="Porcentual 2 6 7 2" xfId="7012" xr:uid="{00000000-0005-0000-0000-000017180000}"/>
    <cellStyle name="Porcentual 2 6 8" xfId="3068" xr:uid="{00000000-0005-0000-0000-000018180000}"/>
    <cellStyle name="Porcentual 2 6 8 2" xfId="7013" xr:uid="{00000000-0005-0000-0000-000019180000}"/>
    <cellStyle name="Porcentual 2 6 9" xfId="3069" xr:uid="{00000000-0005-0000-0000-00001A180000}"/>
    <cellStyle name="Porcentual 2 6 9 2" xfId="7014" xr:uid="{00000000-0005-0000-0000-00001B180000}"/>
    <cellStyle name="Porcentual 2 60" xfId="3070" xr:uid="{00000000-0005-0000-0000-00001C180000}"/>
    <cellStyle name="Porcentual 2 61" xfId="3071" xr:uid="{00000000-0005-0000-0000-00001D180000}"/>
    <cellStyle name="Porcentual 2 62" xfId="3072" xr:uid="{00000000-0005-0000-0000-00001E180000}"/>
    <cellStyle name="Porcentual 2 63" xfId="3073" xr:uid="{00000000-0005-0000-0000-00001F180000}"/>
    <cellStyle name="Porcentual 2 64" xfId="3074" xr:uid="{00000000-0005-0000-0000-000020180000}"/>
    <cellStyle name="Porcentual 2 65" xfId="3075" xr:uid="{00000000-0005-0000-0000-000021180000}"/>
    <cellStyle name="Porcentual 2 66" xfId="3076" xr:uid="{00000000-0005-0000-0000-000022180000}"/>
    <cellStyle name="Porcentual 2 67" xfId="3077" xr:uid="{00000000-0005-0000-0000-000023180000}"/>
    <cellStyle name="Porcentual 2 68" xfId="3078" xr:uid="{00000000-0005-0000-0000-000024180000}"/>
    <cellStyle name="Porcentual 2 69" xfId="3079" xr:uid="{00000000-0005-0000-0000-000025180000}"/>
    <cellStyle name="Porcentual 2 7" xfId="3080" xr:uid="{00000000-0005-0000-0000-000026180000}"/>
    <cellStyle name="Porcentual 2 7 10" xfId="3081" xr:uid="{00000000-0005-0000-0000-000027180000}"/>
    <cellStyle name="Porcentual 2 7 10 2" xfId="7015" xr:uid="{00000000-0005-0000-0000-000028180000}"/>
    <cellStyle name="Porcentual 2 7 11" xfId="3082" xr:uid="{00000000-0005-0000-0000-000029180000}"/>
    <cellStyle name="Porcentual 2 7 11 2" xfId="7016" xr:uid="{00000000-0005-0000-0000-00002A180000}"/>
    <cellStyle name="Porcentual 2 7 12" xfId="3083" xr:uid="{00000000-0005-0000-0000-00002B180000}"/>
    <cellStyle name="Porcentual 2 7 12 2" xfId="7017" xr:uid="{00000000-0005-0000-0000-00002C180000}"/>
    <cellStyle name="Porcentual 2 7 13" xfId="3084" xr:uid="{00000000-0005-0000-0000-00002D180000}"/>
    <cellStyle name="Porcentual 2 7 13 2" xfId="7018" xr:uid="{00000000-0005-0000-0000-00002E180000}"/>
    <cellStyle name="Porcentual 2 7 14" xfId="3085" xr:uid="{00000000-0005-0000-0000-00002F180000}"/>
    <cellStyle name="Porcentual 2 7 14 2" xfId="7019" xr:uid="{00000000-0005-0000-0000-000030180000}"/>
    <cellStyle name="Porcentual 2 7 15" xfId="3086" xr:uid="{00000000-0005-0000-0000-000031180000}"/>
    <cellStyle name="Porcentual 2 7 15 2" xfId="7020" xr:uid="{00000000-0005-0000-0000-000032180000}"/>
    <cellStyle name="Porcentual 2 7 16" xfId="3087" xr:uid="{00000000-0005-0000-0000-000033180000}"/>
    <cellStyle name="Porcentual 2 7 16 2" xfId="7021" xr:uid="{00000000-0005-0000-0000-000034180000}"/>
    <cellStyle name="Porcentual 2 7 17" xfId="3088" xr:uid="{00000000-0005-0000-0000-000035180000}"/>
    <cellStyle name="Porcentual 2 7 17 2" xfId="7022" xr:uid="{00000000-0005-0000-0000-000036180000}"/>
    <cellStyle name="Porcentual 2 7 18" xfId="3089" xr:uid="{00000000-0005-0000-0000-000037180000}"/>
    <cellStyle name="Porcentual 2 7 18 2" xfId="7023" xr:uid="{00000000-0005-0000-0000-000038180000}"/>
    <cellStyle name="Porcentual 2 7 19" xfId="3090" xr:uid="{00000000-0005-0000-0000-000039180000}"/>
    <cellStyle name="Porcentual 2 7 19 2" xfId="7024" xr:uid="{00000000-0005-0000-0000-00003A180000}"/>
    <cellStyle name="Porcentual 2 7 2" xfId="3091" xr:uid="{00000000-0005-0000-0000-00003B180000}"/>
    <cellStyle name="Porcentual 2 7 2 2" xfId="7025" xr:uid="{00000000-0005-0000-0000-00003C180000}"/>
    <cellStyle name="Porcentual 2 7 20" xfId="3092" xr:uid="{00000000-0005-0000-0000-00003D180000}"/>
    <cellStyle name="Porcentual 2 7 20 2" xfId="7026" xr:uid="{00000000-0005-0000-0000-00003E180000}"/>
    <cellStyle name="Porcentual 2 7 21" xfId="3093" xr:uid="{00000000-0005-0000-0000-00003F180000}"/>
    <cellStyle name="Porcentual 2 7 21 2" xfId="7027" xr:uid="{00000000-0005-0000-0000-000040180000}"/>
    <cellStyle name="Porcentual 2 7 22" xfId="3094" xr:uid="{00000000-0005-0000-0000-000041180000}"/>
    <cellStyle name="Porcentual 2 7 22 2" xfId="7028" xr:uid="{00000000-0005-0000-0000-000042180000}"/>
    <cellStyle name="Porcentual 2 7 23" xfId="3095" xr:uid="{00000000-0005-0000-0000-000043180000}"/>
    <cellStyle name="Porcentual 2 7 23 2" xfId="7029" xr:uid="{00000000-0005-0000-0000-000044180000}"/>
    <cellStyle name="Porcentual 2 7 24" xfId="3096" xr:uid="{00000000-0005-0000-0000-000045180000}"/>
    <cellStyle name="Porcentual 2 7 24 2" xfId="7030" xr:uid="{00000000-0005-0000-0000-000046180000}"/>
    <cellStyle name="Porcentual 2 7 25" xfId="3097" xr:uid="{00000000-0005-0000-0000-000047180000}"/>
    <cellStyle name="Porcentual 2 7 25 2" xfId="7031" xr:uid="{00000000-0005-0000-0000-000048180000}"/>
    <cellStyle name="Porcentual 2 7 26" xfId="3098" xr:uid="{00000000-0005-0000-0000-000049180000}"/>
    <cellStyle name="Porcentual 2 7 26 2" xfId="7032" xr:uid="{00000000-0005-0000-0000-00004A180000}"/>
    <cellStyle name="Porcentual 2 7 27" xfId="3099" xr:uid="{00000000-0005-0000-0000-00004B180000}"/>
    <cellStyle name="Porcentual 2 7 27 2" xfId="7033" xr:uid="{00000000-0005-0000-0000-00004C180000}"/>
    <cellStyle name="Porcentual 2 7 28" xfId="3100" xr:uid="{00000000-0005-0000-0000-00004D180000}"/>
    <cellStyle name="Porcentual 2 7 28 2" xfId="7034" xr:uid="{00000000-0005-0000-0000-00004E180000}"/>
    <cellStyle name="Porcentual 2 7 29" xfId="7035" xr:uid="{00000000-0005-0000-0000-00004F180000}"/>
    <cellStyle name="Porcentual 2 7 3" xfId="3101" xr:uid="{00000000-0005-0000-0000-000050180000}"/>
    <cellStyle name="Porcentual 2 7 3 2" xfId="7036" xr:uid="{00000000-0005-0000-0000-000051180000}"/>
    <cellStyle name="Porcentual 2 7 4" xfId="3102" xr:uid="{00000000-0005-0000-0000-000052180000}"/>
    <cellStyle name="Porcentual 2 7 4 2" xfId="7037" xr:uid="{00000000-0005-0000-0000-000053180000}"/>
    <cellStyle name="Porcentual 2 7 5" xfId="3103" xr:uid="{00000000-0005-0000-0000-000054180000}"/>
    <cellStyle name="Porcentual 2 7 5 2" xfId="7038" xr:uid="{00000000-0005-0000-0000-000055180000}"/>
    <cellStyle name="Porcentual 2 7 6" xfId="3104" xr:uid="{00000000-0005-0000-0000-000056180000}"/>
    <cellStyle name="Porcentual 2 7 6 2" xfId="7039" xr:uid="{00000000-0005-0000-0000-000057180000}"/>
    <cellStyle name="Porcentual 2 7 7" xfId="3105" xr:uid="{00000000-0005-0000-0000-000058180000}"/>
    <cellStyle name="Porcentual 2 7 7 2" xfId="7040" xr:uid="{00000000-0005-0000-0000-000059180000}"/>
    <cellStyle name="Porcentual 2 7 8" xfId="3106" xr:uid="{00000000-0005-0000-0000-00005A180000}"/>
    <cellStyle name="Porcentual 2 7 8 2" xfId="7041" xr:uid="{00000000-0005-0000-0000-00005B180000}"/>
    <cellStyle name="Porcentual 2 7 9" xfId="3107" xr:uid="{00000000-0005-0000-0000-00005C180000}"/>
    <cellStyle name="Porcentual 2 7 9 2" xfId="7042" xr:uid="{00000000-0005-0000-0000-00005D180000}"/>
    <cellStyle name="Porcentual 2 70" xfId="3108" xr:uid="{00000000-0005-0000-0000-00005E180000}"/>
    <cellStyle name="Porcentual 2 71" xfId="3109" xr:uid="{00000000-0005-0000-0000-00005F180000}"/>
    <cellStyle name="Porcentual 2 72" xfId="3110" xr:uid="{00000000-0005-0000-0000-000060180000}"/>
    <cellStyle name="Porcentual 2 73" xfId="3111" xr:uid="{00000000-0005-0000-0000-000061180000}"/>
    <cellStyle name="Porcentual 2 74" xfId="3112" xr:uid="{00000000-0005-0000-0000-000062180000}"/>
    <cellStyle name="Porcentual 2 75" xfId="3113" xr:uid="{00000000-0005-0000-0000-000063180000}"/>
    <cellStyle name="Porcentual 2 76" xfId="3114" xr:uid="{00000000-0005-0000-0000-000064180000}"/>
    <cellStyle name="Porcentual 2 77" xfId="3115" xr:uid="{00000000-0005-0000-0000-000065180000}"/>
    <cellStyle name="Porcentual 2 78" xfId="3116" xr:uid="{00000000-0005-0000-0000-000066180000}"/>
    <cellStyle name="Porcentual 2 79" xfId="3117" xr:uid="{00000000-0005-0000-0000-000067180000}"/>
    <cellStyle name="Porcentual 2 8" xfId="3118" xr:uid="{00000000-0005-0000-0000-000068180000}"/>
    <cellStyle name="Porcentual 2 8 10" xfId="3119" xr:uid="{00000000-0005-0000-0000-000069180000}"/>
    <cellStyle name="Porcentual 2 8 10 2" xfId="7043" xr:uid="{00000000-0005-0000-0000-00006A180000}"/>
    <cellStyle name="Porcentual 2 8 11" xfId="3120" xr:uid="{00000000-0005-0000-0000-00006B180000}"/>
    <cellStyle name="Porcentual 2 8 11 2" xfId="7044" xr:uid="{00000000-0005-0000-0000-00006C180000}"/>
    <cellStyle name="Porcentual 2 8 12" xfId="3121" xr:uid="{00000000-0005-0000-0000-00006D180000}"/>
    <cellStyle name="Porcentual 2 8 12 2" xfId="7045" xr:uid="{00000000-0005-0000-0000-00006E180000}"/>
    <cellStyle name="Porcentual 2 8 13" xfId="3122" xr:uid="{00000000-0005-0000-0000-00006F180000}"/>
    <cellStyle name="Porcentual 2 8 13 2" xfId="7046" xr:uid="{00000000-0005-0000-0000-000070180000}"/>
    <cellStyle name="Porcentual 2 8 14" xfId="3123" xr:uid="{00000000-0005-0000-0000-000071180000}"/>
    <cellStyle name="Porcentual 2 8 14 2" xfId="7047" xr:uid="{00000000-0005-0000-0000-000072180000}"/>
    <cellStyle name="Porcentual 2 8 15" xfId="3124" xr:uid="{00000000-0005-0000-0000-000073180000}"/>
    <cellStyle name="Porcentual 2 8 15 2" xfId="7048" xr:uid="{00000000-0005-0000-0000-000074180000}"/>
    <cellStyle name="Porcentual 2 8 16" xfId="3125" xr:uid="{00000000-0005-0000-0000-000075180000}"/>
    <cellStyle name="Porcentual 2 8 16 2" xfId="7049" xr:uid="{00000000-0005-0000-0000-000076180000}"/>
    <cellStyle name="Porcentual 2 8 17" xfId="3126" xr:uid="{00000000-0005-0000-0000-000077180000}"/>
    <cellStyle name="Porcentual 2 8 17 2" xfId="7050" xr:uid="{00000000-0005-0000-0000-000078180000}"/>
    <cellStyle name="Porcentual 2 8 18" xfId="3127" xr:uid="{00000000-0005-0000-0000-000079180000}"/>
    <cellStyle name="Porcentual 2 8 18 2" xfId="7051" xr:uid="{00000000-0005-0000-0000-00007A180000}"/>
    <cellStyle name="Porcentual 2 8 19" xfId="3128" xr:uid="{00000000-0005-0000-0000-00007B180000}"/>
    <cellStyle name="Porcentual 2 8 19 2" xfId="7052" xr:uid="{00000000-0005-0000-0000-00007C180000}"/>
    <cellStyle name="Porcentual 2 8 2" xfId="3129" xr:uid="{00000000-0005-0000-0000-00007D180000}"/>
    <cellStyle name="Porcentual 2 8 2 2" xfId="7053" xr:uid="{00000000-0005-0000-0000-00007E180000}"/>
    <cellStyle name="Porcentual 2 8 20" xfId="3130" xr:uid="{00000000-0005-0000-0000-00007F180000}"/>
    <cellStyle name="Porcentual 2 8 20 2" xfId="7054" xr:uid="{00000000-0005-0000-0000-000080180000}"/>
    <cellStyle name="Porcentual 2 8 21" xfId="3131" xr:uid="{00000000-0005-0000-0000-000081180000}"/>
    <cellStyle name="Porcentual 2 8 21 2" xfId="7055" xr:uid="{00000000-0005-0000-0000-000082180000}"/>
    <cellStyle name="Porcentual 2 8 22" xfId="3132" xr:uid="{00000000-0005-0000-0000-000083180000}"/>
    <cellStyle name="Porcentual 2 8 22 2" xfId="7056" xr:uid="{00000000-0005-0000-0000-000084180000}"/>
    <cellStyle name="Porcentual 2 8 23" xfId="3133" xr:uid="{00000000-0005-0000-0000-000085180000}"/>
    <cellStyle name="Porcentual 2 8 23 2" xfId="7057" xr:uid="{00000000-0005-0000-0000-000086180000}"/>
    <cellStyle name="Porcentual 2 8 24" xfId="3134" xr:uid="{00000000-0005-0000-0000-000087180000}"/>
    <cellStyle name="Porcentual 2 8 24 2" xfId="7058" xr:uid="{00000000-0005-0000-0000-000088180000}"/>
    <cellStyle name="Porcentual 2 8 25" xfId="3135" xr:uid="{00000000-0005-0000-0000-000089180000}"/>
    <cellStyle name="Porcentual 2 8 25 2" xfId="7059" xr:uid="{00000000-0005-0000-0000-00008A180000}"/>
    <cellStyle name="Porcentual 2 8 26" xfId="3136" xr:uid="{00000000-0005-0000-0000-00008B180000}"/>
    <cellStyle name="Porcentual 2 8 26 2" xfId="7060" xr:uid="{00000000-0005-0000-0000-00008C180000}"/>
    <cellStyle name="Porcentual 2 8 27" xfId="3137" xr:uid="{00000000-0005-0000-0000-00008D180000}"/>
    <cellStyle name="Porcentual 2 8 27 2" xfId="7061" xr:uid="{00000000-0005-0000-0000-00008E180000}"/>
    <cellStyle name="Porcentual 2 8 28" xfId="3138" xr:uid="{00000000-0005-0000-0000-00008F180000}"/>
    <cellStyle name="Porcentual 2 8 28 2" xfId="7062" xr:uid="{00000000-0005-0000-0000-000090180000}"/>
    <cellStyle name="Porcentual 2 8 29" xfId="7063" xr:uid="{00000000-0005-0000-0000-000091180000}"/>
    <cellStyle name="Porcentual 2 8 3" xfId="3139" xr:uid="{00000000-0005-0000-0000-000092180000}"/>
    <cellStyle name="Porcentual 2 8 3 2" xfId="7064" xr:uid="{00000000-0005-0000-0000-000093180000}"/>
    <cellStyle name="Porcentual 2 8 4" xfId="3140" xr:uid="{00000000-0005-0000-0000-000094180000}"/>
    <cellStyle name="Porcentual 2 8 4 2" xfId="7065" xr:uid="{00000000-0005-0000-0000-000095180000}"/>
    <cellStyle name="Porcentual 2 8 5" xfId="3141" xr:uid="{00000000-0005-0000-0000-000096180000}"/>
    <cellStyle name="Porcentual 2 8 5 2" xfId="7066" xr:uid="{00000000-0005-0000-0000-000097180000}"/>
    <cellStyle name="Porcentual 2 8 6" xfId="3142" xr:uid="{00000000-0005-0000-0000-000098180000}"/>
    <cellStyle name="Porcentual 2 8 6 2" xfId="7067" xr:uid="{00000000-0005-0000-0000-000099180000}"/>
    <cellStyle name="Porcentual 2 8 7" xfId="3143" xr:uid="{00000000-0005-0000-0000-00009A180000}"/>
    <cellStyle name="Porcentual 2 8 7 2" xfId="7068" xr:uid="{00000000-0005-0000-0000-00009B180000}"/>
    <cellStyle name="Porcentual 2 8 8" xfId="3144" xr:uid="{00000000-0005-0000-0000-00009C180000}"/>
    <cellStyle name="Porcentual 2 8 8 2" xfId="7069" xr:uid="{00000000-0005-0000-0000-00009D180000}"/>
    <cellStyle name="Porcentual 2 8 9" xfId="3145" xr:uid="{00000000-0005-0000-0000-00009E180000}"/>
    <cellStyle name="Porcentual 2 8 9 2" xfId="7070" xr:uid="{00000000-0005-0000-0000-00009F180000}"/>
    <cellStyle name="Porcentual 2 80" xfId="3146" xr:uid="{00000000-0005-0000-0000-0000A0180000}"/>
    <cellStyle name="Porcentual 2 81" xfId="3147" xr:uid="{00000000-0005-0000-0000-0000A1180000}"/>
    <cellStyle name="Porcentual 2 82" xfId="3148" xr:uid="{00000000-0005-0000-0000-0000A2180000}"/>
    <cellStyle name="Porcentual 2 83" xfId="3149" xr:uid="{00000000-0005-0000-0000-0000A3180000}"/>
    <cellStyle name="Porcentual 2 84" xfId="3150" xr:uid="{00000000-0005-0000-0000-0000A4180000}"/>
    <cellStyle name="Porcentual 2 85" xfId="3151" xr:uid="{00000000-0005-0000-0000-0000A5180000}"/>
    <cellStyle name="Porcentual 2 86" xfId="3152" xr:uid="{00000000-0005-0000-0000-0000A6180000}"/>
    <cellStyle name="Porcentual 2 87" xfId="3153" xr:uid="{00000000-0005-0000-0000-0000A7180000}"/>
    <cellStyle name="Porcentual 2 88" xfId="3154" xr:uid="{00000000-0005-0000-0000-0000A8180000}"/>
    <cellStyle name="Porcentual 2 89" xfId="3155" xr:uid="{00000000-0005-0000-0000-0000A9180000}"/>
    <cellStyle name="Porcentual 2 9" xfId="3156" xr:uid="{00000000-0005-0000-0000-0000AA180000}"/>
    <cellStyle name="Porcentual 2 9 10" xfId="3157" xr:uid="{00000000-0005-0000-0000-0000AB180000}"/>
    <cellStyle name="Porcentual 2 9 10 2" xfId="7071" xr:uid="{00000000-0005-0000-0000-0000AC180000}"/>
    <cellStyle name="Porcentual 2 9 11" xfId="3158" xr:uid="{00000000-0005-0000-0000-0000AD180000}"/>
    <cellStyle name="Porcentual 2 9 11 2" xfId="7072" xr:uid="{00000000-0005-0000-0000-0000AE180000}"/>
    <cellStyle name="Porcentual 2 9 12" xfId="3159" xr:uid="{00000000-0005-0000-0000-0000AF180000}"/>
    <cellStyle name="Porcentual 2 9 12 2" xfId="7073" xr:uid="{00000000-0005-0000-0000-0000B0180000}"/>
    <cellStyle name="Porcentual 2 9 13" xfId="3160" xr:uid="{00000000-0005-0000-0000-0000B1180000}"/>
    <cellStyle name="Porcentual 2 9 13 2" xfId="7074" xr:uid="{00000000-0005-0000-0000-0000B2180000}"/>
    <cellStyle name="Porcentual 2 9 14" xfId="3161" xr:uid="{00000000-0005-0000-0000-0000B3180000}"/>
    <cellStyle name="Porcentual 2 9 14 2" xfId="7075" xr:uid="{00000000-0005-0000-0000-0000B4180000}"/>
    <cellStyle name="Porcentual 2 9 15" xfId="3162" xr:uid="{00000000-0005-0000-0000-0000B5180000}"/>
    <cellStyle name="Porcentual 2 9 15 2" xfId="7076" xr:uid="{00000000-0005-0000-0000-0000B6180000}"/>
    <cellStyle name="Porcentual 2 9 16" xfId="3163" xr:uid="{00000000-0005-0000-0000-0000B7180000}"/>
    <cellStyle name="Porcentual 2 9 16 2" xfId="7077" xr:uid="{00000000-0005-0000-0000-0000B8180000}"/>
    <cellStyle name="Porcentual 2 9 17" xfId="3164" xr:uid="{00000000-0005-0000-0000-0000B9180000}"/>
    <cellStyle name="Porcentual 2 9 17 2" xfId="7078" xr:uid="{00000000-0005-0000-0000-0000BA180000}"/>
    <cellStyle name="Porcentual 2 9 18" xfId="3165" xr:uid="{00000000-0005-0000-0000-0000BB180000}"/>
    <cellStyle name="Porcentual 2 9 18 2" xfId="7079" xr:uid="{00000000-0005-0000-0000-0000BC180000}"/>
    <cellStyle name="Porcentual 2 9 19" xfId="3166" xr:uid="{00000000-0005-0000-0000-0000BD180000}"/>
    <cellStyle name="Porcentual 2 9 19 2" xfId="7080" xr:uid="{00000000-0005-0000-0000-0000BE180000}"/>
    <cellStyle name="Porcentual 2 9 2" xfId="3167" xr:uid="{00000000-0005-0000-0000-0000BF180000}"/>
    <cellStyle name="Porcentual 2 9 2 2" xfId="7081" xr:uid="{00000000-0005-0000-0000-0000C0180000}"/>
    <cellStyle name="Porcentual 2 9 20" xfId="3168" xr:uid="{00000000-0005-0000-0000-0000C1180000}"/>
    <cellStyle name="Porcentual 2 9 20 2" xfId="7082" xr:uid="{00000000-0005-0000-0000-0000C2180000}"/>
    <cellStyle name="Porcentual 2 9 21" xfId="3169" xr:uid="{00000000-0005-0000-0000-0000C3180000}"/>
    <cellStyle name="Porcentual 2 9 21 2" xfId="7083" xr:uid="{00000000-0005-0000-0000-0000C4180000}"/>
    <cellStyle name="Porcentual 2 9 22" xfId="3170" xr:uid="{00000000-0005-0000-0000-0000C5180000}"/>
    <cellStyle name="Porcentual 2 9 22 2" xfId="7084" xr:uid="{00000000-0005-0000-0000-0000C6180000}"/>
    <cellStyle name="Porcentual 2 9 23" xfId="3171" xr:uid="{00000000-0005-0000-0000-0000C7180000}"/>
    <cellStyle name="Porcentual 2 9 23 2" xfId="7085" xr:uid="{00000000-0005-0000-0000-0000C8180000}"/>
    <cellStyle name="Porcentual 2 9 24" xfId="3172" xr:uid="{00000000-0005-0000-0000-0000C9180000}"/>
    <cellStyle name="Porcentual 2 9 24 2" xfId="7086" xr:uid="{00000000-0005-0000-0000-0000CA180000}"/>
    <cellStyle name="Porcentual 2 9 25" xfId="3173" xr:uid="{00000000-0005-0000-0000-0000CB180000}"/>
    <cellStyle name="Porcentual 2 9 25 2" xfId="7087" xr:uid="{00000000-0005-0000-0000-0000CC180000}"/>
    <cellStyle name="Porcentual 2 9 26" xfId="3174" xr:uid="{00000000-0005-0000-0000-0000CD180000}"/>
    <cellStyle name="Porcentual 2 9 26 2" xfId="7088" xr:uid="{00000000-0005-0000-0000-0000CE180000}"/>
    <cellStyle name="Porcentual 2 9 27" xfId="3175" xr:uid="{00000000-0005-0000-0000-0000CF180000}"/>
    <cellStyle name="Porcentual 2 9 27 2" xfId="7089" xr:uid="{00000000-0005-0000-0000-0000D0180000}"/>
    <cellStyle name="Porcentual 2 9 28" xfId="3176" xr:uid="{00000000-0005-0000-0000-0000D1180000}"/>
    <cellStyle name="Porcentual 2 9 28 2" xfId="7090" xr:uid="{00000000-0005-0000-0000-0000D2180000}"/>
    <cellStyle name="Porcentual 2 9 29" xfId="7091" xr:uid="{00000000-0005-0000-0000-0000D3180000}"/>
    <cellStyle name="Porcentual 2 9 3" xfId="3177" xr:uid="{00000000-0005-0000-0000-0000D4180000}"/>
    <cellStyle name="Porcentual 2 9 3 2" xfId="7092" xr:uid="{00000000-0005-0000-0000-0000D5180000}"/>
    <cellStyle name="Porcentual 2 9 4" xfId="3178" xr:uid="{00000000-0005-0000-0000-0000D6180000}"/>
    <cellStyle name="Porcentual 2 9 4 2" xfId="7093" xr:uid="{00000000-0005-0000-0000-0000D7180000}"/>
    <cellStyle name="Porcentual 2 9 5" xfId="3179" xr:uid="{00000000-0005-0000-0000-0000D8180000}"/>
    <cellStyle name="Porcentual 2 9 5 2" xfId="7094" xr:uid="{00000000-0005-0000-0000-0000D9180000}"/>
    <cellStyle name="Porcentual 2 9 6" xfId="3180" xr:uid="{00000000-0005-0000-0000-0000DA180000}"/>
    <cellStyle name="Porcentual 2 9 6 2" xfId="7095" xr:uid="{00000000-0005-0000-0000-0000DB180000}"/>
    <cellStyle name="Porcentual 2 9 7" xfId="3181" xr:uid="{00000000-0005-0000-0000-0000DC180000}"/>
    <cellStyle name="Porcentual 2 9 7 2" xfId="7096" xr:uid="{00000000-0005-0000-0000-0000DD180000}"/>
    <cellStyle name="Porcentual 2 9 8" xfId="3182" xr:uid="{00000000-0005-0000-0000-0000DE180000}"/>
    <cellStyle name="Porcentual 2 9 8 2" xfId="7097" xr:uid="{00000000-0005-0000-0000-0000DF180000}"/>
    <cellStyle name="Porcentual 2 9 9" xfId="3183" xr:uid="{00000000-0005-0000-0000-0000E0180000}"/>
    <cellStyle name="Porcentual 2 9 9 2" xfId="7098" xr:uid="{00000000-0005-0000-0000-0000E1180000}"/>
    <cellStyle name="Porcentual 2 90" xfId="3184" xr:uid="{00000000-0005-0000-0000-0000E2180000}"/>
    <cellStyle name="Porcentual 2 91" xfId="3185" xr:uid="{00000000-0005-0000-0000-0000E3180000}"/>
    <cellStyle name="Porcentual 2 92" xfId="3186" xr:uid="{00000000-0005-0000-0000-0000E4180000}"/>
    <cellStyle name="Porcentual 2 93" xfId="3187" xr:uid="{00000000-0005-0000-0000-0000E5180000}"/>
    <cellStyle name="Porcentual 2 94" xfId="3188" xr:uid="{00000000-0005-0000-0000-0000E6180000}"/>
    <cellStyle name="Porcentual 2 95" xfId="3189" xr:uid="{00000000-0005-0000-0000-0000E7180000}"/>
    <cellStyle name="Porcentual 2 96" xfId="3190" xr:uid="{00000000-0005-0000-0000-0000E8180000}"/>
    <cellStyle name="Porcentual 2 97" xfId="3191" xr:uid="{00000000-0005-0000-0000-0000E9180000}"/>
    <cellStyle name="Porcentual 2 98" xfId="3192" xr:uid="{00000000-0005-0000-0000-0000EA180000}"/>
    <cellStyle name="Porcentual 2 99" xfId="3193" xr:uid="{00000000-0005-0000-0000-0000EB180000}"/>
    <cellStyle name="Porcentual 20" xfId="3194" xr:uid="{00000000-0005-0000-0000-0000EC180000}"/>
    <cellStyle name="Porcentual 20 10" xfId="3195" xr:uid="{00000000-0005-0000-0000-0000ED180000}"/>
    <cellStyle name="Porcentual 20 10 2" xfId="7099" xr:uid="{00000000-0005-0000-0000-0000EE180000}"/>
    <cellStyle name="Porcentual 20 11" xfId="3196" xr:uid="{00000000-0005-0000-0000-0000EF180000}"/>
    <cellStyle name="Porcentual 20 11 2" xfId="7100" xr:uid="{00000000-0005-0000-0000-0000F0180000}"/>
    <cellStyle name="Porcentual 20 12" xfId="3197" xr:uid="{00000000-0005-0000-0000-0000F1180000}"/>
    <cellStyle name="Porcentual 20 12 2" xfId="7101" xr:uid="{00000000-0005-0000-0000-0000F2180000}"/>
    <cellStyle name="Porcentual 20 13" xfId="3198" xr:uid="{00000000-0005-0000-0000-0000F3180000}"/>
    <cellStyle name="Porcentual 20 13 2" xfId="7102" xr:uid="{00000000-0005-0000-0000-0000F4180000}"/>
    <cellStyle name="Porcentual 20 14" xfId="3199" xr:uid="{00000000-0005-0000-0000-0000F5180000}"/>
    <cellStyle name="Porcentual 20 14 2" xfId="7103" xr:uid="{00000000-0005-0000-0000-0000F6180000}"/>
    <cellStyle name="Porcentual 20 15" xfId="3200" xr:uid="{00000000-0005-0000-0000-0000F7180000}"/>
    <cellStyle name="Porcentual 20 15 2" xfId="7104" xr:uid="{00000000-0005-0000-0000-0000F8180000}"/>
    <cellStyle name="Porcentual 20 16" xfId="3201" xr:uid="{00000000-0005-0000-0000-0000F9180000}"/>
    <cellStyle name="Porcentual 20 16 2" xfId="7105" xr:uid="{00000000-0005-0000-0000-0000FA180000}"/>
    <cellStyle name="Porcentual 20 17" xfId="3202" xr:uid="{00000000-0005-0000-0000-0000FB180000}"/>
    <cellStyle name="Porcentual 20 17 2" xfId="7106" xr:uid="{00000000-0005-0000-0000-0000FC180000}"/>
    <cellStyle name="Porcentual 20 18" xfId="3203" xr:uid="{00000000-0005-0000-0000-0000FD180000}"/>
    <cellStyle name="Porcentual 20 18 2" xfId="7107" xr:uid="{00000000-0005-0000-0000-0000FE180000}"/>
    <cellStyle name="Porcentual 20 19" xfId="3204" xr:uid="{00000000-0005-0000-0000-0000FF180000}"/>
    <cellStyle name="Porcentual 20 19 2" xfId="7108" xr:uid="{00000000-0005-0000-0000-000000190000}"/>
    <cellStyle name="Porcentual 20 2" xfId="3205" xr:uid="{00000000-0005-0000-0000-000001190000}"/>
    <cellStyle name="Porcentual 20 2 2" xfId="7109" xr:uid="{00000000-0005-0000-0000-000002190000}"/>
    <cellStyle name="Porcentual 20 20" xfId="3206" xr:uid="{00000000-0005-0000-0000-000003190000}"/>
    <cellStyle name="Porcentual 20 20 2" xfId="7110" xr:uid="{00000000-0005-0000-0000-000004190000}"/>
    <cellStyle name="Porcentual 20 21" xfId="3207" xr:uid="{00000000-0005-0000-0000-000005190000}"/>
    <cellStyle name="Porcentual 20 21 2" xfId="7111" xr:uid="{00000000-0005-0000-0000-000006190000}"/>
    <cellStyle name="Porcentual 20 22" xfId="3208" xr:uid="{00000000-0005-0000-0000-000007190000}"/>
    <cellStyle name="Porcentual 20 22 2" xfId="7112" xr:uid="{00000000-0005-0000-0000-000008190000}"/>
    <cellStyle name="Porcentual 20 23" xfId="3209" xr:uid="{00000000-0005-0000-0000-000009190000}"/>
    <cellStyle name="Porcentual 20 23 2" xfId="7113" xr:uid="{00000000-0005-0000-0000-00000A190000}"/>
    <cellStyle name="Porcentual 20 24" xfId="3210" xr:uid="{00000000-0005-0000-0000-00000B190000}"/>
    <cellStyle name="Porcentual 20 24 2" xfId="7114" xr:uid="{00000000-0005-0000-0000-00000C190000}"/>
    <cellStyle name="Porcentual 20 25" xfId="3211" xr:uid="{00000000-0005-0000-0000-00000D190000}"/>
    <cellStyle name="Porcentual 20 25 2" xfId="7115" xr:uid="{00000000-0005-0000-0000-00000E190000}"/>
    <cellStyle name="Porcentual 20 26" xfId="3212" xr:uid="{00000000-0005-0000-0000-00000F190000}"/>
    <cellStyle name="Porcentual 20 26 2" xfId="7116" xr:uid="{00000000-0005-0000-0000-000010190000}"/>
    <cellStyle name="Porcentual 20 27" xfId="3213" xr:uid="{00000000-0005-0000-0000-000011190000}"/>
    <cellStyle name="Porcentual 20 27 2" xfId="7117" xr:uid="{00000000-0005-0000-0000-000012190000}"/>
    <cellStyle name="Porcentual 20 28" xfId="3214" xr:uid="{00000000-0005-0000-0000-000013190000}"/>
    <cellStyle name="Porcentual 20 28 2" xfId="7118" xr:uid="{00000000-0005-0000-0000-000014190000}"/>
    <cellStyle name="Porcentual 20 29" xfId="7119" xr:uid="{00000000-0005-0000-0000-000015190000}"/>
    <cellStyle name="Porcentual 20 3" xfId="3215" xr:uid="{00000000-0005-0000-0000-000016190000}"/>
    <cellStyle name="Porcentual 20 3 2" xfId="7120" xr:uid="{00000000-0005-0000-0000-000017190000}"/>
    <cellStyle name="Porcentual 20 4" xfId="3216" xr:uid="{00000000-0005-0000-0000-000018190000}"/>
    <cellStyle name="Porcentual 20 4 2" xfId="7121" xr:uid="{00000000-0005-0000-0000-000019190000}"/>
    <cellStyle name="Porcentual 20 5" xfId="3217" xr:uid="{00000000-0005-0000-0000-00001A190000}"/>
    <cellStyle name="Porcentual 20 5 2" xfId="7122" xr:uid="{00000000-0005-0000-0000-00001B190000}"/>
    <cellStyle name="Porcentual 20 6" xfId="3218" xr:uid="{00000000-0005-0000-0000-00001C190000}"/>
    <cellStyle name="Porcentual 20 6 2" xfId="7123" xr:uid="{00000000-0005-0000-0000-00001D190000}"/>
    <cellStyle name="Porcentual 20 7" xfId="3219" xr:uid="{00000000-0005-0000-0000-00001E190000}"/>
    <cellStyle name="Porcentual 20 7 2" xfId="7124" xr:uid="{00000000-0005-0000-0000-00001F190000}"/>
    <cellStyle name="Porcentual 20 8" xfId="3220" xr:uid="{00000000-0005-0000-0000-000020190000}"/>
    <cellStyle name="Porcentual 20 8 2" xfId="7125" xr:uid="{00000000-0005-0000-0000-000021190000}"/>
    <cellStyle name="Porcentual 20 9" xfId="3221" xr:uid="{00000000-0005-0000-0000-000022190000}"/>
    <cellStyle name="Porcentual 20 9 2" xfId="7126" xr:uid="{00000000-0005-0000-0000-000023190000}"/>
    <cellStyle name="Porcentual 201" xfId="3222" xr:uid="{00000000-0005-0000-0000-000024190000}"/>
    <cellStyle name="Porcentual 201 10" xfId="3223" xr:uid="{00000000-0005-0000-0000-000025190000}"/>
    <cellStyle name="Porcentual 201 10 2" xfId="7127" xr:uid="{00000000-0005-0000-0000-000026190000}"/>
    <cellStyle name="Porcentual 201 11" xfId="3224" xr:uid="{00000000-0005-0000-0000-000027190000}"/>
    <cellStyle name="Porcentual 201 11 2" xfId="7128" xr:uid="{00000000-0005-0000-0000-000028190000}"/>
    <cellStyle name="Porcentual 201 12" xfId="3225" xr:uid="{00000000-0005-0000-0000-000029190000}"/>
    <cellStyle name="Porcentual 201 12 2" xfId="7129" xr:uid="{00000000-0005-0000-0000-00002A190000}"/>
    <cellStyle name="Porcentual 201 13" xfId="3226" xr:uid="{00000000-0005-0000-0000-00002B190000}"/>
    <cellStyle name="Porcentual 201 13 2" xfId="7130" xr:uid="{00000000-0005-0000-0000-00002C190000}"/>
    <cellStyle name="Porcentual 201 14" xfId="3227" xr:uid="{00000000-0005-0000-0000-00002D190000}"/>
    <cellStyle name="Porcentual 201 14 2" xfId="7131" xr:uid="{00000000-0005-0000-0000-00002E190000}"/>
    <cellStyle name="Porcentual 201 15" xfId="3228" xr:uid="{00000000-0005-0000-0000-00002F190000}"/>
    <cellStyle name="Porcentual 201 15 2" xfId="7132" xr:uid="{00000000-0005-0000-0000-000030190000}"/>
    <cellStyle name="Porcentual 201 16" xfId="3229" xr:uid="{00000000-0005-0000-0000-000031190000}"/>
    <cellStyle name="Porcentual 201 16 2" xfId="7133" xr:uid="{00000000-0005-0000-0000-000032190000}"/>
    <cellStyle name="Porcentual 201 17" xfId="3230" xr:uid="{00000000-0005-0000-0000-000033190000}"/>
    <cellStyle name="Porcentual 201 17 2" xfId="7134" xr:uid="{00000000-0005-0000-0000-000034190000}"/>
    <cellStyle name="Porcentual 201 18" xfId="3231" xr:uid="{00000000-0005-0000-0000-000035190000}"/>
    <cellStyle name="Porcentual 201 18 2" xfId="7135" xr:uid="{00000000-0005-0000-0000-000036190000}"/>
    <cellStyle name="Porcentual 201 19" xfId="3232" xr:uid="{00000000-0005-0000-0000-000037190000}"/>
    <cellStyle name="Porcentual 201 19 2" xfId="7136" xr:uid="{00000000-0005-0000-0000-000038190000}"/>
    <cellStyle name="Porcentual 201 2" xfId="3233" xr:uid="{00000000-0005-0000-0000-000039190000}"/>
    <cellStyle name="Porcentual 201 2 2" xfId="7137" xr:uid="{00000000-0005-0000-0000-00003A190000}"/>
    <cellStyle name="Porcentual 201 20" xfId="3234" xr:uid="{00000000-0005-0000-0000-00003B190000}"/>
    <cellStyle name="Porcentual 201 20 2" xfId="7138" xr:uid="{00000000-0005-0000-0000-00003C190000}"/>
    <cellStyle name="Porcentual 201 21" xfId="3235" xr:uid="{00000000-0005-0000-0000-00003D190000}"/>
    <cellStyle name="Porcentual 201 21 2" xfId="7139" xr:uid="{00000000-0005-0000-0000-00003E190000}"/>
    <cellStyle name="Porcentual 201 22" xfId="3236" xr:uid="{00000000-0005-0000-0000-00003F190000}"/>
    <cellStyle name="Porcentual 201 22 2" xfId="7140" xr:uid="{00000000-0005-0000-0000-000040190000}"/>
    <cellStyle name="Porcentual 201 23" xfId="3237" xr:uid="{00000000-0005-0000-0000-000041190000}"/>
    <cellStyle name="Porcentual 201 23 2" xfId="7141" xr:uid="{00000000-0005-0000-0000-000042190000}"/>
    <cellStyle name="Porcentual 201 24" xfId="3238" xr:uid="{00000000-0005-0000-0000-000043190000}"/>
    <cellStyle name="Porcentual 201 24 2" xfId="7142" xr:uid="{00000000-0005-0000-0000-000044190000}"/>
    <cellStyle name="Porcentual 201 25" xfId="3239" xr:uid="{00000000-0005-0000-0000-000045190000}"/>
    <cellStyle name="Porcentual 201 25 2" xfId="7143" xr:uid="{00000000-0005-0000-0000-000046190000}"/>
    <cellStyle name="Porcentual 201 26" xfId="3240" xr:uid="{00000000-0005-0000-0000-000047190000}"/>
    <cellStyle name="Porcentual 201 26 2" xfId="7144" xr:uid="{00000000-0005-0000-0000-000048190000}"/>
    <cellStyle name="Porcentual 201 27" xfId="3241" xr:uid="{00000000-0005-0000-0000-000049190000}"/>
    <cellStyle name="Porcentual 201 27 2" xfId="7145" xr:uid="{00000000-0005-0000-0000-00004A190000}"/>
    <cellStyle name="Porcentual 201 28" xfId="3242" xr:uid="{00000000-0005-0000-0000-00004B190000}"/>
    <cellStyle name="Porcentual 201 28 2" xfId="7146" xr:uid="{00000000-0005-0000-0000-00004C190000}"/>
    <cellStyle name="Porcentual 201 3" xfId="3243" xr:uid="{00000000-0005-0000-0000-00004D190000}"/>
    <cellStyle name="Porcentual 201 3 2" xfId="7147" xr:uid="{00000000-0005-0000-0000-00004E190000}"/>
    <cellStyle name="Porcentual 201 4" xfId="3244" xr:uid="{00000000-0005-0000-0000-00004F190000}"/>
    <cellStyle name="Porcentual 201 4 2" xfId="7148" xr:uid="{00000000-0005-0000-0000-000050190000}"/>
    <cellStyle name="Porcentual 201 5" xfId="3245" xr:uid="{00000000-0005-0000-0000-000051190000}"/>
    <cellStyle name="Porcentual 201 5 2" xfId="7149" xr:uid="{00000000-0005-0000-0000-000052190000}"/>
    <cellStyle name="Porcentual 201 6" xfId="3246" xr:uid="{00000000-0005-0000-0000-000053190000}"/>
    <cellStyle name="Porcentual 201 6 2" xfId="7150" xr:uid="{00000000-0005-0000-0000-000054190000}"/>
    <cellStyle name="Porcentual 201 7" xfId="3247" xr:uid="{00000000-0005-0000-0000-000055190000}"/>
    <cellStyle name="Porcentual 201 7 2" xfId="7151" xr:uid="{00000000-0005-0000-0000-000056190000}"/>
    <cellStyle name="Porcentual 201 8" xfId="3248" xr:uid="{00000000-0005-0000-0000-000057190000}"/>
    <cellStyle name="Porcentual 201 8 2" xfId="7152" xr:uid="{00000000-0005-0000-0000-000058190000}"/>
    <cellStyle name="Porcentual 201 9" xfId="3249" xr:uid="{00000000-0005-0000-0000-000059190000}"/>
    <cellStyle name="Porcentual 201 9 2" xfId="7153" xr:uid="{00000000-0005-0000-0000-00005A190000}"/>
    <cellStyle name="Porcentual 203 10" xfId="3250" xr:uid="{00000000-0005-0000-0000-00005B190000}"/>
    <cellStyle name="Porcentual 203 10 2" xfId="7154" xr:uid="{00000000-0005-0000-0000-00005C190000}"/>
    <cellStyle name="Porcentual 203 11" xfId="3251" xr:uid="{00000000-0005-0000-0000-00005D190000}"/>
    <cellStyle name="Porcentual 203 11 2" xfId="7155" xr:uid="{00000000-0005-0000-0000-00005E190000}"/>
    <cellStyle name="Porcentual 203 12" xfId="3252" xr:uid="{00000000-0005-0000-0000-00005F190000}"/>
    <cellStyle name="Porcentual 203 12 2" xfId="7156" xr:uid="{00000000-0005-0000-0000-000060190000}"/>
    <cellStyle name="Porcentual 203 13" xfId="3253" xr:uid="{00000000-0005-0000-0000-000061190000}"/>
    <cellStyle name="Porcentual 203 13 2" xfId="7157" xr:uid="{00000000-0005-0000-0000-000062190000}"/>
    <cellStyle name="Porcentual 203 14" xfId="3254" xr:uid="{00000000-0005-0000-0000-000063190000}"/>
    <cellStyle name="Porcentual 203 14 2" xfId="7158" xr:uid="{00000000-0005-0000-0000-000064190000}"/>
    <cellStyle name="Porcentual 203 15" xfId="3255" xr:uid="{00000000-0005-0000-0000-000065190000}"/>
    <cellStyle name="Porcentual 203 15 2" xfId="7159" xr:uid="{00000000-0005-0000-0000-000066190000}"/>
    <cellStyle name="Porcentual 203 16" xfId="3256" xr:uid="{00000000-0005-0000-0000-000067190000}"/>
    <cellStyle name="Porcentual 203 16 2" xfId="7160" xr:uid="{00000000-0005-0000-0000-000068190000}"/>
    <cellStyle name="Porcentual 203 17" xfId="3257" xr:uid="{00000000-0005-0000-0000-000069190000}"/>
    <cellStyle name="Porcentual 203 17 2" xfId="7161" xr:uid="{00000000-0005-0000-0000-00006A190000}"/>
    <cellStyle name="Porcentual 203 18" xfId="3258" xr:uid="{00000000-0005-0000-0000-00006B190000}"/>
    <cellStyle name="Porcentual 203 18 2" xfId="7162" xr:uid="{00000000-0005-0000-0000-00006C190000}"/>
    <cellStyle name="Porcentual 203 19" xfId="3259" xr:uid="{00000000-0005-0000-0000-00006D190000}"/>
    <cellStyle name="Porcentual 203 19 2" xfId="7163" xr:uid="{00000000-0005-0000-0000-00006E190000}"/>
    <cellStyle name="Porcentual 203 2" xfId="3260" xr:uid="{00000000-0005-0000-0000-00006F190000}"/>
    <cellStyle name="Porcentual 203 2 2" xfId="7164" xr:uid="{00000000-0005-0000-0000-000070190000}"/>
    <cellStyle name="Porcentual 203 20" xfId="3261" xr:uid="{00000000-0005-0000-0000-000071190000}"/>
    <cellStyle name="Porcentual 203 20 2" xfId="7165" xr:uid="{00000000-0005-0000-0000-000072190000}"/>
    <cellStyle name="Porcentual 203 21" xfId="3262" xr:uid="{00000000-0005-0000-0000-000073190000}"/>
    <cellStyle name="Porcentual 203 21 2" xfId="7166" xr:uid="{00000000-0005-0000-0000-000074190000}"/>
    <cellStyle name="Porcentual 203 22" xfId="3263" xr:uid="{00000000-0005-0000-0000-000075190000}"/>
    <cellStyle name="Porcentual 203 22 2" xfId="7167" xr:uid="{00000000-0005-0000-0000-000076190000}"/>
    <cellStyle name="Porcentual 203 23" xfId="3264" xr:uid="{00000000-0005-0000-0000-000077190000}"/>
    <cellStyle name="Porcentual 203 23 2" xfId="7168" xr:uid="{00000000-0005-0000-0000-000078190000}"/>
    <cellStyle name="Porcentual 203 24" xfId="3265" xr:uid="{00000000-0005-0000-0000-000079190000}"/>
    <cellStyle name="Porcentual 203 24 2" xfId="7169" xr:uid="{00000000-0005-0000-0000-00007A190000}"/>
    <cellStyle name="Porcentual 203 25" xfId="3266" xr:uid="{00000000-0005-0000-0000-00007B190000}"/>
    <cellStyle name="Porcentual 203 25 2" xfId="7170" xr:uid="{00000000-0005-0000-0000-00007C190000}"/>
    <cellStyle name="Porcentual 203 26" xfId="3267" xr:uid="{00000000-0005-0000-0000-00007D190000}"/>
    <cellStyle name="Porcentual 203 26 2" xfId="7171" xr:uid="{00000000-0005-0000-0000-00007E190000}"/>
    <cellStyle name="Porcentual 203 27" xfId="3268" xr:uid="{00000000-0005-0000-0000-00007F190000}"/>
    <cellStyle name="Porcentual 203 27 2" xfId="7172" xr:uid="{00000000-0005-0000-0000-000080190000}"/>
    <cellStyle name="Porcentual 203 28" xfId="3269" xr:uid="{00000000-0005-0000-0000-000081190000}"/>
    <cellStyle name="Porcentual 203 28 2" xfId="7173" xr:uid="{00000000-0005-0000-0000-000082190000}"/>
    <cellStyle name="Porcentual 203 3" xfId="3270" xr:uid="{00000000-0005-0000-0000-000083190000}"/>
    <cellStyle name="Porcentual 203 3 2" xfId="7174" xr:uid="{00000000-0005-0000-0000-000084190000}"/>
    <cellStyle name="Porcentual 203 4" xfId="3271" xr:uid="{00000000-0005-0000-0000-000085190000}"/>
    <cellStyle name="Porcentual 203 4 2" xfId="7175" xr:uid="{00000000-0005-0000-0000-000086190000}"/>
    <cellStyle name="Porcentual 203 5" xfId="3272" xr:uid="{00000000-0005-0000-0000-000087190000}"/>
    <cellStyle name="Porcentual 203 5 2" xfId="7176" xr:uid="{00000000-0005-0000-0000-000088190000}"/>
    <cellStyle name="Porcentual 203 6" xfId="3273" xr:uid="{00000000-0005-0000-0000-000089190000}"/>
    <cellStyle name="Porcentual 203 6 2" xfId="7177" xr:uid="{00000000-0005-0000-0000-00008A190000}"/>
    <cellStyle name="Porcentual 203 7" xfId="3274" xr:uid="{00000000-0005-0000-0000-00008B190000}"/>
    <cellStyle name="Porcentual 203 7 2" xfId="7178" xr:uid="{00000000-0005-0000-0000-00008C190000}"/>
    <cellStyle name="Porcentual 203 8" xfId="3275" xr:uid="{00000000-0005-0000-0000-00008D190000}"/>
    <cellStyle name="Porcentual 203 8 2" xfId="7179" xr:uid="{00000000-0005-0000-0000-00008E190000}"/>
    <cellStyle name="Porcentual 203 9" xfId="3276" xr:uid="{00000000-0005-0000-0000-00008F190000}"/>
    <cellStyle name="Porcentual 203 9 2" xfId="7180" xr:uid="{00000000-0005-0000-0000-000090190000}"/>
    <cellStyle name="Porcentual 204 10" xfId="3277" xr:uid="{00000000-0005-0000-0000-000091190000}"/>
    <cellStyle name="Porcentual 204 10 2" xfId="7181" xr:uid="{00000000-0005-0000-0000-000092190000}"/>
    <cellStyle name="Porcentual 204 11" xfId="3278" xr:uid="{00000000-0005-0000-0000-000093190000}"/>
    <cellStyle name="Porcentual 204 11 2" xfId="7182" xr:uid="{00000000-0005-0000-0000-000094190000}"/>
    <cellStyle name="Porcentual 204 12" xfId="3279" xr:uid="{00000000-0005-0000-0000-000095190000}"/>
    <cellStyle name="Porcentual 204 12 2" xfId="7183" xr:uid="{00000000-0005-0000-0000-000096190000}"/>
    <cellStyle name="Porcentual 204 13" xfId="3280" xr:uid="{00000000-0005-0000-0000-000097190000}"/>
    <cellStyle name="Porcentual 204 13 2" xfId="7184" xr:uid="{00000000-0005-0000-0000-000098190000}"/>
    <cellStyle name="Porcentual 204 14" xfId="3281" xr:uid="{00000000-0005-0000-0000-000099190000}"/>
    <cellStyle name="Porcentual 204 14 2" xfId="7185" xr:uid="{00000000-0005-0000-0000-00009A190000}"/>
    <cellStyle name="Porcentual 204 15" xfId="3282" xr:uid="{00000000-0005-0000-0000-00009B190000}"/>
    <cellStyle name="Porcentual 204 15 2" xfId="7186" xr:uid="{00000000-0005-0000-0000-00009C190000}"/>
    <cellStyle name="Porcentual 204 16" xfId="3283" xr:uid="{00000000-0005-0000-0000-00009D190000}"/>
    <cellStyle name="Porcentual 204 16 2" xfId="7187" xr:uid="{00000000-0005-0000-0000-00009E190000}"/>
    <cellStyle name="Porcentual 204 17" xfId="3284" xr:uid="{00000000-0005-0000-0000-00009F190000}"/>
    <cellStyle name="Porcentual 204 17 2" xfId="7188" xr:uid="{00000000-0005-0000-0000-0000A0190000}"/>
    <cellStyle name="Porcentual 204 18" xfId="3285" xr:uid="{00000000-0005-0000-0000-0000A1190000}"/>
    <cellStyle name="Porcentual 204 18 2" xfId="7189" xr:uid="{00000000-0005-0000-0000-0000A2190000}"/>
    <cellStyle name="Porcentual 204 19" xfId="3286" xr:uid="{00000000-0005-0000-0000-0000A3190000}"/>
    <cellStyle name="Porcentual 204 19 2" xfId="7190" xr:uid="{00000000-0005-0000-0000-0000A4190000}"/>
    <cellStyle name="Porcentual 204 2" xfId="3287" xr:uid="{00000000-0005-0000-0000-0000A5190000}"/>
    <cellStyle name="Porcentual 204 2 2" xfId="7191" xr:uid="{00000000-0005-0000-0000-0000A6190000}"/>
    <cellStyle name="Porcentual 204 20" xfId="3288" xr:uid="{00000000-0005-0000-0000-0000A7190000}"/>
    <cellStyle name="Porcentual 204 20 2" xfId="7192" xr:uid="{00000000-0005-0000-0000-0000A8190000}"/>
    <cellStyle name="Porcentual 204 21" xfId="3289" xr:uid="{00000000-0005-0000-0000-0000A9190000}"/>
    <cellStyle name="Porcentual 204 21 2" xfId="7193" xr:uid="{00000000-0005-0000-0000-0000AA190000}"/>
    <cellStyle name="Porcentual 204 22" xfId="3290" xr:uid="{00000000-0005-0000-0000-0000AB190000}"/>
    <cellStyle name="Porcentual 204 22 2" xfId="7194" xr:uid="{00000000-0005-0000-0000-0000AC190000}"/>
    <cellStyle name="Porcentual 204 23" xfId="3291" xr:uid="{00000000-0005-0000-0000-0000AD190000}"/>
    <cellStyle name="Porcentual 204 23 2" xfId="7195" xr:uid="{00000000-0005-0000-0000-0000AE190000}"/>
    <cellStyle name="Porcentual 204 24" xfId="3292" xr:uid="{00000000-0005-0000-0000-0000AF190000}"/>
    <cellStyle name="Porcentual 204 24 2" xfId="7196" xr:uid="{00000000-0005-0000-0000-0000B0190000}"/>
    <cellStyle name="Porcentual 204 25" xfId="3293" xr:uid="{00000000-0005-0000-0000-0000B1190000}"/>
    <cellStyle name="Porcentual 204 25 2" xfId="7197" xr:uid="{00000000-0005-0000-0000-0000B2190000}"/>
    <cellStyle name="Porcentual 204 26" xfId="3294" xr:uid="{00000000-0005-0000-0000-0000B3190000}"/>
    <cellStyle name="Porcentual 204 26 2" xfId="7198" xr:uid="{00000000-0005-0000-0000-0000B4190000}"/>
    <cellStyle name="Porcentual 204 27" xfId="3295" xr:uid="{00000000-0005-0000-0000-0000B5190000}"/>
    <cellStyle name="Porcentual 204 27 2" xfId="7199" xr:uid="{00000000-0005-0000-0000-0000B6190000}"/>
    <cellStyle name="Porcentual 204 28" xfId="3296" xr:uid="{00000000-0005-0000-0000-0000B7190000}"/>
    <cellStyle name="Porcentual 204 28 2" xfId="7200" xr:uid="{00000000-0005-0000-0000-0000B8190000}"/>
    <cellStyle name="Porcentual 204 3" xfId="3297" xr:uid="{00000000-0005-0000-0000-0000B9190000}"/>
    <cellStyle name="Porcentual 204 3 2" xfId="7201" xr:uid="{00000000-0005-0000-0000-0000BA190000}"/>
    <cellStyle name="Porcentual 204 4" xfId="3298" xr:uid="{00000000-0005-0000-0000-0000BB190000}"/>
    <cellStyle name="Porcentual 204 4 2" xfId="7202" xr:uid="{00000000-0005-0000-0000-0000BC190000}"/>
    <cellStyle name="Porcentual 204 5" xfId="3299" xr:uid="{00000000-0005-0000-0000-0000BD190000}"/>
    <cellStyle name="Porcentual 204 5 2" xfId="7203" xr:uid="{00000000-0005-0000-0000-0000BE190000}"/>
    <cellStyle name="Porcentual 204 6" xfId="3300" xr:uid="{00000000-0005-0000-0000-0000BF190000}"/>
    <cellStyle name="Porcentual 204 6 2" xfId="7204" xr:uid="{00000000-0005-0000-0000-0000C0190000}"/>
    <cellStyle name="Porcentual 204 7" xfId="3301" xr:uid="{00000000-0005-0000-0000-0000C1190000}"/>
    <cellStyle name="Porcentual 204 7 2" xfId="7205" xr:uid="{00000000-0005-0000-0000-0000C2190000}"/>
    <cellStyle name="Porcentual 204 8" xfId="3302" xr:uid="{00000000-0005-0000-0000-0000C3190000}"/>
    <cellStyle name="Porcentual 204 8 2" xfId="7206" xr:uid="{00000000-0005-0000-0000-0000C4190000}"/>
    <cellStyle name="Porcentual 204 9" xfId="3303" xr:uid="{00000000-0005-0000-0000-0000C5190000}"/>
    <cellStyle name="Porcentual 204 9 2" xfId="7207" xr:uid="{00000000-0005-0000-0000-0000C6190000}"/>
    <cellStyle name="Porcentual 206 10" xfId="3304" xr:uid="{00000000-0005-0000-0000-0000C7190000}"/>
    <cellStyle name="Porcentual 206 10 2" xfId="7208" xr:uid="{00000000-0005-0000-0000-0000C8190000}"/>
    <cellStyle name="Porcentual 206 11" xfId="3305" xr:uid="{00000000-0005-0000-0000-0000C9190000}"/>
    <cellStyle name="Porcentual 206 11 2" xfId="7209" xr:uid="{00000000-0005-0000-0000-0000CA190000}"/>
    <cellStyle name="Porcentual 206 12" xfId="3306" xr:uid="{00000000-0005-0000-0000-0000CB190000}"/>
    <cellStyle name="Porcentual 206 12 2" xfId="7210" xr:uid="{00000000-0005-0000-0000-0000CC190000}"/>
    <cellStyle name="Porcentual 206 13" xfId="3307" xr:uid="{00000000-0005-0000-0000-0000CD190000}"/>
    <cellStyle name="Porcentual 206 13 2" xfId="7211" xr:uid="{00000000-0005-0000-0000-0000CE190000}"/>
    <cellStyle name="Porcentual 206 14" xfId="3308" xr:uid="{00000000-0005-0000-0000-0000CF190000}"/>
    <cellStyle name="Porcentual 206 14 2" xfId="7212" xr:uid="{00000000-0005-0000-0000-0000D0190000}"/>
    <cellStyle name="Porcentual 206 15" xfId="3309" xr:uid="{00000000-0005-0000-0000-0000D1190000}"/>
    <cellStyle name="Porcentual 206 15 2" xfId="7213" xr:uid="{00000000-0005-0000-0000-0000D2190000}"/>
    <cellStyle name="Porcentual 206 16" xfId="3310" xr:uid="{00000000-0005-0000-0000-0000D3190000}"/>
    <cellStyle name="Porcentual 206 16 2" xfId="7214" xr:uid="{00000000-0005-0000-0000-0000D4190000}"/>
    <cellStyle name="Porcentual 206 17" xfId="3311" xr:uid="{00000000-0005-0000-0000-0000D5190000}"/>
    <cellStyle name="Porcentual 206 17 2" xfId="7215" xr:uid="{00000000-0005-0000-0000-0000D6190000}"/>
    <cellStyle name="Porcentual 206 18" xfId="3312" xr:uid="{00000000-0005-0000-0000-0000D7190000}"/>
    <cellStyle name="Porcentual 206 18 2" xfId="7216" xr:uid="{00000000-0005-0000-0000-0000D8190000}"/>
    <cellStyle name="Porcentual 206 19" xfId="3313" xr:uid="{00000000-0005-0000-0000-0000D9190000}"/>
    <cellStyle name="Porcentual 206 19 2" xfId="7217" xr:uid="{00000000-0005-0000-0000-0000DA190000}"/>
    <cellStyle name="Porcentual 206 2" xfId="3314" xr:uid="{00000000-0005-0000-0000-0000DB190000}"/>
    <cellStyle name="Porcentual 206 2 2" xfId="7218" xr:uid="{00000000-0005-0000-0000-0000DC190000}"/>
    <cellStyle name="Porcentual 206 20" xfId="3315" xr:uid="{00000000-0005-0000-0000-0000DD190000}"/>
    <cellStyle name="Porcentual 206 20 2" xfId="7219" xr:uid="{00000000-0005-0000-0000-0000DE190000}"/>
    <cellStyle name="Porcentual 206 21" xfId="3316" xr:uid="{00000000-0005-0000-0000-0000DF190000}"/>
    <cellStyle name="Porcentual 206 21 2" xfId="7220" xr:uid="{00000000-0005-0000-0000-0000E0190000}"/>
    <cellStyle name="Porcentual 206 22" xfId="3317" xr:uid="{00000000-0005-0000-0000-0000E1190000}"/>
    <cellStyle name="Porcentual 206 22 2" xfId="7221" xr:uid="{00000000-0005-0000-0000-0000E2190000}"/>
    <cellStyle name="Porcentual 206 23" xfId="3318" xr:uid="{00000000-0005-0000-0000-0000E3190000}"/>
    <cellStyle name="Porcentual 206 23 2" xfId="7222" xr:uid="{00000000-0005-0000-0000-0000E4190000}"/>
    <cellStyle name="Porcentual 206 24" xfId="3319" xr:uid="{00000000-0005-0000-0000-0000E5190000}"/>
    <cellStyle name="Porcentual 206 24 2" xfId="7223" xr:uid="{00000000-0005-0000-0000-0000E6190000}"/>
    <cellStyle name="Porcentual 206 25" xfId="3320" xr:uid="{00000000-0005-0000-0000-0000E7190000}"/>
    <cellStyle name="Porcentual 206 25 2" xfId="7224" xr:uid="{00000000-0005-0000-0000-0000E8190000}"/>
    <cellStyle name="Porcentual 206 26" xfId="3321" xr:uid="{00000000-0005-0000-0000-0000E9190000}"/>
    <cellStyle name="Porcentual 206 26 2" xfId="7225" xr:uid="{00000000-0005-0000-0000-0000EA190000}"/>
    <cellStyle name="Porcentual 206 27" xfId="3322" xr:uid="{00000000-0005-0000-0000-0000EB190000}"/>
    <cellStyle name="Porcentual 206 27 2" xfId="7226" xr:uid="{00000000-0005-0000-0000-0000EC190000}"/>
    <cellStyle name="Porcentual 206 28" xfId="3323" xr:uid="{00000000-0005-0000-0000-0000ED190000}"/>
    <cellStyle name="Porcentual 206 28 2" xfId="7227" xr:uid="{00000000-0005-0000-0000-0000EE190000}"/>
    <cellStyle name="Porcentual 206 3" xfId="3324" xr:uid="{00000000-0005-0000-0000-0000EF190000}"/>
    <cellStyle name="Porcentual 206 3 2" xfId="7228" xr:uid="{00000000-0005-0000-0000-0000F0190000}"/>
    <cellStyle name="Porcentual 206 4" xfId="3325" xr:uid="{00000000-0005-0000-0000-0000F1190000}"/>
    <cellStyle name="Porcentual 206 4 2" xfId="7229" xr:uid="{00000000-0005-0000-0000-0000F2190000}"/>
    <cellStyle name="Porcentual 206 5" xfId="3326" xr:uid="{00000000-0005-0000-0000-0000F3190000}"/>
    <cellStyle name="Porcentual 206 5 2" xfId="7230" xr:uid="{00000000-0005-0000-0000-0000F4190000}"/>
    <cellStyle name="Porcentual 206 6" xfId="3327" xr:uid="{00000000-0005-0000-0000-0000F5190000}"/>
    <cellStyle name="Porcentual 206 6 2" xfId="7231" xr:uid="{00000000-0005-0000-0000-0000F6190000}"/>
    <cellStyle name="Porcentual 206 7" xfId="3328" xr:uid="{00000000-0005-0000-0000-0000F7190000}"/>
    <cellStyle name="Porcentual 206 7 2" xfId="7232" xr:uid="{00000000-0005-0000-0000-0000F8190000}"/>
    <cellStyle name="Porcentual 206 8" xfId="3329" xr:uid="{00000000-0005-0000-0000-0000F9190000}"/>
    <cellStyle name="Porcentual 206 8 2" xfId="7233" xr:uid="{00000000-0005-0000-0000-0000FA190000}"/>
    <cellStyle name="Porcentual 206 9" xfId="3330" xr:uid="{00000000-0005-0000-0000-0000FB190000}"/>
    <cellStyle name="Porcentual 206 9 2" xfId="7234" xr:uid="{00000000-0005-0000-0000-0000FC190000}"/>
    <cellStyle name="Porcentual 207 10" xfId="3331" xr:uid="{00000000-0005-0000-0000-0000FD190000}"/>
    <cellStyle name="Porcentual 207 10 2" xfId="7235" xr:uid="{00000000-0005-0000-0000-0000FE190000}"/>
    <cellStyle name="Porcentual 207 11" xfId="3332" xr:uid="{00000000-0005-0000-0000-0000FF190000}"/>
    <cellStyle name="Porcentual 207 11 2" xfId="7236" xr:uid="{00000000-0005-0000-0000-0000001A0000}"/>
    <cellStyle name="Porcentual 207 12" xfId="3333" xr:uid="{00000000-0005-0000-0000-0000011A0000}"/>
    <cellStyle name="Porcentual 207 12 2" xfId="7237" xr:uid="{00000000-0005-0000-0000-0000021A0000}"/>
    <cellStyle name="Porcentual 207 13" xfId="3334" xr:uid="{00000000-0005-0000-0000-0000031A0000}"/>
    <cellStyle name="Porcentual 207 13 2" xfId="7238" xr:uid="{00000000-0005-0000-0000-0000041A0000}"/>
    <cellStyle name="Porcentual 207 14" xfId="3335" xr:uid="{00000000-0005-0000-0000-0000051A0000}"/>
    <cellStyle name="Porcentual 207 14 2" xfId="7239" xr:uid="{00000000-0005-0000-0000-0000061A0000}"/>
    <cellStyle name="Porcentual 207 15" xfId="3336" xr:uid="{00000000-0005-0000-0000-0000071A0000}"/>
    <cellStyle name="Porcentual 207 15 2" xfId="7240" xr:uid="{00000000-0005-0000-0000-0000081A0000}"/>
    <cellStyle name="Porcentual 207 16" xfId="3337" xr:uid="{00000000-0005-0000-0000-0000091A0000}"/>
    <cellStyle name="Porcentual 207 16 2" xfId="7241" xr:uid="{00000000-0005-0000-0000-00000A1A0000}"/>
    <cellStyle name="Porcentual 207 17" xfId="3338" xr:uid="{00000000-0005-0000-0000-00000B1A0000}"/>
    <cellStyle name="Porcentual 207 17 2" xfId="7242" xr:uid="{00000000-0005-0000-0000-00000C1A0000}"/>
    <cellStyle name="Porcentual 207 18" xfId="3339" xr:uid="{00000000-0005-0000-0000-00000D1A0000}"/>
    <cellStyle name="Porcentual 207 18 2" xfId="7243" xr:uid="{00000000-0005-0000-0000-00000E1A0000}"/>
    <cellStyle name="Porcentual 207 19" xfId="3340" xr:uid="{00000000-0005-0000-0000-00000F1A0000}"/>
    <cellStyle name="Porcentual 207 19 2" xfId="7244" xr:uid="{00000000-0005-0000-0000-0000101A0000}"/>
    <cellStyle name="Porcentual 207 2" xfId="3341" xr:uid="{00000000-0005-0000-0000-0000111A0000}"/>
    <cellStyle name="Porcentual 207 2 2" xfId="7245" xr:uid="{00000000-0005-0000-0000-0000121A0000}"/>
    <cellStyle name="Porcentual 207 20" xfId="3342" xr:uid="{00000000-0005-0000-0000-0000131A0000}"/>
    <cellStyle name="Porcentual 207 20 2" xfId="7246" xr:uid="{00000000-0005-0000-0000-0000141A0000}"/>
    <cellStyle name="Porcentual 207 21" xfId="3343" xr:uid="{00000000-0005-0000-0000-0000151A0000}"/>
    <cellStyle name="Porcentual 207 21 2" xfId="7247" xr:uid="{00000000-0005-0000-0000-0000161A0000}"/>
    <cellStyle name="Porcentual 207 22" xfId="3344" xr:uid="{00000000-0005-0000-0000-0000171A0000}"/>
    <cellStyle name="Porcentual 207 22 2" xfId="7248" xr:uid="{00000000-0005-0000-0000-0000181A0000}"/>
    <cellStyle name="Porcentual 207 23" xfId="3345" xr:uid="{00000000-0005-0000-0000-0000191A0000}"/>
    <cellStyle name="Porcentual 207 23 2" xfId="7249" xr:uid="{00000000-0005-0000-0000-00001A1A0000}"/>
    <cellStyle name="Porcentual 207 24" xfId="3346" xr:uid="{00000000-0005-0000-0000-00001B1A0000}"/>
    <cellStyle name="Porcentual 207 24 2" xfId="7250" xr:uid="{00000000-0005-0000-0000-00001C1A0000}"/>
    <cellStyle name="Porcentual 207 25" xfId="3347" xr:uid="{00000000-0005-0000-0000-00001D1A0000}"/>
    <cellStyle name="Porcentual 207 25 2" xfId="7251" xr:uid="{00000000-0005-0000-0000-00001E1A0000}"/>
    <cellStyle name="Porcentual 207 26" xfId="3348" xr:uid="{00000000-0005-0000-0000-00001F1A0000}"/>
    <cellStyle name="Porcentual 207 26 2" xfId="7252" xr:uid="{00000000-0005-0000-0000-0000201A0000}"/>
    <cellStyle name="Porcentual 207 27" xfId="3349" xr:uid="{00000000-0005-0000-0000-0000211A0000}"/>
    <cellStyle name="Porcentual 207 27 2" xfId="7253" xr:uid="{00000000-0005-0000-0000-0000221A0000}"/>
    <cellStyle name="Porcentual 207 28" xfId="3350" xr:uid="{00000000-0005-0000-0000-0000231A0000}"/>
    <cellStyle name="Porcentual 207 28 2" xfId="7254" xr:uid="{00000000-0005-0000-0000-0000241A0000}"/>
    <cellStyle name="Porcentual 207 3" xfId="3351" xr:uid="{00000000-0005-0000-0000-0000251A0000}"/>
    <cellStyle name="Porcentual 207 3 2" xfId="7255" xr:uid="{00000000-0005-0000-0000-0000261A0000}"/>
    <cellStyle name="Porcentual 207 4" xfId="3352" xr:uid="{00000000-0005-0000-0000-0000271A0000}"/>
    <cellStyle name="Porcentual 207 4 2" xfId="7256" xr:uid="{00000000-0005-0000-0000-0000281A0000}"/>
    <cellStyle name="Porcentual 207 5" xfId="3353" xr:uid="{00000000-0005-0000-0000-0000291A0000}"/>
    <cellStyle name="Porcentual 207 5 2" xfId="7257" xr:uid="{00000000-0005-0000-0000-00002A1A0000}"/>
    <cellStyle name="Porcentual 207 6" xfId="3354" xr:uid="{00000000-0005-0000-0000-00002B1A0000}"/>
    <cellStyle name="Porcentual 207 6 2" xfId="7258" xr:uid="{00000000-0005-0000-0000-00002C1A0000}"/>
    <cellStyle name="Porcentual 207 7" xfId="3355" xr:uid="{00000000-0005-0000-0000-00002D1A0000}"/>
    <cellStyle name="Porcentual 207 7 2" xfId="7259" xr:uid="{00000000-0005-0000-0000-00002E1A0000}"/>
    <cellStyle name="Porcentual 207 8" xfId="3356" xr:uid="{00000000-0005-0000-0000-00002F1A0000}"/>
    <cellStyle name="Porcentual 207 8 2" xfId="7260" xr:uid="{00000000-0005-0000-0000-0000301A0000}"/>
    <cellStyle name="Porcentual 207 9" xfId="3357" xr:uid="{00000000-0005-0000-0000-0000311A0000}"/>
    <cellStyle name="Porcentual 207 9 2" xfId="7261" xr:uid="{00000000-0005-0000-0000-0000321A0000}"/>
    <cellStyle name="Porcentual 208 10" xfId="3358" xr:uid="{00000000-0005-0000-0000-0000331A0000}"/>
    <cellStyle name="Porcentual 208 10 2" xfId="7262" xr:uid="{00000000-0005-0000-0000-0000341A0000}"/>
    <cellStyle name="Porcentual 208 11" xfId="3359" xr:uid="{00000000-0005-0000-0000-0000351A0000}"/>
    <cellStyle name="Porcentual 208 11 2" xfId="7263" xr:uid="{00000000-0005-0000-0000-0000361A0000}"/>
    <cellStyle name="Porcentual 208 12" xfId="3360" xr:uid="{00000000-0005-0000-0000-0000371A0000}"/>
    <cellStyle name="Porcentual 208 12 2" xfId="7264" xr:uid="{00000000-0005-0000-0000-0000381A0000}"/>
    <cellStyle name="Porcentual 208 13" xfId="3361" xr:uid="{00000000-0005-0000-0000-0000391A0000}"/>
    <cellStyle name="Porcentual 208 13 2" xfId="7265" xr:uid="{00000000-0005-0000-0000-00003A1A0000}"/>
    <cellStyle name="Porcentual 208 14" xfId="3362" xr:uid="{00000000-0005-0000-0000-00003B1A0000}"/>
    <cellStyle name="Porcentual 208 14 2" xfId="7266" xr:uid="{00000000-0005-0000-0000-00003C1A0000}"/>
    <cellStyle name="Porcentual 208 15" xfId="3363" xr:uid="{00000000-0005-0000-0000-00003D1A0000}"/>
    <cellStyle name="Porcentual 208 15 2" xfId="7267" xr:uid="{00000000-0005-0000-0000-00003E1A0000}"/>
    <cellStyle name="Porcentual 208 16" xfId="3364" xr:uid="{00000000-0005-0000-0000-00003F1A0000}"/>
    <cellStyle name="Porcentual 208 16 2" xfId="7268" xr:uid="{00000000-0005-0000-0000-0000401A0000}"/>
    <cellStyle name="Porcentual 208 17" xfId="3365" xr:uid="{00000000-0005-0000-0000-0000411A0000}"/>
    <cellStyle name="Porcentual 208 17 2" xfId="7269" xr:uid="{00000000-0005-0000-0000-0000421A0000}"/>
    <cellStyle name="Porcentual 208 18" xfId="3366" xr:uid="{00000000-0005-0000-0000-0000431A0000}"/>
    <cellStyle name="Porcentual 208 18 2" xfId="7270" xr:uid="{00000000-0005-0000-0000-0000441A0000}"/>
    <cellStyle name="Porcentual 208 19" xfId="3367" xr:uid="{00000000-0005-0000-0000-0000451A0000}"/>
    <cellStyle name="Porcentual 208 19 2" xfId="7271" xr:uid="{00000000-0005-0000-0000-0000461A0000}"/>
    <cellStyle name="Porcentual 208 2" xfId="3368" xr:uid="{00000000-0005-0000-0000-0000471A0000}"/>
    <cellStyle name="Porcentual 208 2 2" xfId="7272" xr:uid="{00000000-0005-0000-0000-0000481A0000}"/>
    <cellStyle name="Porcentual 208 20" xfId="3369" xr:uid="{00000000-0005-0000-0000-0000491A0000}"/>
    <cellStyle name="Porcentual 208 20 2" xfId="7273" xr:uid="{00000000-0005-0000-0000-00004A1A0000}"/>
    <cellStyle name="Porcentual 208 21" xfId="3370" xr:uid="{00000000-0005-0000-0000-00004B1A0000}"/>
    <cellStyle name="Porcentual 208 21 2" xfId="7274" xr:uid="{00000000-0005-0000-0000-00004C1A0000}"/>
    <cellStyle name="Porcentual 208 22" xfId="3371" xr:uid="{00000000-0005-0000-0000-00004D1A0000}"/>
    <cellStyle name="Porcentual 208 22 2" xfId="7275" xr:uid="{00000000-0005-0000-0000-00004E1A0000}"/>
    <cellStyle name="Porcentual 208 23" xfId="3372" xr:uid="{00000000-0005-0000-0000-00004F1A0000}"/>
    <cellStyle name="Porcentual 208 23 2" xfId="7276" xr:uid="{00000000-0005-0000-0000-0000501A0000}"/>
    <cellStyle name="Porcentual 208 24" xfId="3373" xr:uid="{00000000-0005-0000-0000-0000511A0000}"/>
    <cellStyle name="Porcentual 208 24 2" xfId="7277" xr:uid="{00000000-0005-0000-0000-0000521A0000}"/>
    <cellStyle name="Porcentual 208 25" xfId="3374" xr:uid="{00000000-0005-0000-0000-0000531A0000}"/>
    <cellStyle name="Porcentual 208 25 2" xfId="7278" xr:uid="{00000000-0005-0000-0000-0000541A0000}"/>
    <cellStyle name="Porcentual 208 26" xfId="3375" xr:uid="{00000000-0005-0000-0000-0000551A0000}"/>
    <cellStyle name="Porcentual 208 26 2" xfId="7279" xr:uid="{00000000-0005-0000-0000-0000561A0000}"/>
    <cellStyle name="Porcentual 208 27" xfId="3376" xr:uid="{00000000-0005-0000-0000-0000571A0000}"/>
    <cellStyle name="Porcentual 208 27 2" xfId="7280" xr:uid="{00000000-0005-0000-0000-0000581A0000}"/>
    <cellStyle name="Porcentual 208 28" xfId="3377" xr:uid="{00000000-0005-0000-0000-0000591A0000}"/>
    <cellStyle name="Porcentual 208 28 2" xfId="7281" xr:uid="{00000000-0005-0000-0000-00005A1A0000}"/>
    <cellStyle name="Porcentual 208 3" xfId="3378" xr:uid="{00000000-0005-0000-0000-00005B1A0000}"/>
    <cellStyle name="Porcentual 208 3 2" xfId="7282" xr:uid="{00000000-0005-0000-0000-00005C1A0000}"/>
    <cellStyle name="Porcentual 208 4" xfId="3379" xr:uid="{00000000-0005-0000-0000-00005D1A0000}"/>
    <cellStyle name="Porcentual 208 4 2" xfId="7283" xr:uid="{00000000-0005-0000-0000-00005E1A0000}"/>
    <cellStyle name="Porcentual 208 5" xfId="3380" xr:uid="{00000000-0005-0000-0000-00005F1A0000}"/>
    <cellStyle name="Porcentual 208 5 2" xfId="7284" xr:uid="{00000000-0005-0000-0000-0000601A0000}"/>
    <cellStyle name="Porcentual 208 6" xfId="3381" xr:uid="{00000000-0005-0000-0000-0000611A0000}"/>
    <cellStyle name="Porcentual 208 6 2" xfId="7285" xr:uid="{00000000-0005-0000-0000-0000621A0000}"/>
    <cellStyle name="Porcentual 208 7" xfId="3382" xr:uid="{00000000-0005-0000-0000-0000631A0000}"/>
    <cellStyle name="Porcentual 208 7 2" xfId="7286" xr:uid="{00000000-0005-0000-0000-0000641A0000}"/>
    <cellStyle name="Porcentual 208 8" xfId="3383" xr:uid="{00000000-0005-0000-0000-0000651A0000}"/>
    <cellStyle name="Porcentual 208 8 2" xfId="7287" xr:uid="{00000000-0005-0000-0000-0000661A0000}"/>
    <cellStyle name="Porcentual 208 9" xfId="3384" xr:uid="{00000000-0005-0000-0000-0000671A0000}"/>
    <cellStyle name="Porcentual 208 9 2" xfId="7288" xr:uid="{00000000-0005-0000-0000-0000681A0000}"/>
    <cellStyle name="Porcentual 21" xfId="3385" xr:uid="{00000000-0005-0000-0000-0000691A0000}"/>
    <cellStyle name="Porcentual 21 10" xfId="3386" xr:uid="{00000000-0005-0000-0000-00006A1A0000}"/>
    <cellStyle name="Porcentual 21 10 2" xfId="7289" xr:uid="{00000000-0005-0000-0000-00006B1A0000}"/>
    <cellStyle name="Porcentual 21 11" xfId="3387" xr:uid="{00000000-0005-0000-0000-00006C1A0000}"/>
    <cellStyle name="Porcentual 21 11 2" xfId="7290" xr:uid="{00000000-0005-0000-0000-00006D1A0000}"/>
    <cellStyle name="Porcentual 21 12" xfId="3388" xr:uid="{00000000-0005-0000-0000-00006E1A0000}"/>
    <cellStyle name="Porcentual 21 12 2" xfId="7291" xr:uid="{00000000-0005-0000-0000-00006F1A0000}"/>
    <cellStyle name="Porcentual 21 13" xfId="3389" xr:uid="{00000000-0005-0000-0000-0000701A0000}"/>
    <cellStyle name="Porcentual 21 13 2" xfId="7292" xr:uid="{00000000-0005-0000-0000-0000711A0000}"/>
    <cellStyle name="Porcentual 21 14" xfId="3390" xr:uid="{00000000-0005-0000-0000-0000721A0000}"/>
    <cellStyle name="Porcentual 21 14 2" xfId="7293" xr:uid="{00000000-0005-0000-0000-0000731A0000}"/>
    <cellStyle name="Porcentual 21 15" xfId="3391" xr:uid="{00000000-0005-0000-0000-0000741A0000}"/>
    <cellStyle name="Porcentual 21 15 2" xfId="7294" xr:uid="{00000000-0005-0000-0000-0000751A0000}"/>
    <cellStyle name="Porcentual 21 16" xfId="3392" xr:uid="{00000000-0005-0000-0000-0000761A0000}"/>
    <cellStyle name="Porcentual 21 16 2" xfId="7295" xr:uid="{00000000-0005-0000-0000-0000771A0000}"/>
    <cellStyle name="Porcentual 21 17" xfId="3393" xr:uid="{00000000-0005-0000-0000-0000781A0000}"/>
    <cellStyle name="Porcentual 21 17 2" xfId="7296" xr:uid="{00000000-0005-0000-0000-0000791A0000}"/>
    <cellStyle name="Porcentual 21 18" xfId="3394" xr:uid="{00000000-0005-0000-0000-00007A1A0000}"/>
    <cellStyle name="Porcentual 21 18 2" xfId="7297" xr:uid="{00000000-0005-0000-0000-00007B1A0000}"/>
    <cellStyle name="Porcentual 21 19" xfId="3395" xr:uid="{00000000-0005-0000-0000-00007C1A0000}"/>
    <cellStyle name="Porcentual 21 19 2" xfId="7298" xr:uid="{00000000-0005-0000-0000-00007D1A0000}"/>
    <cellStyle name="Porcentual 21 2" xfId="3396" xr:uid="{00000000-0005-0000-0000-00007E1A0000}"/>
    <cellStyle name="Porcentual 21 2 2" xfId="7299" xr:uid="{00000000-0005-0000-0000-00007F1A0000}"/>
    <cellStyle name="Porcentual 21 20" xfId="3397" xr:uid="{00000000-0005-0000-0000-0000801A0000}"/>
    <cellStyle name="Porcentual 21 20 2" xfId="7300" xr:uid="{00000000-0005-0000-0000-0000811A0000}"/>
    <cellStyle name="Porcentual 21 21" xfId="3398" xr:uid="{00000000-0005-0000-0000-0000821A0000}"/>
    <cellStyle name="Porcentual 21 21 2" xfId="7301" xr:uid="{00000000-0005-0000-0000-0000831A0000}"/>
    <cellStyle name="Porcentual 21 22" xfId="3399" xr:uid="{00000000-0005-0000-0000-0000841A0000}"/>
    <cellStyle name="Porcentual 21 22 2" xfId="7302" xr:uid="{00000000-0005-0000-0000-0000851A0000}"/>
    <cellStyle name="Porcentual 21 23" xfId="3400" xr:uid="{00000000-0005-0000-0000-0000861A0000}"/>
    <cellStyle name="Porcentual 21 23 2" xfId="7303" xr:uid="{00000000-0005-0000-0000-0000871A0000}"/>
    <cellStyle name="Porcentual 21 24" xfId="3401" xr:uid="{00000000-0005-0000-0000-0000881A0000}"/>
    <cellStyle name="Porcentual 21 24 2" xfId="7304" xr:uid="{00000000-0005-0000-0000-0000891A0000}"/>
    <cellStyle name="Porcentual 21 25" xfId="3402" xr:uid="{00000000-0005-0000-0000-00008A1A0000}"/>
    <cellStyle name="Porcentual 21 25 2" xfId="7305" xr:uid="{00000000-0005-0000-0000-00008B1A0000}"/>
    <cellStyle name="Porcentual 21 26" xfId="3403" xr:uid="{00000000-0005-0000-0000-00008C1A0000}"/>
    <cellStyle name="Porcentual 21 26 2" xfId="7306" xr:uid="{00000000-0005-0000-0000-00008D1A0000}"/>
    <cellStyle name="Porcentual 21 27" xfId="3404" xr:uid="{00000000-0005-0000-0000-00008E1A0000}"/>
    <cellStyle name="Porcentual 21 27 2" xfId="7307" xr:uid="{00000000-0005-0000-0000-00008F1A0000}"/>
    <cellStyle name="Porcentual 21 28" xfId="3405" xr:uid="{00000000-0005-0000-0000-0000901A0000}"/>
    <cellStyle name="Porcentual 21 28 2" xfId="7308" xr:uid="{00000000-0005-0000-0000-0000911A0000}"/>
    <cellStyle name="Porcentual 21 29" xfId="7309" xr:uid="{00000000-0005-0000-0000-0000921A0000}"/>
    <cellStyle name="Porcentual 21 3" xfId="3406" xr:uid="{00000000-0005-0000-0000-0000931A0000}"/>
    <cellStyle name="Porcentual 21 3 2" xfId="7310" xr:uid="{00000000-0005-0000-0000-0000941A0000}"/>
    <cellStyle name="Porcentual 21 4" xfId="3407" xr:uid="{00000000-0005-0000-0000-0000951A0000}"/>
    <cellStyle name="Porcentual 21 4 2" xfId="7311" xr:uid="{00000000-0005-0000-0000-0000961A0000}"/>
    <cellStyle name="Porcentual 21 5" xfId="3408" xr:uid="{00000000-0005-0000-0000-0000971A0000}"/>
    <cellStyle name="Porcentual 21 5 2" xfId="7312" xr:uid="{00000000-0005-0000-0000-0000981A0000}"/>
    <cellStyle name="Porcentual 21 6" xfId="3409" xr:uid="{00000000-0005-0000-0000-0000991A0000}"/>
    <cellStyle name="Porcentual 21 6 2" xfId="7313" xr:uid="{00000000-0005-0000-0000-00009A1A0000}"/>
    <cellStyle name="Porcentual 21 7" xfId="3410" xr:uid="{00000000-0005-0000-0000-00009B1A0000}"/>
    <cellStyle name="Porcentual 21 7 2" xfId="7314" xr:uid="{00000000-0005-0000-0000-00009C1A0000}"/>
    <cellStyle name="Porcentual 21 8" xfId="3411" xr:uid="{00000000-0005-0000-0000-00009D1A0000}"/>
    <cellStyle name="Porcentual 21 8 2" xfId="7315" xr:uid="{00000000-0005-0000-0000-00009E1A0000}"/>
    <cellStyle name="Porcentual 21 9" xfId="3412" xr:uid="{00000000-0005-0000-0000-00009F1A0000}"/>
    <cellStyle name="Porcentual 21 9 2" xfId="7316" xr:uid="{00000000-0005-0000-0000-0000A01A0000}"/>
    <cellStyle name="Porcentual 211 10" xfId="3413" xr:uid="{00000000-0005-0000-0000-0000A11A0000}"/>
    <cellStyle name="Porcentual 211 10 2" xfId="7317" xr:uid="{00000000-0005-0000-0000-0000A21A0000}"/>
    <cellStyle name="Porcentual 211 11" xfId="3414" xr:uid="{00000000-0005-0000-0000-0000A31A0000}"/>
    <cellStyle name="Porcentual 211 11 2" xfId="7318" xr:uid="{00000000-0005-0000-0000-0000A41A0000}"/>
    <cellStyle name="Porcentual 211 12" xfId="3415" xr:uid="{00000000-0005-0000-0000-0000A51A0000}"/>
    <cellStyle name="Porcentual 211 12 2" xfId="7319" xr:uid="{00000000-0005-0000-0000-0000A61A0000}"/>
    <cellStyle name="Porcentual 211 13" xfId="3416" xr:uid="{00000000-0005-0000-0000-0000A71A0000}"/>
    <cellStyle name="Porcentual 211 13 2" xfId="7320" xr:uid="{00000000-0005-0000-0000-0000A81A0000}"/>
    <cellStyle name="Porcentual 211 14" xfId="3417" xr:uid="{00000000-0005-0000-0000-0000A91A0000}"/>
    <cellStyle name="Porcentual 211 14 2" xfId="7321" xr:uid="{00000000-0005-0000-0000-0000AA1A0000}"/>
    <cellStyle name="Porcentual 211 15" xfId="3418" xr:uid="{00000000-0005-0000-0000-0000AB1A0000}"/>
    <cellStyle name="Porcentual 211 15 2" xfId="7322" xr:uid="{00000000-0005-0000-0000-0000AC1A0000}"/>
    <cellStyle name="Porcentual 211 16" xfId="3419" xr:uid="{00000000-0005-0000-0000-0000AD1A0000}"/>
    <cellStyle name="Porcentual 211 16 2" xfId="7323" xr:uid="{00000000-0005-0000-0000-0000AE1A0000}"/>
    <cellStyle name="Porcentual 211 17" xfId="3420" xr:uid="{00000000-0005-0000-0000-0000AF1A0000}"/>
    <cellStyle name="Porcentual 211 17 2" xfId="7324" xr:uid="{00000000-0005-0000-0000-0000B01A0000}"/>
    <cellStyle name="Porcentual 211 18" xfId="3421" xr:uid="{00000000-0005-0000-0000-0000B11A0000}"/>
    <cellStyle name="Porcentual 211 18 2" xfId="7325" xr:uid="{00000000-0005-0000-0000-0000B21A0000}"/>
    <cellStyle name="Porcentual 211 19" xfId="3422" xr:uid="{00000000-0005-0000-0000-0000B31A0000}"/>
    <cellStyle name="Porcentual 211 19 2" xfId="7326" xr:uid="{00000000-0005-0000-0000-0000B41A0000}"/>
    <cellStyle name="Porcentual 211 2" xfId="3423" xr:uid="{00000000-0005-0000-0000-0000B51A0000}"/>
    <cellStyle name="Porcentual 211 2 2" xfId="7327" xr:uid="{00000000-0005-0000-0000-0000B61A0000}"/>
    <cellStyle name="Porcentual 211 20" xfId="3424" xr:uid="{00000000-0005-0000-0000-0000B71A0000}"/>
    <cellStyle name="Porcentual 211 20 2" xfId="7328" xr:uid="{00000000-0005-0000-0000-0000B81A0000}"/>
    <cellStyle name="Porcentual 211 21" xfId="3425" xr:uid="{00000000-0005-0000-0000-0000B91A0000}"/>
    <cellStyle name="Porcentual 211 21 2" xfId="7329" xr:uid="{00000000-0005-0000-0000-0000BA1A0000}"/>
    <cellStyle name="Porcentual 211 22" xfId="3426" xr:uid="{00000000-0005-0000-0000-0000BB1A0000}"/>
    <cellStyle name="Porcentual 211 22 2" xfId="7330" xr:uid="{00000000-0005-0000-0000-0000BC1A0000}"/>
    <cellStyle name="Porcentual 211 23" xfId="3427" xr:uid="{00000000-0005-0000-0000-0000BD1A0000}"/>
    <cellStyle name="Porcentual 211 23 2" xfId="7331" xr:uid="{00000000-0005-0000-0000-0000BE1A0000}"/>
    <cellStyle name="Porcentual 211 24" xfId="3428" xr:uid="{00000000-0005-0000-0000-0000BF1A0000}"/>
    <cellStyle name="Porcentual 211 24 2" xfId="7332" xr:uid="{00000000-0005-0000-0000-0000C01A0000}"/>
    <cellStyle name="Porcentual 211 25" xfId="3429" xr:uid="{00000000-0005-0000-0000-0000C11A0000}"/>
    <cellStyle name="Porcentual 211 25 2" xfId="7333" xr:uid="{00000000-0005-0000-0000-0000C21A0000}"/>
    <cellStyle name="Porcentual 211 26" xfId="3430" xr:uid="{00000000-0005-0000-0000-0000C31A0000}"/>
    <cellStyle name="Porcentual 211 26 2" xfId="7334" xr:uid="{00000000-0005-0000-0000-0000C41A0000}"/>
    <cellStyle name="Porcentual 211 27" xfId="3431" xr:uid="{00000000-0005-0000-0000-0000C51A0000}"/>
    <cellStyle name="Porcentual 211 27 2" xfId="7335" xr:uid="{00000000-0005-0000-0000-0000C61A0000}"/>
    <cellStyle name="Porcentual 211 28" xfId="3432" xr:uid="{00000000-0005-0000-0000-0000C71A0000}"/>
    <cellStyle name="Porcentual 211 28 2" xfId="7336" xr:uid="{00000000-0005-0000-0000-0000C81A0000}"/>
    <cellStyle name="Porcentual 211 3" xfId="3433" xr:uid="{00000000-0005-0000-0000-0000C91A0000}"/>
    <cellStyle name="Porcentual 211 3 2" xfId="7337" xr:uid="{00000000-0005-0000-0000-0000CA1A0000}"/>
    <cellStyle name="Porcentual 211 4" xfId="3434" xr:uid="{00000000-0005-0000-0000-0000CB1A0000}"/>
    <cellStyle name="Porcentual 211 4 2" xfId="7338" xr:uid="{00000000-0005-0000-0000-0000CC1A0000}"/>
    <cellStyle name="Porcentual 211 5" xfId="3435" xr:uid="{00000000-0005-0000-0000-0000CD1A0000}"/>
    <cellStyle name="Porcentual 211 5 2" xfId="7339" xr:uid="{00000000-0005-0000-0000-0000CE1A0000}"/>
    <cellStyle name="Porcentual 211 6" xfId="3436" xr:uid="{00000000-0005-0000-0000-0000CF1A0000}"/>
    <cellStyle name="Porcentual 211 6 2" xfId="7340" xr:uid="{00000000-0005-0000-0000-0000D01A0000}"/>
    <cellStyle name="Porcentual 211 7" xfId="3437" xr:uid="{00000000-0005-0000-0000-0000D11A0000}"/>
    <cellStyle name="Porcentual 211 7 2" xfId="7341" xr:uid="{00000000-0005-0000-0000-0000D21A0000}"/>
    <cellStyle name="Porcentual 211 8" xfId="3438" xr:uid="{00000000-0005-0000-0000-0000D31A0000}"/>
    <cellStyle name="Porcentual 211 8 2" xfId="7342" xr:uid="{00000000-0005-0000-0000-0000D41A0000}"/>
    <cellStyle name="Porcentual 211 9" xfId="3439" xr:uid="{00000000-0005-0000-0000-0000D51A0000}"/>
    <cellStyle name="Porcentual 211 9 2" xfId="7343" xr:uid="{00000000-0005-0000-0000-0000D61A0000}"/>
    <cellStyle name="Porcentual 212 10" xfId="3440" xr:uid="{00000000-0005-0000-0000-0000D71A0000}"/>
    <cellStyle name="Porcentual 212 10 2" xfId="7344" xr:uid="{00000000-0005-0000-0000-0000D81A0000}"/>
    <cellStyle name="Porcentual 212 11" xfId="3441" xr:uid="{00000000-0005-0000-0000-0000D91A0000}"/>
    <cellStyle name="Porcentual 212 11 2" xfId="7345" xr:uid="{00000000-0005-0000-0000-0000DA1A0000}"/>
    <cellStyle name="Porcentual 212 12" xfId="3442" xr:uid="{00000000-0005-0000-0000-0000DB1A0000}"/>
    <cellStyle name="Porcentual 212 12 2" xfId="7346" xr:uid="{00000000-0005-0000-0000-0000DC1A0000}"/>
    <cellStyle name="Porcentual 212 13" xfId="3443" xr:uid="{00000000-0005-0000-0000-0000DD1A0000}"/>
    <cellStyle name="Porcentual 212 13 2" xfId="7347" xr:uid="{00000000-0005-0000-0000-0000DE1A0000}"/>
    <cellStyle name="Porcentual 212 14" xfId="3444" xr:uid="{00000000-0005-0000-0000-0000DF1A0000}"/>
    <cellStyle name="Porcentual 212 14 2" xfId="7348" xr:uid="{00000000-0005-0000-0000-0000E01A0000}"/>
    <cellStyle name="Porcentual 212 15" xfId="3445" xr:uid="{00000000-0005-0000-0000-0000E11A0000}"/>
    <cellStyle name="Porcentual 212 15 2" xfId="7349" xr:uid="{00000000-0005-0000-0000-0000E21A0000}"/>
    <cellStyle name="Porcentual 212 16" xfId="3446" xr:uid="{00000000-0005-0000-0000-0000E31A0000}"/>
    <cellStyle name="Porcentual 212 16 2" xfId="7350" xr:uid="{00000000-0005-0000-0000-0000E41A0000}"/>
    <cellStyle name="Porcentual 212 17" xfId="3447" xr:uid="{00000000-0005-0000-0000-0000E51A0000}"/>
    <cellStyle name="Porcentual 212 17 2" xfId="7351" xr:uid="{00000000-0005-0000-0000-0000E61A0000}"/>
    <cellStyle name="Porcentual 212 18" xfId="3448" xr:uid="{00000000-0005-0000-0000-0000E71A0000}"/>
    <cellStyle name="Porcentual 212 18 2" xfId="7352" xr:uid="{00000000-0005-0000-0000-0000E81A0000}"/>
    <cellStyle name="Porcentual 212 19" xfId="3449" xr:uid="{00000000-0005-0000-0000-0000E91A0000}"/>
    <cellStyle name="Porcentual 212 19 2" xfId="7353" xr:uid="{00000000-0005-0000-0000-0000EA1A0000}"/>
    <cellStyle name="Porcentual 212 2" xfId="3450" xr:uid="{00000000-0005-0000-0000-0000EB1A0000}"/>
    <cellStyle name="Porcentual 212 2 2" xfId="7354" xr:uid="{00000000-0005-0000-0000-0000EC1A0000}"/>
    <cellStyle name="Porcentual 212 20" xfId="3451" xr:uid="{00000000-0005-0000-0000-0000ED1A0000}"/>
    <cellStyle name="Porcentual 212 20 2" xfId="7355" xr:uid="{00000000-0005-0000-0000-0000EE1A0000}"/>
    <cellStyle name="Porcentual 212 21" xfId="3452" xr:uid="{00000000-0005-0000-0000-0000EF1A0000}"/>
    <cellStyle name="Porcentual 212 21 2" xfId="7356" xr:uid="{00000000-0005-0000-0000-0000F01A0000}"/>
    <cellStyle name="Porcentual 212 22" xfId="3453" xr:uid="{00000000-0005-0000-0000-0000F11A0000}"/>
    <cellStyle name="Porcentual 212 22 2" xfId="7357" xr:uid="{00000000-0005-0000-0000-0000F21A0000}"/>
    <cellStyle name="Porcentual 212 23" xfId="3454" xr:uid="{00000000-0005-0000-0000-0000F31A0000}"/>
    <cellStyle name="Porcentual 212 23 2" xfId="7358" xr:uid="{00000000-0005-0000-0000-0000F41A0000}"/>
    <cellStyle name="Porcentual 212 24" xfId="3455" xr:uid="{00000000-0005-0000-0000-0000F51A0000}"/>
    <cellStyle name="Porcentual 212 24 2" xfId="7359" xr:uid="{00000000-0005-0000-0000-0000F61A0000}"/>
    <cellStyle name="Porcentual 212 25" xfId="3456" xr:uid="{00000000-0005-0000-0000-0000F71A0000}"/>
    <cellStyle name="Porcentual 212 25 2" xfId="7360" xr:uid="{00000000-0005-0000-0000-0000F81A0000}"/>
    <cellStyle name="Porcentual 212 26" xfId="3457" xr:uid="{00000000-0005-0000-0000-0000F91A0000}"/>
    <cellStyle name="Porcentual 212 26 2" xfId="7361" xr:uid="{00000000-0005-0000-0000-0000FA1A0000}"/>
    <cellStyle name="Porcentual 212 27" xfId="3458" xr:uid="{00000000-0005-0000-0000-0000FB1A0000}"/>
    <cellStyle name="Porcentual 212 27 2" xfId="7362" xr:uid="{00000000-0005-0000-0000-0000FC1A0000}"/>
    <cellStyle name="Porcentual 212 28" xfId="3459" xr:uid="{00000000-0005-0000-0000-0000FD1A0000}"/>
    <cellStyle name="Porcentual 212 28 2" xfId="7363" xr:uid="{00000000-0005-0000-0000-0000FE1A0000}"/>
    <cellStyle name="Porcentual 212 3" xfId="3460" xr:uid="{00000000-0005-0000-0000-0000FF1A0000}"/>
    <cellStyle name="Porcentual 212 3 2" xfId="7364" xr:uid="{00000000-0005-0000-0000-0000001B0000}"/>
    <cellStyle name="Porcentual 212 4" xfId="3461" xr:uid="{00000000-0005-0000-0000-0000011B0000}"/>
    <cellStyle name="Porcentual 212 4 2" xfId="7365" xr:uid="{00000000-0005-0000-0000-0000021B0000}"/>
    <cellStyle name="Porcentual 212 5" xfId="3462" xr:uid="{00000000-0005-0000-0000-0000031B0000}"/>
    <cellStyle name="Porcentual 212 5 2" xfId="7366" xr:uid="{00000000-0005-0000-0000-0000041B0000}"/>
    <cellStyle name="Porcentual 212 6" xfId="3463" xr:uid="{00000000-0005-0000-0000-0000051B0000}"/>
    <cellStyle name="Porcentual 212 6 2" xfId="7367" xr:uid="{00000000-0005-0000-0000-0000061B0000}"/>
    <cellStyle name="Porcentual 212 7" xfId="3464" xr:uid="{00000000-0005-0000-0000-0000071B0000}"/>
    <cellStyle name="Porcentual 212 7 2" xfId="7368" xr:uid="{00000000-0005-0000-0000-0000081B0000}"/>
    <cellStyle name="Porcentual 212 8" xfId="3465" xr:uid="{00000000-0005-0000-0000-0000091B0000}"/>
    <cellStyle name="Porcentual 212 8 2" xfId="7369" xr:uid="{00000000-0005-0000-0000-00000A1B0000}"/>
    <cellStyle name="Porcentual 212 9" xfId="3466" xr:uid="{00000000-0005-0000-0000-00000B1B0000}"/>
    <cellStyle name="Porcentual 212 9 2" xfId="7370" xr:uid="{00000000-0005-0000-0000-00000C1B0000}"/>
    <cellStyle name="Porcentual 213 10" xfId="3467" xr:uid="{00000000-0005-0000-0000-00000D1B0000}"/>
    <cellStyle name="Porcentual 213 10 2" xfId="7371" xr:uid="{00000000-0005-0000-0000-00000E1B0000}"/>
    <cellStyle name="Porcentual 213 11" xfId="3468" xr:uid="{00000000-0005-0000-0000-00000F1B0000}"/>
    <cellStyle name="Porcentual 213 11 2" xfId="7372" xr:uid="{00000000-0005-0000-0000-0000101B0000}"/>
    <cellStyle name="Porcentual 213 12" xfId="3469" xr:uid="{00000000-0005-0000-0000-0000111B0000}"/>
    <cellStyle name="Porcentual 213 12 2" xfId="7373" xr:uid="{00000000-0005-0000-0000-0000121B0000}"/>
    <cellStyle name="Porcentual 213 13" xfId="3470" xr:uid="{00000000-0005-0000-0000-0000131B0000}"/>
    <cellStyle name="Porcentual 213 13 2" xfId="7374" xr:uid="{00000000-0005-0000-0000-0000141B0000}"/>
    <cellStyle name="Porcentual 213 14" xfId="3471" xr:uid="{00000000-0005-0000-0000-0000151B0000}"/>
    <cellStyle name="Porcentual 213 14 2" xfId="7375" xr:uid="{00000000-0005-0000-0000-0000161B0000}"/>
    <cellStyle name="Porcentual 213 15" xfId="3472" xr:uid="{00000000-0005-0000-0000-0000171B0000}"/>
    <cellStyle name="Porcentual 213 15 2" xfId="7376" xr:uid="{00000000-0005-0000-0000-0000181B0000}"/>
    <cellStyle name="Porcentual 213 16" xfId="3473" xr:uid="{00000000-0005-0000-0000-0000191B0000}"/>
    <cellStyle name="Porcentual 213 16 2" xfId="7377" xr:uid="{00000000-0005-0000-0000-00001A1B0000}"/>
    <cellStyle name="Porcentual 213 17" xfId="3474" xr:uid="{00000000-0005-0000-0000-00001B1B0000}"/>
    <cellStyle name="Porcentual 213 17 2" xfId="7378" xr:uid="{00000000-0005-0000-0000-00001C1B0000}"/>
    <cellStyle name="Porcentual 213 18" xfId="3475" xr:uid="{00000000-0005-0000-0000-00001D1B0000}"/>
    <cellStyle name="Porcentual 213 18 2" xfId="7379" xr:uid="{00000000-0005-0000-0000-00001E1B0000}"/>
    <cellStyle name="Porcentual 213 19" xfId="3476" xr:uid="{00000000-0005-0000-0000-00001F1B0000}"/>
    <cellStyle name="Porcentual 213 19 2" xfId="7380" xr:uid="{00000000-0005-0000-0000-0000201B0000}"/>
    <cellStyle name="Porcentual 213 2" xfId="3477" xr:uid="{00000000-0005-0000-0000-0000211B0000}"/>
    <cellStyle name="Porcentual 213 2 2" xfId="7381" xr:uid="{00000000-0005-0000-0000-0000221B0000}"/>
    <cellStyle name="Porcentual 213 20" xfId="3478" xr:uid="{00000000-0005-0000-0000-0000231B0000}"/>
    <cellStyle name="Porcentual 213 20 2" xfId="7382" xr:uid="{00000000-0005-0000-0000-0000241B0000}"/>
    <cellStyle name="Porcentual 213 21" xfId="3479" xr:uid="{00000000-0005-0000-0000-0000251B0000}"/>
    <cellStyle name="Porcentual 213 21 2" xfId="7383" xr:uid="{00000000-0005-0000-0000-0000261B0000}"/>
    <cellStyle name="Porcentual 213 22" xfId="3480" xr:uid="{00000000-0005-0000-0000-0000271B0000}"/>
    <cellStyle name="Porcentual 213 22 2" xfId="7384" xr:uid="{00000000-0005-0000-0000-0000281B0000}"/>
    <cellStyle name="Porcentual 213 23" xfId="3481" xr:uid="{00000000-0005-0000-0000-0000291B0000}"/>
    <cellStyle name="Porcentual 213 23 2" xfId="7385" xr:uid="{00000000-0005-0000-0000-00002A1B0000}"/>
    <cellStyle name="Porcentual 213 24" xfId="3482" xr:uid="{00000000-0005-0000-0000-00002B1B0000}"/>
    <cellStyle name="Porcentual 213 24 2" xfId="7386" xr:uid="{00000000-0005-0000-0000-00002C1B0000}"/>
    <cellStyle name="Porcentual 213 25" xfId="3483" xr:uid="{00000000-0005-0000-0000-00002D1B0000}"/>
    <cellStyle name="Porcentual 213 25 2" xfId="7387" xr:uid="{00000000-0005-0000-0000-00002E1B0000}"/>
    <cellStyle name="Porcentual 213 26" xfId="3484" xr:uid="{00000000-0005-0000-0000-00002F1B0000}"/>
    <cellStyle name="Porcentual 213 26 2" xfId="7388" xr:uid="{00000000-0005-0000-0000-0000301B0000}"/>
    <cellStyle name="Porcentual 213 27" xfId="3485" xr:uid="{00000000-0005-0000-0000-0000311B0000}"/>
    <cellStyle name="Porcentual 213 27 2" xfId="7389" xr:uid="{00000000-0005-0000-0000-0000321B0000}"/>
    <cellStyle name="Porcentual 213 28" xfId="3486" xr:uid="{00000000-0005-0000-0000-0000331B0000}"/>
    <cellStyle name="Porcentual 213 28 2" xfId="7390" xr:uid="{00000000-0005-0000-0000-0000341B0000}"/>
    <cellStyle name="Porcentual 213 3" xfId="3487" xr:uid="{00000000-0005-0000-0000-0000351B0000}"/>
    <cellStyle name="Porcentual 213 3 2" xfId="7391" xr:uid="{00000000-0005-0000-0000-0000361B0000}"/>
    <cellStyle name="Porcentual 213 4" xfId="3488" xr:uid="{00000000-0005-0000-0000-0000371B0000}"/>
    <cellStyle name="Porcentual 213 4 2" xfId="7392" xr:uid="{00000000-0005-0000-0000-0000381B0000}"/>
    <cellStyle name="Porcentual 213 5" xfId="3489" xr:uid="{00000000-0005-0000-0000-0000391B0000}"/>
    <cellStyle name="Porcentual 213 5 2" xfId="7393" xr:uid="{00000000-0005-0000-0000-00003A1B0000}"/>
    <cellStyle name="Porcentual 213 6" xfId="3490" xr:uid="{00000000-0005-0000-0000-00003B1B0000}"/>
    <cellStyle name="Porcentual 213 6 2" xfId="7394" xr:uid="{00000000-0005-0000-0000-00003C1B0000}"/>
    <cellStyle name="Porcentual 213 7" xfId="3491" xr:uid="{00000000-0005-0000-0000-00003D1B0000}"/>
    <cellStyle name="Porcentual 213 7 2" xfId="7395" xr:uid="{00000000-0005-0000-0000-00003E1B0000}"/>
    <cellStyle name="Porcentual 213 8" xfId="3492" xr:uid="{00000000-0005-0000-0000-00003F1B0000}"/>
    <cellStyle name="Porcentual 213 8 2" xfId="7396" xr:uid="{00000000-0005-0000-0000-0000401B0000}"/>
    <cellStyle name="Porcentual 213 9" xfId="3493" xr:uid="{00000000-0005-0000-0000-0000411B0000}"/>
    <cellStyle name="Porcentual 213 9 2" xfId="7397" xr:uid="{00000000-0005-0000-0000-0000421B0000}"/>
    <cellStyle name="Porcentual 214 10" xfId="3494" xr:uid="{00000000-0005-0000-0000-0000431B0000}"/>
    <cellStyle name="Porcentual 214 10 2" xfId="7398" xr:uid="{00000000-0005-0000-0000-0000441B0000}"/>
    <cellStyle name="Porcentual 214 11" xfId="3495" xr:uid="{00000000-0005-0000-0000-0000451B0000}"/>
    <cellStyle name="Porcentual 214 11 2" xfId="7399" xr:uid="{00000000-0005-0000-0000-0000461B0000}"/>
    <cellStyle name="Porcentual 214 12" xfId="3496" xr:uid="{00000000-0005-0000-0000-0000471B0000}"/>
    <cellStyle name="Porcentual 214 12 2" xfId="7400" xr:uid="{00000000-0005-0000-0000-0000481B0000}"/>
    <cellStyle name="Porcentual 214 13" xfId="3497" xr:uid="{00000000-0005-0000-0000-0000491B0000}"/>
    <cellStyle name="Porcentual 214 13 2" xfId="7401" xr:uid="{00000000-0005-0000-0000-00004A1B0000}"/>
    <cellStyle name="Porcentual 214 14" xfId="3498" xr:uid="{00000000-0005-0000-0000-00004B1B0000}"/>
    <cellStyle name="Porcentual 214 14 2" xfId="7402" xr:uid="{00000000-0005-0000-0000-00004C1B0000}"/>
    <cellStyle name="Porcentual 214 15" xfId="3499" xr:uid="{00000000-0005-0000-0000-00004D1B0000}"/>
    <cellStyle name="Porcentual 214 15 2" xfId="7403" xr:uid="{00000000-0005-0000-0000-00004E1B0000}"/>
    <cellStyle name="Porcentual 214 16" xfId="3500" xr:uid="{00000000-0005-0000-0000-00004F1B0000}"/>
    <cellStyle name="Porcentual 214 16 2" xfId="7404" xr:uid="{00000000-0005-0000-0000-0000501B0000}"/>
    <cellStyle name="Porcentual 214 17" xfId="3501" xr:uid="{00000000-0005-0000-0000-0000511B0000}"/>
    <cellStyle name="Porcentual 214 17 2" xfId="7405" xr:uid="{00000000-0005-0000-0000-0000521B0000}"/>
    <cellStyle name="Porcentual 214 18" xfId="3502" xr:uid="{00000000-0005-0000-0000-0000531B0000}"/>
    <cellStyle name="Porcentual 214 18 2" xfId="7406" xr:uid="{00000000-0005-0000-0000-0000541B0000}"/>
    <cellStyle name="Porcentual 214 19" xfId="3503" xr:uid="{00000000-0005-0000-0000-0000551B0000}"/>
    <cellStyle name="Porcentual 214 19 2" xfId="7407" xr:uid="{00000000-0005-0000-0000-0000561B0000}"/>
    <cellStyle name="Porcentual 214 2" xfId="3504" xr:uid="{00000000-0005-0000-0000-0000571B0000}"/>
    <cellStyle name="Porcentual 214 2 2" xfId="7408" xr:uid="{00000000-0005-0000-0000-0000581B0000}"/>
    <cellStyle name="Porcentual 214 20" xfId="3505" xr:uid="{00000000-0005-0000-0000-0000591B0000}"/>
    <cellStyle name="Porcentual 214 20 2" xfId="7409" xr:uid="{00000000-0005-0000-0000-00005A1B0000}"/>
    <cellStyle name="Porcentual 214 21" xfId="3506" xr:uid="{00000000-0005-0000-0000-00005B1B0000}"/>
    <cellStyle name="Porcentual 214 21 2" xfId="7410" xr:uid="{00000000-0005-0000-0000-00005C1B0000}"/>
    <cellStyle name="Porcentual 214 22" xfId="3507" xr:uid="{00000000-0005-0000-0000-00005D1B0000}"/>
    <cellStyle name="Porcentual 214 22 2" xfId="7411" xr:uid="{00000000-0005-0000-0000-00005E1B0000}"/>
    <cellStyle name="Porcentual 214 23" xfId="3508" xr:uid="{00000000-0005-0000-0000-00005F1B0000}"/>
    <cellStyle name="Porcentual 214 23 2" xfId="7412" xr:uid="{00000000-0005-0000-0000-0000601B0000}"/>
    <cellStyle name="Porcentual 214 24" xfId="3509" xr:uid="{00000000-0005-0000-0000-0000611B0000}"/>
    <cellStyle name="Porcentual 214 24 2" xfId="7413" xr:uid="{00000000-0005-0000-0000-0000621B0000}"/>
    <cellStyle name="Porcentual 214 25" xfId="3510" xr:uid="{00000000-0005-0000-0000-0000631B0000}"/>
    <cellStyle name="Porcentual 214 25 2" xfId="7414" xr:uid="{00000000-0005-0000-0000-0000641B0000}"/>
    <cellStyle name="Porcentual 214 26" xfId="3511" xr:uid="{00000000-0005-0000-0000-0000651B0000}"/>
    <cellStyle name="Porcentual 214 26 2" xfId="7415" xr:uid="{00000000-0005-0000-0000-0000661B0000}"/>
    <cellStyle name="Porcentual 214 27" xfId="3512" xr:uid="{00000000-0005-0000-0000-0000671B0000}"/>
    <cellStyle name="Porcentual 214 27 2" xfId="7416" xr:uid="{00000000-0005-0000-0000-0000681B0000}"/>
    <cellStyle name="Porcentual 214 28" xfId="3513" xr:uid="{00000000-0005-0000-0000-0000691B0000}"/>
    <cellStyle name="Porcentual 214 28 2" xfId="7417" xr:uid="{00000000-0005-0000-0000-00006A1B0000}"/>
    <cellStyle name="Porcentual 214 3" xfId="3514" xr:uid="{00000000-0005-0000-0000-00006B1B0000}"/>
    <cellStyle name="Porcentual 214 3 2" xfId="7418" xr:uid="{00000000-0005-0000-0000-00006C1B0000}"/>
    <cellStyle name="Porcentual 214 4" xfId="3515" xr:uid="{00000000-0005-0000-0000-00006D1B0000}"/>
    <cellStyle name="Porcentual 214 4 2" xfId="7419" xr:uid="{00000000-0005-0000-0000-00006E1B0000}"/>
    <cellStyle name="Porcentual 214 5" xfId="3516" xr:uid="{00000000-0005-0000-0000-00006F1B0000}"/>
    <cellStyle name="Porcentual 214 5 2" xfId="7420" xr:uid="{00000000-0005-0000-0000-0000701B0000}"/>
    <cellStyle name="Porcentual 214 6" xfId="3517" xr:uid="{00000000-0005-0000-0000-0000711B0000}"/>
    <cellStyle name="Porcentual 214 6 2" xfId="7421" xr:uid="{00000000-0005-0000-0000-0000721B0000}"/>
    <cellStyle name="Porcentual 214 7" xfId="3518" xr:uid="{00000000-0005-0000-0000-0000731B0000}"/>
    <cellStyle name="Porcentual 214 7 2" xfId="7422" xr:uid="{00000000-0005-0000-0000-0000741B0000}"/>
    <cellStyle name="Porcentual 214 8" xfId="3519" xr:uid="{00000000-0005-0000-0000-0000751B0000}"/>
    <cellStyle name="Porcentual 214 8 2" xfId="7423" xr:uid="{00000000-0005-0000-0000-0000761B0000}"/>
    <cellStyle name="Porcentual 214 9" xfId="3520" xr:uid="{00000000-0005-0000-0000-0000771B0000}"/>
    <cellStyle name="Porcentual 214 9 2" xfId="7424" xr:uid="{00000000-0005-0000-0000-0000781B0000}"/>
    <cellStyle name="Porcentual 215 10" xfId="3521" xr:uid="{00000000-0005-0000-0000-0000791B0000}"/>
    <cellStyle name="Porcentual 215 10 2" xfId="7425" xr:uid="{00000000-0005-0000-0000-00007A1B0000}"/>
    <cellStyle name="Porcentual 215 11" xfId="3522" xr:uid="{00000000-0005-0000-0000-00007B1B0000}"/>
    <cellStyle name="Porcentual 215 11 2" xfId="7426" xr:uid="{00000000-0005-0000-0000-00007C1B0000}"/>
    <cellStyle name="Porcentual 215 12" xfId="3523" xr:uid="{00000000-0005-0000-0000-00007D1B0000}"/>
    <cellStyle name="Porcentual 215 12 2" xfId="7427" xr:uid="{00000000-0005-0000-0000-00007E1B0000}"/>
    <cellStyle name="Porcentual 215 13" xfId="3524" xr:uid="{00000000-0005-0000-0000-00007F1B0000}"/>
    <cellStyle name="Porcentual 215 13 2" xfId="7428" xr:uid="{00000000-0005-0000-0000-0000801B0000}"/>
    <cellStyle name="Porcentual 215 14" xfId="3525" xr:uid="{00000000-0005-0000-0000-0000811B0000}"/>
    <cellStyle name="Porcentual 215 14 2" xfId="7429" xr:uid="{00000000-0005-0000-0000-0000821B0000}"/>
    <cellStyle name="Porcentual 215 15" xfId="3526" xr:uid="{00000000-0005-0000-0000-0000831B0000}"/>
    <cellStyle name="Porcentual 215 15 2" xfId="7430" xr:uid="{00000000-0005-0000-0000-0000841B0000}"/>
    <cellStyle name="Porcentual 215 16" xfId="3527" xr:uid="{00000000-0005-0000-0000-0000851B0000}"/>
    <cellStyle name="Porcentual 215 16 2" xfId="7431" xr:uid="{00000000-0005-0000-0000-0000861B0000}"/>
    <cellStyle name="Porcentual 215 17" xfId="3528" xr:uid="{00000000-0005-0000-0000-0000871B0000}"/>
    <cellStyle name="Porcentual 215 17 2" xfId="7432" xr:uid="{00000000-0005-0000-0000-0000881B0000}"/>
    <cellStyle name="Porcentual 215 18" xfId="3529" xr:uid="{00000000-0005-0000-0000-0000891B0000}"/>
    <cellStyle name="Porcentual 215 18 2" xfId="7433" xr:uid="{00000000-0005-0000-0000-00008A1B0000}"/>
    <cellStyle name="Porcentual 215 19" xfId="3530" xr:uid="{00000000-0005-0000-0000-00008B1B0000}"/>
    <cellStyle name="Porcentual 215 19 2" xfId="7434" xr:uid="{00000000-0005-0000-0000-00008C1B0000}"/>
    <cellStyle name="Porcentual 215 2" xfId="3531" xr:uid="{00000000-0005-0000-0000-00008D1B0000}"/>
    <cellStyle name="Porcentual 215 2 2" xfId="7435" xr:uid="{00000000-0005-0000-0000-00008E1B0000}"/>
    <cellStyle name="Porcentual 215 20" xfId="3532" xr:uid="{00000000-0005-0000-0000-00008F1B0000}"/>
    <cellStyle name="Porcentual 215 20 2" xfId="7436" xr:uid="{00000000-0005-0000-0000-0000901B0000}"/>
    <cellStyle name="Porcentual 215 21" xfId="3533" xr:uid="{00000000-0005-0000-0000-0000911B0000}"/>
    <cellStyle name="Porcentual 215 21 2" xfId="7437" xr:uid="{00000000-0005-0000-0000-0000921B0000}"/>
    <cellStyle name="Porcentual 215 22" xfId="3534" xr:uid="{00000000-0005-0000-0000-0000931B0000}"/>
    <cellStyle name="Porcentual 215 22 2" xfId="7438" xr:uid="{00000000-0005-0000-0000-0000941B0000}"/>
    <cellStyle name="Porcentual 215 23" xfId="3535" xr:uid="{00000000-0005-0000-0000-0000951B0000}"/>
    <cellStyle name="Porcentual 215 23 2" xfId="7439" xr:uid="{00000000-0005-0000-0000-0000961B0000}"/>
    <cellStyle name="Porcentual 215 24" xfId="3536" xr:uid="{00000000-0005-0000-0000-0000971B0000}"/>
    <cellStyle name="Porcentual 215 24 2" xfId="7440" xr:uid="{00000000-0005-0000-0000-0000981B0000}"/>
    <cellStyle name="Porcentual 215 25" xfId="3537" xr:uid="{00000000-0005-0000-0000-0000991B0000}"/>
    <cellStyle name="Porcentual 215 25 2" xfId="7441" xr:uid="{00000000-0005-0000-0000-00009A1B0000}"/>
    <cellStyle name="Porcentual 215 26" xfId="3538" xr:uid="{00000000-0005-0000-0000-00009B1B0000}"/>
    <cellStyle name="Porcentual 215 26 2" xfId="7442" xr:uid="{00000000-0005-0000-0000-00009C1B0000}"/>
    <cellStyle name="Porcentual 215 27" xfId="3539" xr:uid="{00000000-0005-0000-0000-00009D1B0000}"/>
    <cellStyle name="Porcentual 215 27 2" xfId="7443" xr:uid="{00000000-0005-0000-0000-00009E1B0000}"/>
    <cellStyle name="Porcentual 215 28" xfId="3540" xr:uid="{00000000-0005-0000-0000-00009F1B0000}"/>
    <cellStyle name="Porcentual 215 28 2" xfId="7444" xr:uid="{00000000-0005-0000-0000-0000A01B0000}"/>
    <cellStyle name="Porcentual 215 3" xfId="3541" xr:uid="{00000000-0005-0000-0000-0000A11B0000}"/>
    <cellStyle name="Porcentual 215 3 2" xfId="7445" xr:uid="{00000000-0005-0000-0000-0000A21B0000}"/>
    <cellStyle name="Porcentual 215 4" xfId="3542" xr:uid="{00000000-0005-0000-0000-0000A31B0000}"/>
    <cellStyle name="Porcentual 215 4 2" xfId="7446" xr:uid="{00000000-0005-0000-0000-0000A41B0000}"/>
    <cellStyle name="Porcentual 215 5" xfId="3543" xr:uid="{00000000-0005-0000-0000-0000A51B0000}"/>
    <cellStyle name="Porcentual 215 5 2" xfId="7447" xr:uid="{00000000-0005-0000-0000-0000A61B0000}"/>
    <cellStyle name="Porcentual 215 6" xfId="3544" xr:uid="{00000000-0005-0000-0000-0000A71B0000}"/>
    <cellStyle name="Porcentual 215 6 2" xfId="7448" xr:uid="{00000000-0005-0000-0000-0000A81B0000}"/>
    <cellStyle name="Porcentual 215 7" xfId="3545" xr:uid="{00000000-0005-0000-0000-0000A91B0000}"/>
    <cellStyle name="Porcentual 215 7 2" xfId="7449" xr:uid="{00000000-0005-0000-0000-0000AA1B0000}"/>
    <cellStyle name="Porcentual 215 8" xfId="3546" xr:uid="{00000000-0005-0000-0000-0000AB1B0000}"/>
    <cellStyle name="Porcentual 215 8 2" xfId="7450" xr:uid="{00000000-0005-0000-0000-0000AC1B0000}"/>
    <cellStyle name="Porcentual 215 9" xfId="3547" xr:uid="{00000000-0005-0000-0000-0000AD1B0000}"/>
    <cellStyle name="Porcentual 215 9 2" xfId="7451" xr:uid="{00000000-0005-0000-0000-0000AE1B0000}"/>
    <cellStyle name="Porcentual 216 10" xfId="3548" xr:uid="{00000000-0005-0000-0000-0000AF1B0000}"/>
    <cellStyle name="Porcentual 216 10 2" xfId="7452" xr:uid="{00000000-0005-0000-0000-0000B01B0000}"/>
    <cellStyle name="Porcentual 216 11" xfId="3549" xr:uid="{00000000-0005-0000-0000-0000B11B0000}"/>
    <cellStyle name="Porcentual 216 11 2" xfId="7453" xr:uid="{00000000-0005-0000-0000-0000B21B0000}"/>
    <cellStyle name="Porcentual 216 12" xfId="3550" xr:uid="{00000000-0005-0000-0000-0000B31B0000}"/>
    <cellStyle name="Porcentual 216 12 2" xfId="7454" xr:uid="{00000000-0005-0000-0000-0000B41B0000}"/>
    <cellStyle name="Porcentual 216 13" xfId="3551" xr:uid="{00000000-0005-0000-0000-0000B51B0000}"/>
    <cellStyle name="Porcentual 216 13 2" xfId="7455" xr:uid="{00000000-0005-0000-0000-0000B61B0000}"/>
    <cellStyle name="Porcentual 216 14" xfId="3552" xr:uid="{00000000-0005-0000-0000-0000B71B0000}"/>
    <cellStyle name="Porcentual 216 14 2" xfId="7456" xr:uid="{00000000-0005-0000-0000-0000B81B0000}"/>
    <cellStyle name="Porcentual 216 15" xfId="3553" xr:uid="{00000000-0005-0000-0000-0000B91B0000}"/>
    <cellStyle name="Porcentual 216 15 2" xfId="7457" xr:uid="{00000000-0005-0000-0000-0000BA1B0000}"/>
    <cellStyle name="Porcentual 216 16" xfId="3554" xr:uid="{00000000-0005-0000-0000-0000BB1B0000}"/>
    <cellStyle name="Porcentual 216 16 2" xfId="7458" xr:uid="{00000000-0005-0000-0000-0000BC1B0000}"/>
    <cellStyle name="Porcentual 216 17" xfId="3555" xr:uid="{00000000-0005-0000-0000-0000BD1B0000}"/>
    <cellStyle name="Porcentual 216 17 2" xfId="7459" xr:uid="{00000000-0005-0000-0000-0000BE1B0000}"/>
    <cellStyle name="Porcentual 216 18" xfId="3556" xr:uid="{00000000-0005-0000-0000-0000BF1B0000}"/>
    <cellStyle name="Porcentual 216 18 2" xfId="7460" xr:uid="{00000000-0005-0000-0000-0000C01B0000}"/>
    <cellStyle name="Porcentual 216 19" xfId="3557" xr:uid="{00000000-0005-0000-0000-0000C11B0000}"/>
    <cellStyle name="Porcentual 216 19 2" xfId="7461" xr:uid="{00000000-0005-0000-0000-0000C21B0000}"/>
    <cellStyle name="Porcentual 216 2" xfId="3558" xr:uid="{00000000-0005-0000-0000-0000C31B0000}"/>
    <cellStyle name="Porcentual 216 2 2" xfId="7462" xr:uid="{00000000-0005-0000-0000-0000C41B0000}"/>
    <cellStyle name="Porcentual 216 20" xfId="3559" xr:uid="{00000000-0005-0000-0000-0000C51B0000}"/>
    <cellStyle name="Porcentual 216 20 2" xfId="7463" xr:uid="{00000000-0005-0000-0000-0000C61B0000}"/>
    <cellStyle name="Porcentual 216 21" xfId="3560" xr:uid="{00000000-0005-0000-0000-0000C71B0000}"/>
    <cellStyle name="Porcentual 216 21 2" xfId="7464" xr:uid="{00000000-0005-0000-0000-0000C81B0000}"/>
    <cellStyle name="Porcentual 216 22" xfId="3561" xr:uid="{00000000-0005-0000-0000-0000C91B0000}"/>
    <cellStyle name="Porcentual 216 22 2" xfId="7465" xr:uid="{00000000-0005-0000-0000-0000CA1B0000}"/>
    <cellStyle name="Porcentual 216 23" xfId="3562" xr:uid="{00000000-0005-0000-0000-0000CB1B0000}"/>
    <cellStyle name="Porcentual 216 23 2" xfId="7466" xr:uid="{00000000-0005-0000-0000-0000CC1B0000}"/>
    <cellStyle name="Porcentual 216 24" xfId="3563" xr:uid="{00000000-0005-0000-0000-0000CD1B0000}"/>
    <cellStyle name="Porcentual 216 24 2" xfId="7467" xr:uid="{00000000-0005-0000-0000-0000CE1B0000}"/>
    <cellStyle name="Porcentual 216 25" xfId="3564" xr:uid="{00000000-0005-0000-0000-0000CF1B0000}"/>
    <cellStyle name="Porcentual 216 25 2" xfId="7468" xr:uid="{00000000-0005-0000-0000-0000D01B0000}"/>
    <cellStyle name="Porcentual 216 26" xfId="3565" xr:uid="{00000000-0005-0000-0000-0000D11B0000}"/>
    <cellStyle name="Porcentual 216 26 2" xfId="7469" xr:uid="{00000000-0005-0000-0000-0000D21B0000}"/>
    <cellStyle name="Porcentual 216 27" xfId="3566" xr:uid="{00000000-0005-0000-0000-0000D31B0000}"/>
    <cellStyle name="Porcentual 216 27 2" xfId="7470" xr:uid="{00000000-0005-0000-0000-0000D41B0000}"/>
    <cellStyle name="Porcentual 216 28" xfId="3567" xr:uid="{00000000-0005-0000-0000-0000D51B0000}"/>
    <cellStyle name="Porcentual 216 28 2" xfId="7471" xr:uid="{00000000-0005-0000-0000-0000D61B0000}"/>
    <cellStyle name="Porcentual 216 3" xfId="3568" xr:uid="{00000000-0005-0000-0000-0000D71B0000}"/>
    <cellStyle name="Porcentual 216 3 2" xfId="7472" xr:uid="{00000000-0005-0000-0000-0000D81B0000}"/>
    <cellStyle name="Porcentual 216 4" xfId="3569" xr:uid="{00000000-0005-0000-0000-0000D91B0000}"/>
    <cellStyle name="Porcentual 216 4 2" xfId="7473" xr:uid="{00000000-0005-0000-0000-0000DA1B0000}"/>
    <cellStyle name="Porcentual 216 5" xfId="3570" xr:uid="{00000000-0005-0000-0000-0000DB1B0000}"/>
    <cellStyle name="Porcentual 216 5 2" xfId="7474" xr:uid="{00000000-0005-0000-0000-0000DC1B0000}"/>
    <cellStyle name="Porcentual 216 6" xfId="3571" xr:uid="{00000000-0005-0000-0000-0000DD1B0000}"/>
    <cellStyle name="Porcentual 216 6 2" xfId="7475" xr:uid="{00000000-0005-0000-0000-0000DE1B0000}"/>
    <cellStyle name="Porcentual 216 7" xfId="3572" xr:uid="{00000000-0005-0000-0000-0000DF1B0000}"/>
    <cellStyle name="Porcentual 216 7 2" xfId="7476" xr:uid="{00000000-0005-0000-0000-0000E01B0000}"/>
    <cellStyle name="Porcentual 216 8" xfId="3573" xr:uid="{00000000-0005-0000-0000-0000E11B0000}"/>
    <cellStyle name="Porcentual 216 8 2" xfId="7477" xr:uid="{00000000-0005-0000-0000-0000E21B0000}"/>
    <cellStyle name="Porcentual 216 9" xfId="3574" xr:uid="{00000000-0005-0000-0000-0000E31B0000}"/>
    <cellStyle name="Porcentual 216 9 2" xfId="7478" xr:uid="{00000000-0005-0000-0000-0000E41B0000}"/>
    <cellStyle name="Porcentual 217 10" xfId="3575" xr:uid="{00000000-0005-0000-0000-0000E51B0000}"/>
    <cellStyle name="Porcentual 217 10 2" xfId="7479" xr:uid="{00000000-0005-0000-0000-0000E61B0000}"/>
    <cellStyle name="Porcentual 217 11" xfId="3576" xr:uid="{00000000-0005-0000-0000-0000E71B0000}"/>
    <cellStyle name="Porcentual 217 11 2" xfId="7480" xr:uid="{00000000-0005-0000-0000-0000E81B0000}"/>
    <cellStyle name="Porcentual 217 12" xfId="3577" xr:uid="{00000000-0005-0000-0000-0000E91B0000}"/>
    <cellStyle name="Porcentual 217 12 2" xfId="7481" xr:uid="{00000000-0005-0000-0000-0000EA1B0000}"/>
    <cellStyle name="Porcentual 217 13" xfId="3578" xr:uid="{00000000-0005-0000-0000-0000EB1B0000}"/>
    <cellStyle name="Porcentual 217 13 2" xfId="7482" xr:uid="{00000000-0005-0000-0000-0000EC1B0000}"/>
    <cellStyle name="Porcentual 217 14" xfId="3579" xr:uid="{00000000-0005-0000-0000-0000ED1B0000}"/>
    <cellStyle name="Porcentual 217 14 2" xfId="7483" xr:uid="{00000000-0005-0000-0000-0000EE1B0000}"/>
    <cellStyle name="Porcentual 217 15" xfId="3580" xr:uid="{00000000-0005-0000-0000-0000EF1B0000}"/>
    <cellStyle name="Porcentual 217 15 2" xfId="7484" xr:uid="{00000000-0005-0000-0000-0000F01B0000}"/>
    <cellStyle name="Porcentual 217 16" xfId="3581" xr:uid="{00000000-0005-0000-0000-0000F11B0000}"/>
    <cellStyle name="Porcentual 217 16 2" xfId="7485" xr:uid="{00000000-0005-0000-0000-0000F21B0000}"/>
    <cellStyle name="Porcentual 217 17" xfId="3582" xr:uid="{00000000-0005-0000-0000-0000F31B0000}"/>
    <cellStyle name="Porcentual 217 17 2" xfId="7486" xr:uid="{00000000-0005-0000-0000-0000F41B0000}"/>
    <cellStyle name="Porcentual 217 18" xfId="3583" xr:uid="{00000000-0005-0000-0000-0000F51B0000}"/>
    <cellStyle name="Porcentual 217 18 2" xfId="7487" xr:uid="{00000000-0005-0000-0000-0000F61B0000}"/>
    <cellStyle name="Porcentual 217 19" xfId="3584" xr:uid="{00000000-0005-0000-0000-0000F71B0000}"/>
    <cellStyle name="Porcentual 217 19 2" xfId="7488" xr:uid="{00000000-0005-0000-0000-0000F81B0000}"/>
    <cellStyle name="Porcentual 217 2" xfId="3585" xr:uid="{00000000-0005-0000-0000-0000F91B0000}"/>
    <cellStyle name="Porcentual 217 2 2" xfId="7489" xr:uid="{00000000-0005-0000-0000-0000FA1B0000}"/>
    <cellStyle name="Porcentual 217 20" xfId="3586" xr:uid="{00000000-0005-0000-0000-0000FB1B0000}"/>
    <cellStyle name="Porcentual 217 20 2" xfId="7490" xr:uid="{00000000-0005-0000-0000-0000FC1B0000}"/>
    <cellStyle name="Porcentual 217 21" xfId="3587" xr:uid="{00000000-0005-0000-0000-0000FD1B0000}"/>
    <cellStyle name="Porcentual 217 21 2" xfId="7491" xr:uid="{00000000-0005-0000-0000-0000FE1B0000}"/>
    <cellStyle name="Porcentual 217 22" xfId="3588" xr:uid="{00000000-0005-0000-0000-0000FF1B0000}"/>
    <cellStyle name="Porcentual 217 22 2" xfId="7492" xr:uid="{00000000-0005-0000-0000-0000001C0000}"/>
    <cellStyle name="Porcentual 217 23" xfId="3589" xr:uid="{00000000-0005-0000-0000-0000011C0000}"/>
    <cellStyle name="Porcentual 217 23 2" xfId="7493" xr:uid="{00000000-0005-0000-0000-0000021C0000}"/>
    <cellStyle name="Porcentual 217 24" xfId="3590" xr:uid="{00000000-0005-0000-0000-0000031C0000}"/>
    <cellStyle name="Porcentual 217 24 2" xfId="7494" xr:uid="{00000000-0005-0000-0000-0000041C0000}"/>
    <cellStyle name="Porcentual 217 25" xfId="3591" xr:uid="{00000000-0005-0000-0000-0000051C0000}"/>
    <cellStyle name="Porcentual 217 25 2" xfId="7495" xr:uid="{00000000-0005-0000-0000-0000061C0000}"/>
    <cellStyle name="Porcentual 217 26" xfId="3592" xr:uid="{00000000-0005-0000-0000-0000071C0000}"/>
    <cellStyle name="Porcentual 217 26 2" xfId="7496" xr:uid="{00000000-0005-0000-0000-0000081C0000}"/>
    <cellStyle name="Porcentual 217 27" xfId="3593" xr:uid="{00000000-0005-0000-0000-0000091C0000}"/>
    <cellStyle name="Porcentual 217 27 2" xfId="7497" xr:uid="{00000000-0005-0000-0000-00000A1C0000}"/>
    <cellStyle name="Porcentual 217 28" xfId="3594" xr:uid="{00000000-0005-0000-0000-00000B1C0000}"/>
    <cellStyle name="Porcentual 217 28 2" xfId="7498" xr:uid="{00000000-0005-0000-0000-00000C1C0000}"/>
    <cellStyle name="Porcentual 217 3" xfId="3595" xr:uid="{00000000-0005-0000-0000-00000D1C0000}"/>
    <cellStyle name="Porcentual 217 3 2" xfId="7499" xr:uid="{00000000-0005-0000-0000-00000E1C0000}"/>
    <cellStyle name="Porcentual 217 4" xfId="3596" xr:uid="{00000000-0005-0000-0000-00000F1C0000}"/>
    <cellStyle name="Porcentual 217 4 2" xfId="7500" xr:uid="{00000000-0005-0000-0000-0000101C0000}"/>
    <cellStyle name="Porcentual 217 5" xfId="3597" xr:uid="{00000000-0005-0000-0000-0000111C0000}"/>
    <cellStyle name="Porcentual 217 5 2" xfId="7501" xr:uid="{00000000-0005-0000-0000-0000121C0000}"/>
    <cellStyle name="Porcentual 217 6" xfId="3598" xr:uid="{00000000-0005-0000-0000-0000131C0000}"/>
    <cellStyle name="Porcentual 217 6 2" xfId="7502" xr:uid="{00000000-0005-0000-0000-0000141C0000}"/>
    <cellStyle name="Porcentual 217 7" xfId="3599" xr:uid="{00000000-0005-0000-0000-0000151C0000}"/>
    <cellStyle name="Porcentual 217 7 2" xfId="7503" xr:uid="{00000000-0005-0000-0000-0000161C0000}"/>
    <cellStyle name="Porcentual 217 8" xfId="3600" xr:uid="{00000000-0005-0000-0000-0000171C0000}"/>
    <cellStyle name="Porcentual 217 8 2" xfId="7504" xr:uid="{00000000-0005-0000-0000-0000181C0000}"/>
    <cellStyle name="Porcentual 217 9" xfId="3601" xr:uid="{00000000-0005-0000-0000-0000191C0000}"/>
    <cellStyle name="Porcentual 217 9 2" xfId="7505" xr:uid="{00000000-0005-0000-0000-00001A1C0000}"/>
    <cellStyle name="Porcentual 219 10" xfId="3602" xr:uid="{00000000-0005-0000-0000-00001B1C0000}"/>
    <cellStyle name="Porcentual 219 10 2" xfId="7506" xr:uid="{00000000-0005-0000-0000-00001C1C0000}"/>
    <cellStyle name="Porcentual 219 11" xfId="3603" xr:uid="{00000000-0005-0000-0000-00001D1C0000}"/>
    <cellStyle name="Porcentual 219 11 2" xfId="7507" xr:uid="{00000000-0005-0000-0000-00001E1C0000}"/>
    <cellStyle name="Porcentual 219 12" xfId="3604" xr:uid="{00000000-0005-0000-0000-00001F1C0000}"/>
    <cellStyle name="Porcentual 219 12 2" xfId="7508" xr:uid="{00000000-0005-0000-0000-0000201C0000}"/>
    <cellStyle name="Porcentual 219 13" xfId="3605" xr:uid="{00000000-0005-0000-0000-0000211C0000}"/>
    <cellStyle name="Porcentual 219 13 2" xfId="7509" xr:uid="{00000000-0005-0000-0000-0000221C0000}"/>
    <cellStyle name="Porcentual 219 14" xfId="3606" xr:uid="{00000000-0005-0000-0000-0000231C0000}"/>
    <cellStyle name="Porcentual 219 14 2" xfId="7510" xr:uid="{00000000-0005-0000-0000-0000241C0000}"/>
    <cellStyle name="Porcentual 219 15" xfId="3607" xr:uid="{00000000-0005-0000-0000-0000251C0000}"/>
    <cellStyle name="Porcentual 219 15 2" xfId="7511" xr:uid="{00000000-0005-0000-0000-0000261C0000}"/>
    <cellStyle name="Porcentual 219 16" xfId="3608" xr:uid="{00000000-0005-0000-0000-0000271C0000}"/>
    <cellStyle name="Porcentual 219 16 2" xfId="7512" xr:uid="{00000000-0005-0000-0000-0000281C0000}"/>
    <cellStyle name="Porcentual 219 17" xfId="3609" xr:uid="{00000000-0005-0000-0000-0000291C0000}"/>
    <cellStyle name="Porcentual 219 17 2" xfId="7513" xr:uid="{00000000-0005-0000-0000-00002A1C0000}"/>
    <cellStyle name="Porcentual 219 18" xfId="3610" xr:uid="{00000000-0005-0000-0000-00002B1C0000}"/>
    <cellStyle name="Porcentual 219 18 2" xfId="7514" xr:uid="{00000000-0005-0000-0000-00002C1C0000}"/>
    <cellStyle name="Porcentual 219 19" xfId="3611" xr:uid="{00000000-0005-0000-0000-00002D1C0000}"/>
    <cellStyle name="Porcentual 219 19 2" xfId="7515" xr:uid="{00000000-0005-0000-0000-00002E1C0000}"/>
    <cellStyle name="Porcentual 219 2" xfId="3612" xr:uid="{00000000-0005-0000-0000-00002F1C0000}"/>
    <cellStyle name="Porcentual 219 2 2" xfId="7516" xr:uid="{00000000-0005-0000-0000-0000301C0000}"/>
    <cellStyle name="Porcentual 219 20" xfId="3613" xr:uid="{00000000-0005-0000-0000-0000311C0000}"/>
    <cellStyle name="Porcentual 219 20 2" xfId="7517" xr:uid="{00000000-0005-0000-0000-0000321C0000}"/>
    <cellStyle name="Porcentual 219 21" xfId="3614" xr:uid="{00000000-0005-0000-0000-0000331C0000}"/>
    <cellStyle name="Porcentual 219 21 2" xfId="7518" xr:uid="{00000000-0005-0000-0000-0000341C0000}"/>
    <cellStyle name="Porcentual 219 22" xfId="3615" xr:uid="{00000000-0005-0000-0000-0000351C0000}"/>
    <cellStyle name="Porcentual 219 22 2" xfId="7519" xr:uid="{00000000-0005-0000-0000-0000361C0000}"/>
    <cellStyle name="Porcentual 219 23" xfId="3616" xr:uid="{00000000-0005-0000-0000-0000371C0000}"/>
    <cellStyle name="Porcentual 219 23 2" xfId="7520" xr:uid="{00000000-0005-0000-0000-0000381C0000}"/>
    <cellStyle name="Porcentual 219 24" xfId="3617" xr:uid="{00000000-0005-0000-0000-0000391C0000}"/>
    <cellStyle name="Porcentual 219 24 2" xfId="7521" xr:uid="{00000000-0005-0000-0000-00003A1C0000}"/>
    <cellStyle name="Porcentual 219 25" xfId="3618" xr:uid="{00000000-0005-0000-0000-00003B1C0000}"/>
    <cellStyle name="Porcentual 219 25 2" xfId="7522" xr:uid="{00000000-0005-0000-0000-00003C1C0000}"/>
    <cellStyle name="Porcentual 219 26" xfId="3619" xr:uid="{00000000-0005-0000-0000-00003D1C0000}"/>
    <cellStyle name="Porcentual 219 26 2" xfId="7523" xr:uid="{00000000-0005-0000-0000-00003E1C0000}"/>
    <cellStyle name="Porcentual 219 27" xfId="3620" xr:uid="{00000000-0005-0000-0000-00003F1C0000}"/>
    <cellStyle name="Porcentual 219 27 2" xfId="7524" xr:uid="{00000000-0005-0000-0000-0000401C0000}"/>
    <cellStyle name="Porcentual 219 28" xfId="3621" xr:uid="{00000000-0005-0000-0000-0000411C0000}"/>
    <cellStyle name="Porcentual 219 28 2" xfId="7525" xr:uid="{00000000-0005-0000-0000-0000421C0000}"/>
    <cellStyle name="Porcentual 219 3" xfId="3622" xr:uid="{00000000-0005-0000-0000-0000431C0000}"/>
    <cellStyle name="Porcentual 219 3 2" xfId="7526" xr:uid="{00000000-0005-0000-0000-0000441C0000}"/>
    <cellStyle name="Porcentual 219 4" xfId="3623" xr:uid="{00000000-0005-0000-0000-0000451C0000}"/>
    <cellStyle name="Porcentual 219 4 2" xfId="7527" xr:uid="{00000000-0005-0000-0000-0000461C0000}"/>
    <cellStyle name="Porcentual 219 5" xfId="3624" xr:uid="{00000000-0005-0000-0000-0000471C0000}"/>
    <cellStyle name="Porcentual 219 5 2" xfId="7528" xr:uid="{00000000-0005-0000-0000-0000481C0000}"/>
    <cellStyle name="Porcentual 219 6" xfId="3625" xr:uid="{00000000-0005-0000-0000-0000491C0000}"/>
    <cellStyle name="Porcentual 219 6 2" xfId="7529" xr:uid="{00000000-0005-0000-0000-00004A1C0000}"/>
    <cellStyle name="Porcentual 219 7" xfId="3626" xr:uid="{00000000-0005-0000-0000-00004B1C0000}"/>
    <cellStyle name="Porcentual 219 7 2" xfId="7530" xr:uid="{00000000-0005-0000-0000-00004C1C0000}"/>
    <cellStyle name="Porcentual 219 8" xfId="3627" xr:uid="{00000000-0005-0000-0000-00004D1C0000}"/>
    <cellStyle name="Porcentual 219 8 2" xfId="7531" xr:uid="{00000000-0005-0000-0000-00004E1C0000}"/>
    <cellStyle name="Porcentual 219 9" xfId="3628" xr:uid="{00000000-0005-0000-0000-00004F1C0000}"/>
    <cellStyle name="Porcentual 219 9 2" xfId="7532" xr:uid="{00000000-0005-0000-0000-0000501C0000}"/>
    <cellStyle name="Porcentual 22" xfId="3629" xr:uid="{00000000-0005-0000-0000-0000511C0000}"/>
    <cellStyle name="Porcentual 22 10" xfId="3630" xr:uid="{00000000-0005-0000-0000-0000521C0000}"/>
    <cellStyle name="Porcentual 22 10 2" xfId="7533" xr:uid="{00000000-0005-0000-0000-0000531C0000}"/>
    <cellStyle name="Porcentual 22 11" xfId="3631" xr:uid="{00000000-0005-0000-0000-0000541C0000}"/>
    <cellStyle name="Porcentual 22 11 2" xfId="7534" xr:uid="{00000000-0005-0000-0000-0000551C0000}"/>
    <cellStyle name="Porcentual 22 12" xfId="3632" xr:uid="{00000000-0005-0000-0000-0000561C0000}"/>
    <cellStyle name="Porcentual 22 12 2" xfId="7535" xr:uid="{00000000-0005-0000-0000-0000571C0000}"/>
    <cellStyle name="Porcentual 22 13" xfId="3633" xr:uid="{00000000-0005-0000-0000-0000581C0000}"/>
    <cellStyle name="Porcentual 22 13 2" xfId="7536" xr:uid="{00000000-0005-0000-0000-0000591C0000}"/>
    <cellStyle name="Porcentual 22 14" xfId="3634" xr:uid="{00000000-0005-0000-0000-00005A1C0000}"/>
    <cellStyle name="Porcentual 22 14 2" xfId="7537" xr:uid="{00000000-0005-0000-0000-00005B1C0000}"/>
    <cellStyle name="Porcentual 22 15" xfId="3635" xr:uid="{00000000-0005-0000-0000-00005C1C0000}"/>
    <cellStyle name="Porcentual 22 15 2" xfId="7538" xr:uid="{00000000-0005-0000-0000-00005D1C0000}"/>
    <cellStyle name="Porcentual 22 16" xfId="3636" xr:uid="{00000000-0005-0000-0000-00005E1C0000}"/>
    <cellStyle name="Porcentual 22 16 2" xfId="7539" xr:uid="{00000000-0005-0000-0000-00005F1C0000}"/>
    <cellStyle name="Porcentual 22 17" xfId="3637" xr:uid="{00000000-0005-0000-0000-0000601C0000}"/>
    <cellStyle name="Porcentual 22 17 2" xfId="7540" xr:uid="{00000000-0005-0000-0000-0000611C0000}"/>
    <cellStyle name="Porcentual 22 18" xfId="3638" xr:uid="{00000000-0005-0000-0000-0000621C0000}"/>
    <cellStyle name="Porcentual 22 18 2" xfId="7541" xr:uid="{00000000-0005-0000-0000-0000631C0000}"/>
    <cellStyle name="Porcentual 22 19" xfId="3639" xr:uid="{00000000-0005-0000-0000-0000641C0000}"/>
    <cellStyle name="Porcentual 22 19 2" xfId="7542" xr:uid="{00000000-0005-0000-0000-0000651C0000}"/>
    <cellStyle name="Porcentual 22 2" xfId="3640" xr:uid="{00000000-0005-0000-0000-0000661C0000}"/>
    <cellStyle name="Porcentual 22 2 2" xfId="7543" xr:uid="{00000000-0005-0000-0000-0000671C0000}"/>
    <cellStyle name="Porcentual 22 20" xfId="3641" xr:uid="{00000000-0005-0000-0000-0000681C0000}"/>
    <cellStyle name="Porcentual 22 20 2" xfId="7544" xr:uid="{00000000-0005-0000-0000-0000691C0000}"/>
    <cellStyle name="Porcentual 22 21" xfId="3642" xr:uid="{00000000-0005-0000-0000-00006A1C0000}"/>
    <cellStyle name="Porcentual 22 21 2" xfId="7545" xr:uid="{00000000-0005-0000-0000-00006B1C0000}"/>
    <cellStyle name="Porcentual 22 22" xfId="3643" xr:uid="{00000000-0005-0000-0000-00006C1C0000}"/>
    <cellStyle name="Porcentual 22 22 2" xfId="7546" xr:uid="{00000000-0005-0000-0000-00006D1C0000}"/>
    <cellStyle name="Porcentual 22 23" xfId="3644" xr:uid="{00000000-0005-0000-0000-00006E1C0000}"/>
    <cellStyle name="Porcentual 22 23 2" xfId="7547" xr:uid="{00000000-0005-0000-0000-00006F1C0000}"/>
    <cellStyle name="Porcentual 22 24" xfId="3645" xr:uid="{00000000-0005-0000-0000-0000701C0000}"/>
    <cellStyle name="Porcentual 22 24 2" xfId="7548" xr:uid="{00000000-0005-0000-0000-0000711C0000}"/>
    <cellStyle name="Porcentual 22 25" xfId="3646" xr:uid="{00000000-0005-0000-0000-0000721C0000}"/>
    <cellStyle name="Porcentual 22 25 2" xfId="7549" xr:uid="{00000000-0005-0000-0000-0000731C0000}"/>
    <cellStyle name="Porcentual 22 26" xfId="3647" xr:uid="{00000000-0005-0000-0000-0000741C0000}"/>
    <cellStyle name="Porcentual 22 26 2" xfId="7550" xr:uid="{00000000-0005-0000-0000-0000751C0000}"/>
    <cellStyle name="Porcentual 22 27" xfId="3648" xr:uid="{00000000-0005-0000-0000-0000761C0000}"/>
    <cellStyle name="Porcentual 22 27 2" xfId="7551" xr:uid="{00000000-0005-0000-0000-0000771C0000}"/>
    <cellStyle name="Porcentual 22 28" xfId="3649" xr:uid="{00000000-0005-0000-0000-0000781C0000}"/>
    <cellStyle name="Porcentual 22 28 2" xfId="7552" xr:uid="{00000000-0005-0000-0000-0000791C0000}"/>
    <cellStyle name="Porcentual 22 29" xfId="7553" xr:uid="{00000000-0005-0000-0000-00007A1C0000}"/>
    <cellStyle name="Porcentual 22 3" xfId="3650" xr:uid="{00000000-0005-0000-0000-00007B1C0000}"/>
    <cellStyle name="Porcentual 22 3 2" xfId="7554" xr:uid="{00000000-0005-0000-0000-00007C1C0000}"/>
    <cellStyle name="Porcentual 22 4" xfId="3651" xr:uid="{00000000-0005-0000-0000-00007D1C0000}"/>
    <cellStyle name="Porcentual 22 4 2" xfId="7555" xr:uid="{00000000-0005-0000-0000-00007E1C0000}"/>
    <cellStyle name="Porcentual 22 5" xfId="3652" xr:uid="{00000000-0005-0000-0000-00007F1C0000}"/>
    <cellStyle name="Porcentual 22 5 2" xfId="7556" xr:uid="{00000000-0005-0000-0000-0000801C0000}"/>
    <cellStyle name="Porcentual 22 6" xfId="3653" xr:uid="{00000000-0005-0000-0000-0000811C0000}"/>
    <cellStyle name="Porcentual 22 6 2" xfId="7557" xr:uid="{00000000-0005-0000-0000-0000821C0000}"/>
    <cellStyle name="Porcentual 22 7" xfId="3654" xr:uid="{00000000-0005-0000-0000-0000831C0000}"/>
    <cellStyle name="Porcentual 22 7 2" xfId="7558" xr:uid="{00000000-0005-0000-0000-0000841C0000}"/>
    <cellStyle name="Porcentual 22 8" xfId="3655" xr:uid="{00000000-0005-0000-0000-0000851C0000}"/>
    <cellStyle name="Porcentual 22 8 2" xfId="7559" xr:uid="{00000000-0005-0000-0000-0000861C0000}"/>
    <cellStyle name="Porcentual 22 9" xfId="3656" xr:uid="{00000000-0005-0000-0000-0000871C0000}"/>
    <cellStyle name="Porcentual 22 9 2" xfId="7560" xr:uid="{00000000-0005-0000-0000-0000881C0000}"/>
    <cellStyle name="Porcentual 220 10" xfId="3657" xr:uid="{00000000-0005-0000-0000-0000891C0000}"/>
    <cellStyle name="Porcentual 220 10 2" xfId="7561" xr:uid="{00000000-0005-0000-0000-00008A1C0000}"/>
    <cellStyle name="Porcentual 220 11" xfId="3658" xr:uid="{00000000-0005-0000-0000-00008B1C0000}"/>
    <cellStyle name="Porcentual 220 11 2" xfId="7562" xr:uid="{00000000-0005-0000-0000-00008C1C0000}"/>
    <cellStyle name="Porcentual 220 12" xfId="3659" xr:uid="{00000000-0005-0000-0000-00008D1C0000}"/>
    <cellStyle name="Porcentual 220 12 2" xfId="7563" xr:uid="{00000000-0005-0000-0000-00008E1C0000}"/>
    <cellStyle name="Porcentual 220 13" xfId="3660" xr:uid="{00000000-0005-0000-0000-00008F1C0000}"/>
    <cellStyle name="Porcentual 220 13 2" xfId="7564" xr:uid="{00000000-0005-0000-0000-0000901C0000}"/>
    <cellStyle name="Porcentual 220 14" xfId="3661" xr:uid="{00000000-0005-0000-0000-0000911C0000}"/>
    <cellStyle name="Porcentual 220 14 2" xfId="7565" xr:uid="{00000000-0005-0000-0000-0000921C0000}"/>
    <cellStyle name="Porcentual 220 15" xfId="3662" xr:uid="{00000000-0005-0000-0000-0000931C0000}"/>
    <cellStyle name="Porcentual 220 15 2" xfId="7566" xr:uid="{00000000-0005-0000-0000-0000941C0000}"/>
    <cellStyle name="Porcentual 220 16" xfId="3663" xr:uid="{00000000-0005-0000-0000-0000951C0000}"/>
    <cellStyle name="Porcentual 220 16 2" xfId="7567" xr:uid="{00000000-0005-0000-0000-0000961C0000}"/>
    <cellStyle name="Porcentual 220 17" xfId="3664" xr:uid="{00000000-0005-0000-0000-0000971C0000}"/>
    <cellStyle name="Porcentual 220 17 2" xfId="7568" xr:uid="{00000000-0005-0000-0000-0000981C0000}"/>
    <cellStyle name="Porcentual 220 18" xfId="3665" xr:uid="{00000000-0005-0000-0000-0000991C0000}"/>
    <cellStyle name="Porcentual 220 18 2" xfId="7569" xr:uid="{00000000-0005-0000-0000-00009A1C0000}"/>
    <cellStyle name="Porcentual 220 19" xfId="3666" xr:uid="{00000000-0005-0000-0000-00009B1C0000}"/>
    <cellStyle name="Porcentual 220 19 2" xfId="7570" xr:uid="{00000000-0005-0000-0000-00009C1C0000}"/>
    <cellStyle name="Porcentual 220 2" xfId="3667" xr:uid="{00000000-0005-0000-0000-00009D1C0000}"/>
    <cellStyle name="Porcentual 220 2 2" xfId="7571" xr:uid="{00000000-0005-0000-0000-00009E1C0000}"/>
    <cellStyle name="Porcentual 220 20" xfId="3668" xr:uid="{00000000-0005-0000-0000-00009F1C0000}"/>
    <cellStyle name="Porcentual 220 20 2" xfId="7572" xr:uid="{00000000-0005-0000-0000-0000A01C0000}"/>
    <cellStyle name="Porcentual 220 21" xfId="3669" xr:uid="{00000000-0005-0000-0000-0000A11C0000}"/>
    <cellStyle name="Porcentual 220 21 2" xfId="7573" xr:uid="{00000000-0005-0000-0000-0000A21C0000}"/>
    <cellStyle name="Porcentual 220 22" xfId="3670" xr:uid="{00000000-0005-0000-0000-0000A31C0000}"/>
    <cellStyle name="Porcentual 220 22 2" xfId="7574" xr:uid="{00000000-0005-0000-0000-0000A41C0000}"/>
    <cellStyle name="Porcentual 220 23" xfId="3671" xr:uid="{00000000-0005-0000-0000-0000A51C0000}"/>
    <cellStyle name="Porcentual 220 23 2" xfId="7575" xr:uid="{00000000-0005-0000-0000-0000A61C0000}"/>
    <cellStyle name="Porcentual 220 24" xfId="3672" xr:uid="{00000000-0005-0000-0000-0000A71C0000}"/>
    <cellStyle name="Porcentual 220 24 2" xfId="7576" xr:uid="{00000000-0005-0000-0000-0000A81C0000}"/>
    <cellStyle name="Porcentual 220 25" xfId="3673" xr:uid="{00000000-0005-0000-0000-0000A91C0000}"/>
    <cellStyle name="Porcentual 220 25 2" xfId="7577" xr:uid="{00000000-0005-0000-0000-0000AA1C0000}"/>
    <cellStyle name="Porcentual 220 26" xfId="3674" xr:uid="{00000000-0005-0000-0000-0000AB1C0000}"/>
    <cellStyle name="Porcentual 220 26 2" xfId="7578" xr:uid="{00000000-0005-0000-0000-0000AC1C0000}"/>
    <cellStyle name="Porcentual 220 27" xfId="3675" xr:uid="{00000000-0005-0000-0000-0000AD1C0000}"/>
    <cellStyle name="Porcentual 220 27 2" xfId="7579" xr:uid="{00000000-0005-0000-0000-0000AE1C0000}"/>
    <cellStyle name="Porcentual 220 28" xfId="3676" xr:uid="{00000000-0005-0000-0000-0000AF1C0000}"/>
    <cellStyle name="Porcentual 220 28 2" xfId="7580" xr:uid="{00000000-0005-0000-0000-0000B01C0000}"/>
    <cellStyle name="Porcentual 220 3" xfId="3677" xr:uid="{00000000-0005-0000-0000-0000B11C0000}"/>
    <cellStyle name="Porcentual 220 3 2" xfId="7581" xr:uid="{00000000-0005-0000-0000-0000B21C0000}"/>
    <cellStyle name="Porcentual 220 4" xfId="3678" xr:uid="{00000000-0005-0000-0000-0000B31C0000}"/>
    <cellStyle name="Porcentual 220 4 2" xfId="7582" xr:uid="{00000000-0005-0000-0000-0000B41C0000}"/>
    <cellStyle name="Porcentual 220 5" xfId="3679" xr:uid="{00000000-0005-0000-0000-0000B51C0000}"/>
    <cellStyle name="Porcentual 220 5 2" xfId="7583" xr:uid="{00000000-0005-0000-0000-0000B61C0000}"/>
    <cellStyle name="Porcentual 220 6" xfId="3680" xr:uid="{00000000-0005-0000-0000-0000B71C0000}"/>
    <cellStyle name="Porcentual 220 6 2" xfId="7584" xr:uid="{00000000-0005-0000-0000-0000B81C0000}"/>
    <cellStyle name="Porcentual 220 7" xfId="3681" xr:uid="{00000000-0005-0000-0000-0000B91C0000}"/>
    <cellStyle name="Porcentual 220 7 2" xfId="7585" xr:uid="{00000000-0005-0000-0000-0000BA1C0000}"/>
    <cellStyle name="Porcentual 220 8" xfId="3682" xr:uid="{00000000-0005-0000-0000-0000BB1C0000}"/>
    <cellStyle name="Porcentual 220 8 2" xfId="7586" xr:uid="{00000000-0005-0000-0000-0000BC1C0000}"/>
    <cellStyle name="Porcentual 220 9" xfId="3683" xr:uid="{00000000-0005-0000-0000-0000BD1C0000}"/>
    <cellStyle name="Porcentual 220 9 2" xfId="7587" xr:uid="{00000000-0005-0000-0000-0000BE1C0000}"/>
    <cellStyle name="Porcentual 221 10" xfId="3684" xr:uid="{00000000-0005-0000-0000-0000BF1C0000}"/>
    <cellStyle name="Porcentual 221 10 2" xfId="7588" xr:uid="{00000000-0005-0000-0000-0000C01C0000}"/>
    <cellStyle name="Porcentual 221 11" xfId="3685" xr:uid="{00000000-0005-0000-0000-0000C11C0000}"/>
    <cellStyle name="Porcentual 221 11 2" xfId="7589" xr:uid="{00000000-0005-0000-0000-0000C21C0000}"/>
    <cellStyle name="Porcentual 221 12" xfId="3686" xr:uid="{00000000-0005-0000-0000-0000C31C0000}"/>
    <cellStyle name="Porcentual 221 12 2" xfId="7590" xr:uid="{00000000-0005-0000-0000-0000C41C0000}"/>
    <cellStyle name="Porcentual 221 13" xfId="3687" xr:uid="{00000000-0005-0000-0000-0000C51C0000}"/>
    <cellStyle name="Porcentual 221 13 2" xfId="7591" xr:uid="{00000000-0005-0000-0000-0000C61C0000}"/>
    <cellStyle name="Porcentual 221 14" xfId="3688" xr:uid="{00000000-0005-0000-0000-0000C71C0000}"/>
    <cellStyle name="Porcentual 221 14 2" xfId="7592" xr:uid="{00000000-0005-0000-0000-0000C81C0000}"/>
    <cellStyle name="Porcentual 221 15" xfId="3689" xr:uid="{00000000-0005-0000-0000-0000C91C0000}"/>
    <cellStyle name="Porcentual 221 15 2" xfId="7593" xr:uid="{00000000-0005-0000-0000-0000CA1C0000}"/>
    <cellStyle name="Porcentual 221 16" xfId="3690" xr:uid="{00000000-0005-0000-0000-0000CB1C0000}"/>
    <cellStyle name="Porcentual 221 16 2" xfId="7594" xr:uid="{00000000-0005-0000-0000-0000CC1C0000}"/>
    <cellStyle name="Porcentual 221 17" xfId="3691" xr:uid="{00000000-0005-0000-0000-0000CD1C0000}"/>
    <cellStyle name="Porcentual 221 17 2" xfId="7595" xr:uid="{00000000-0005-0000-0000-0000CE1C0000}"/>
    <cellStyle name="Porcentual 221 18" xfId="3692" xr:uid="{00000000-0005-0000-0000-0000CF1C0000}"/>
    <cellStyle name="Porcentual 221 18 2" xfId="7596" xr:uid="{00000000-0005-0000-0000-0000D01C0000}"/>
    <cellStyle name="Porcentual 221 19" xfId="3693" xr:uid="{00000000-0005-0000-0000-0000D11C0000}"/>
    <cellStyle name="Porcentual 221 19 2" xfId="7597" xr:uid="{00000000-0005-0000-0000-0000D21C0000}"/>
    <cellStyle name="Porcentual 221 2" xfId="3694" xr:uid="{00000000-0005-0000-0000-0000D31C0000}"/>
    <cellStyle name="Porcentual 221 2 2" xfId="7598" xr:uid="{00000000-0005-0000-0000-0000D41C0000}"/>
    <cellStyle name="Porcentual 221 20" xfId="3695" xr:uid="{00000000-0005-0000-0000-0000D51C0000}"/>
    <cellStyle name="Porcentual 221 20 2" xfId="7599" xr:uid="{00000000-0005-0000-0000-0000D61C0000}"/>
    <cellStyle name="Porcentual 221 21" xfId="3696" xr:uid="{00000000-0005-0000-0000-0000D71C0000}"/>
    <cellStyle name="Porcentual 221 21 2" xfId="7600" xr:uid="{00000000-0005-0000-0000-0000D81C0000}"/>
    <cellStyle name="Porcentual 221 22" xfId="3697" xr:uid="{00000000-0005-0000-0000-0000D91C0000}"/>
    <cellStyle name="Porcentual 221 22 2" xfId="7601" xr:uid="{00000000-0005-0000-0000-0000DA1C0000}"/>
    <cellStyle name="Porcentual 221 23" xfId="3698" xr:uid="{00000000-0005-0000-0000-0000DB1C0000}"/>
    <cellStyle name="Porcentual 221 23 2" xfId="7602" xr:uid="{00000000-0005-0000-0000-0000DC1C0000}"/>
    <cellStyle name="Porcentual 221 24" xfId="3699" xr:uid="{00000000-0005-0000-0000-0000DD1C0000}"/>
    <cellStyle name="Porcentual 221 24 2" xfId="7603" xr:uid="{00000000-0005-0000-0000-0000DE1C0000}"/>
    <cellStyle name="Porcentual 221 25" xfId="3700" xr:uid="{00000000-0005-0000-0000-0000DF1C0000}"/>
    <cellStyle name="Porcentual 221 25 2" xfId="7604" xr:uid="{00000000-0005-0000-0000-0000E01C0000}"/>
    <cellStyle name="Porcentual 221 26" xfId="3701" xr:uid="{00000000-0005-0000-0000-0000E11C0000}"/>
    <cellStyle name="Porcentual 221 26 2" xfId="7605" xr:uid="{00000000-0005-0000-0000-0000E21C0000}"/>
    <cellStyle name="Porcentual 221 27" xfId="3702" xr:uid="{00000000-0005-0000-0000-0000E31C0000}"/>
    <cellStyle name="Porcentual 221 27 2" xfId="7606" xr:uid="{00000000-0005-0000-0000-0000E41C0000}"/>
    <cellStyle name="Porcentual 221 28" xfId="3703" xr:uid="{00000000-0005-0000-0000-0000E51C0000}"/>
    <cellStyle name="Porcentual 221 28 2" xfId="7607" xr:uid="{00000000-0005-0000-0000-0000E61C0000}"/>
    <cellStyle name="Porcentual 221 3" xfId="3704" xr:uid="{00000000-0005-0000-0000-0000E71C0000}"/>
    <cellStyle name="Porcentual 221 3 2" xfId="7608" xr:uid="{00000000-0005-0000-0000-0000E81C0000}"/>
    <cellStyle name="Porcentual 221 4" xfId="3705" xr:uid="{00000000-0005-0000-0000-0000E91C0000}"/>
    <cellStyle name="Porcentual 221 4 2" xfId="7609" xr:uid="{00000000-0005-0000-0000-0000EA1C0000}"/>
    <cellStyle name="Porcentual 221 5" xfId="3706" xr:uid="{00000000-0005-0000-0000-0000EB1C0000}"/>
    <cellStyle name="Porcentual 221 5 2" xfId="7610" xr:uid="{00000000-0005-0000-0000-0000EC1C0000}"/>
    <cellStyle name="Porcentual 221 6" xfId="3707" xr:uid="{00000000-0005-0000-0000-0000ED1C0000}"/>
    <cellStyle name="Porcentual 221 6 2" xfId="7611" xr:uid="{00000000-0005-0000-0000-0000EE1C0000}"/>
    <cellStyle name="Porcentual 221 7" xfId="3708" xr:uid="{00000000-0005-0000-0000-0000EF1C0000}"/>
    <cellStyle name="Porcentual 221 7 2" xfId="7612" xr:uid="{00000000-0005-0000-0000-0000F01C0000}"/>
    <cellStyle name="Porcentual 221 8" xfId="3709" xr:uid="{00000000-0005-0000-0000-0000F11C0000}"/>
    <cellStyle name="Porcentual 221 8 2" xfId="7613" xr:uid="{00000000-0005-0000-0000-0000F21C0000}"/>
    <cellStyle name="Porcentual 221 9" xfId="3710" xr:uid="{00000000-0005-0000-0000-0000F31C0000}"/>
    <cellStyle name="Porcentual 221 9 2" xfId="7614" xr:uid="{00000000-0005-0000-0000-0000F41C0000}"/>
    <cellStyle name="Porcentual 222 10" xfId="3711" xr:uid="{00000000-0005-0000-0000-0000F51C0000}"/>
    <cellStyle name="Porcentual 222 10 2" xfId="7615" xr:uid="{00000000-0005-0000-0000-0000F61C0000}"/>
    <cellStyle name="Porcentual 222 11" xfId="3712" xr:uid="{00000000-0005-0000-0000-0000F71C0000}"/>
    <cellStyle name="Porcentual 222 11 2" xfId="7616" xr:uid="{00000000-0005-0000-0000-0000F81C0000}"/>
    <cellStyle name="Porcentual 222 12" xfId="3713" xr:uid="{00000000-0005-0000-0000-0000F91C0000}"/>
    <cellStyle name="Porcentual 222 12 2" xfId="7617" xr:uid="{00000000-0005-0000-0000-0000FA1C0000}"/>
    <cellStyle name="Porcentual 222 13" xfId="3714" xr:uid="{00000000-0005-0000-0000-0000FB1C0000}"/>
    <cellStyle name="Porcentual 222 13 2" xfId="7618" xr:uid="{00000000-0005-0000-0000-0000FC1C0000}"/>
    <cellStyle name="Porcentual 222 14" xfId="3715" xr:uid="{00000000-0005-0000-0000-0000FD1C0000}"/>
    <cellStyle name="Porcentual 222 14 2" xfId="7619" xr:uid="{00000000-0005-0000-0000-0000FE1C0000}"/>
    <cellStyle name="Porcentual 222 15" xfId="3716" xr:uid="{00000000-0005-0000-0000-0000FF1C0000}"/>
    <cellStyle name="Porcentual 222 15 2" xfId="7620" xr:uid="{00000000-0005-0000-0000-0000001D0000}"/>
    <cellStyle name="Porcentual 222 16" xfId="3717" xr:uid="{00000000-0005-0000-0000-0000011D0000}"/>
    <cellStyle name="Porcentual 222 16 2" xfId="7621" xr:uid="{00000000-0005-0000-0000-0000021D0000}"/>
    <cellStyle name="Porcentual 222 17" xfId="3718" xr:uid="{00000000-0005-0000-0000-0000031D0000}"/>
    <cellStyle name="Porcentual 222 17 2" xfId="7622" xr:uid="{00000000-0005-0000-0000-0000041D0000}"/>
    <cellStyle name="Porcentual 222 18" xfId="3719" xr:uid="{00000000-0005-0000-0000-0000051D0000}"/>
    <cellStyle name="Porcentual 222 18 2" xfId="7623" xr:uid="{00000000-0005-0000-0000-0000061D0000}"/>
    <cellStyle name="Porcentual 222 19" xfId="3720" xr:uid="{00000000-0005-0000-0000-0000071D0000}"/>
    <cellStyle name="Porcentual 222 19 2" xfId="7624" xr:uid="{00000000-0005-0000-0000-0000081D0000}"/>
    <cellStyle name="Porcentual 222 2" xfId="3721" xr:uid="{00000000-0005-0000-0000-0000091D0000}"/>
    <cellStyle name="Porcentual 222 2 2" xfId="7625" xr:uid="{00000000-0005-0000-0000-00000A1D0000}"/>
    <cellStyle name="Porcentual 222 20" xfId="3722" xr:uid="{00000000-0005-0000-0000-00000B1D0000}"/>
    <cellStyle name="Porcentual 222 20 2" xfId="7626" xr:uid="{00000000-0005-0000-0000-00000C1D0000}"/>
    <cellStyle name="Porcentual 222 21" xfId="3723" xr:uid="{00000000-0005-0000-0000-00000D1D0000}"/>
    <cellStyle name="Porcentual 222 21 2" xfId="7627" xr:uid="{00000000-0005-0000-0000-00000E1D0000}"/>
    <cellStyle name="Porcentual 222 22" xfId="3724" xr:uid="{00000000-0005-0000-0000-00000F1D0000}"/>
    <cellStyle name="Porcentual 222 22 2" xfId="7628" xr:uid="{00000000-0005-0000-0000-0000101D0000}"/>
    <cellStyle name="Porcentual 222 23" xfId="3725" xr:uid="{00000000-0005-0000-0000-0000111D0000}"/>
    <cellStyle name="Porcentual 222 23 2" xfId="7629" xr:uid="{00000000-0005-0000-0000-0000121D0000}"/>
    <cellStyle name="Porcentual 222 24" xfId="3726" xr:uid="{00000000-0005-0000-0000-0000131D0000}"/>
    <cellStyle name="Porcentual 222 24 2" xfId="7630" xr:uid="{00000000-0005-0000-0000-0000141D0000}"/>
    <cellStyle name="Porcentual 222 25" xfId="3727" xr:uid="{00000000-0005-0000-0000-0000151D0000}"/>
    <cellStyle name="Porcentual 222 25 2" xfId="7631" xr:uid="{00000000-0005-0000-0000-0000161D0000}"/>
    <cellStyle name="Porcentual 222 26" xfId="3728" xr:uid="{00000000-0005-0000-0000-0000171D0000}"/>
    <cellStyle name="Porcentual 222 26 2" xfId="7632" xr:uid="{00000000-0005-0000-0000-0000181D0000}"/>
    <cellStyle name="Porcentual 222 27" xfId="3729" xr:uid="{00000000-0005-0000-0000-0000191D0000}"/>
    <cellStyle name="Porcentual 222 27 2" xfId="7633" xr:uid="{00000000-0005-0000-0000-00001A1D0000}"/>
    <cellStyle name="Porcentual 222 28" xfId="3730" xr:uid="{00000000-0005-0000-0000-00001B1D0000}"/>
    <cellStyle name="Porcentual 222 28 2" xfId="7634" xr:uid="{00000000-0005-0000-0000-00001C1D0000}"/>
    <cellStyle name="Porcentual 222 3" xfId="3731" xr:uid="{00000000-0005-0000-0000-00001D1D0000}"/>
    <cellStyle name="Porcentual 222 3 2" xfId="7635" xr:uid="{00000000-0005-0000-0000-00001E1D0000}"/>
    <cellStyle name="Porcentual 222 4" xfId="3732" xr:uid="{00000000-0005-0000-0000-00001F1D0000}"/>
    <cellStyle name="Porcentual 222 4 2" xfId="7636" xr:uid="{00000000-0005-0000-0000-0000201D0000}"/>
    <cellStyle name="Porcentual 222 5" xfId="3733" xr:uid="{00000000-0005-0000-0000-0000211D0000}"/>
    <cellStyle name="Porcentual 222 5 2" xfId="7637" xr:uid="{00000000-0005-0000-0000-0000221D0000}"/>
    <cellStyle name="Porcentual 222 6" xfId="3734" xr:uid="{00000000-0005-0000-0000-0000231D0000}"/>
    <cellStyle name="Porcentual 222 6 2" xfId="7638" xr:uid="{00000000-0005-0000-0000-0000241D0000}"/>
    <cellStyle name="Porcentual 222 7" xfId="3735" xr:uid="{00000000-0005-0000-0000-0000251D0000}"/>
    <cellStyle name="Porcentual 222 7 2" xfId="7639" xr:uid="{00000000-0005-0000-0000-0000261D0000}"/>
    <cellStyle name="Porcentual 222 8" xfId="3736" xr:uid="{00000000-0005-0000-0000-0000271D0000}"/>
    <cellStyle name="Porcentual 222 8 2" xfId="7640" xr:uid="{00000000-0005-0000-0000-0000281D0000}"/>
    <cellStyle name="Porcentual 222 9" xfId="3737" xr:uid="{00000000-0005-0000-0000-0000291D0000}"/>
    <cellStyle name="Porcentual 222 9 2" xfId="7641" xr:uid="{00000000-0005-0000-0000-00002A1D0000}"/>
    <cellStyle name="Porcentual 23" xfId="3738" xr:uid="{00000000-0005-0000-0000-00002B1D0000}"/>
    <cellStyle name="Porcentual 23 10" xfId="3739" xr:uid="{00000000-0005-0000-0000-00002C1D0000}"/>
    <cellStyle name="Porcentual 23 10 2" xfId="7642" xr:uid="{00000000-0005-0000-0000-00002D1D0000}"/>
    <cellStyle name="Porcentual 23 11" xfId="3740" xr:uid="{00000000-0005-0000-0000-00002E1D0000}"/>
    <cellStyle name="Porcentual 23 11 2" xfId="7643" xr:uid="{00000000-0005-0000-0000-00002F1D0000}"/>
    <cellStyle name="Porcentual 23 12" xfId="3741" xr:uid="{00000000-0005-0000-0000-0000301D0000}"/>
    <cellStyle name="Porcentual 23 12 2" xfId="7644" xr:uid="{00000000-0005-0000-0000-0000311D0000}"/>
    <cellStyle name="Porcentual 23 13" xfId="3742" xr:uid="{00000000-0005-0000-0000-0000321D0000}"/>
    <cellStyle name="Porcentual 23 13 2" xfId="7645" xr:uid="{00000000-0005-0000-0000-0000331D0000}"/>
    <cellStyle name="Porcentual 23 14" xfId="3743" xr:uid="{00000000-0005-0000-0000-0000341D0000}"/>
    <cellStyle name="Porcentual 23 14 2" xfId="7646" xr:uid="{00000000-0005-0000-0000-0000351D0000}"/>
    <cellStyle name="Porcentual 23 15" xfId="3744" xr:uid="{00000000-0005-0000-0000-0000361D0000}"/>
    <cellStyle name="Porcentual 23 15 2" xfId="7647" xr:uid="{00000000-0005-0000-0000-0000371D0000}"/>
    <cellStyle name="Porcentual 23 16" xfId="3745" xr:uid="{00000000-0005-0000-0000-0000381D0000}"/>
    <cellStyle name="Porcentual 23 16 2" xfId="7648" xr:uid="{00000000-0005-0000-0000-0000391D0000}"/>
    <cellStyle name="Porcentual 23 17" xfId="3746" xr:uid="{00000000-0005-0000-0000-00003A1D0000}"/>
    <cellStyle name="Porcentual 23 17 2" xfId="7649" xr:uid="{00000000-0005-0000-0000-00003B1D0000}"/>
    <cellStyle name="Porcentual 23 18" xfId="3747" xr:uid="{00000000-0005-0000-0000-00003C1D0000}"/>
    <cellStyle name="Porcentual 23 18 2" xfId="7650" xr:uid="{00000000-0005-0000-0000-00003D1D0000}"/>
    <cellStyle name="Porcentual 23 19" xfId="3748" xr:uid="{00000000-0005-0000-0000-00003E1D0000}"/>
    <cellStyle name="Porcentual 23 19 2" xfId="7651" xr:uid="{00000000-0005-0000-0000-00003F1D0000}"/>
    <cellStyle name="Porcentual 23 2" xfId="3749" xr:uid="{00000000-0005-0000-0000-0000401D0000}"/>
    <cellStyle name="Porcentual 23 2 2" xfId="7652" xr:uid="{00000000-0005-0000-0000-0000411D0000}"/>
    <cellStyle name="Porcentual 23 20" xfId="3750" xr:uid="{00000000-0005-0000-0000-0000421D0000}"/>
    <cellStyle name="Porcentual 23 20 2" xfId="7653" xr:uid="{00000000-0005-0000-0000-0000431D0000}"/>
    <cellStyle name="Porcentual 23 21" xfId="3751" xr:uid="{00000000-0005-0000-0000-0000441D0000}"/>
    <cellStyle name="Porcentual 23 21 2" xfId="7654" xr:uid="{00000000-0005-0000-0000-0000451D0000}"/>
    <cellStyle name="Porcentual 23 22" xfId="3752" xr:uid="{00000000-0005-0000-0000-0000461D0000}"/>
    <cellStyle name="Porcentual 23 22 2" xfId="7655" xr:uid="{00000000-0005-0000-0000-0000471D0000}"/>
    <cellStyle name="Porcentual 23 23" xfId="3753" xr:uid="{00000000-0005-0000-0000-0000481D0000}"/>
    <cellStyle name="Porcentual 23 23 2" xfId="7656" xr:uid="{00000000-0005-0000-0000-0000491D0000}"/>
    <cellStyle name="Porcentual 23 24" xfId="3754" xr:uid="{00000000-0005-0000-0000-00004A1D0000}"/>
    <cellStyle name="Porcentual 23 24 2" xfId="7657" xr:uid="{00000000-0005-0000-0000-00004B1D0000}"/>
    <cellStyle name="Porcentual 23 25" xfId="3755" xr:uid="{00000000-0005-0000-0000-00004C1D0000}"/>
    <cellStyle name="Porcentual 23 25 2" xfId="7658" xr:uid="{00000000-0005-0000-0000-00004D1D0000}"/>
    <cellStyle name="Porcentual 23 26" xfId="3756" xr:uid="{00000000-0005-0000-0000-00004E1D0000}"/>
    <cellStyle name="Porcentual 23 26 2" xfId="7659" xr:uid="{00000000-0005-0000-0000-00004F1D0000}"/>
    <cellStyle name="Porcentual 23 27" xfId="3757" xr:uid="{00000000-0005-0000-0000-0000501D0000}"/>
    <cellStyle name="Porcentual 23 27 2" xfId="7660" xr:uid="{00000000-0005-0000-0000-0000511D0000}"/>
    <cellStyle name="Porcentual 23 28" xfId="3758" xr:uid="{00000000-0005-0000-0000-0000521D0000}"/>
    <cellStyle name="Porcentual 23 28 2" xfId="7661" xr:uid="{00000000-0005-0000-0000-0000531D0000}"/>
    <cellStyle name="Porcentual 23 29" xfId="7662" xr:uid="{00000000-0005-0000-0000-0000541D0000}"/>
    <cellStyle name="Porcentual 23 3" xfId="3759" xr:uid="{00000000-0005-0000-0000-0000551D0000}"/>
    <cellStyle name="Porcentual 23 3 2" xfId="7663" xr:uid="{00000000-0005-0000-0000-0000561D0000}"/>
    <cellStyle name="Porcentual 23 4" xfId="3760" xr:uid="{00000000-0005-0000-0000-0000571D0000}"/>
    <cellStyle name="Porcentual 23 4 2" xfId="7664" xr:uid="{00000000-0005-0000-0000-0000581D0000}"/>
    <cellStyle name="Porcentual 23 5" xfId="3761" xr:uid="{00000000-0005-0000-0000-0000591D0000}"/>
    <cellStyle name="Porcentual 23 5 2" xfId="7665" xr:uid="{00000000-0005-0000-0000-00005A1D0000}"/>
    <cellStyle name="Porcentual 23 6" xfId="3762" xr:uid="{00000000-0005-0000-0000-00005B1D0000}"/>
    <cellStyle name="Porcentual 23 6 2" xfId="7666" xr:uid="{00000000-0005-0000-0000-00005C1D0000}"/>
    <cellStyle name="Porcentual 23 7" xfId="3763" xr:uid="{00000000-0005-0000-0000-00005D1D0000}"/>
    <cellStyle name="Porcentual 23 7 2" xfId="7667" xr:uid="{00000000-0005-0000-0000-00005E1D0000}"/>
    <cellStyle name="Porcentual 23 8" xfId="3764" xr:uid="{00000000-0005-0000-0000-00005F1D0000}"/>
    <cellStyle name="Porcentual 23 8 2" xfId="7668" xr:uid="{00000000-0005-0000-0000-0000601D0000}"/>
    <cellStyle name="Porcentual 23 9" xfId="3765" xr:uid="{00000000-0005-0000-0000-0000611D0000}"/>
    <cellStyle name="Porcentual 23 9 2" xfId="7669" xr:uid="{00000000-0005-0000-0000-0000621D0000}"/>
    <cellStyle name="Porcentual 24" xfId="3766" xr:uid="{00000000-0005-0000-0000-0000631D0000}"/>
    <cellStyle name="Porcentual 24 10" xfId="3767" xr:uid="{00000000-0005-0000-0000-0000641D0000}"/>
    <cellStyle name="Porcentual 24 10 2" xfId="7670" xr:uid="{00000000-0005-0000-0000-0000651D0000}"/>
    <cellStyle name="Porcentual 24 11" xfId="3768" xr:uid="{00000000-0005-0000-0000-0000661D0000}"/>
    <cellStyle name="Porcentual 24 11 2" xfId="7671" xr:uid="{00000000-0005-0000-0000-0000671D0000}"/>
    <cellStyle name="Porcentual 24 12" xfId="3769" xr:uid="{00000000-0005-0000-0000-0000681D0000}"/>
    <cellStyle name="Porcentual 24 12 2" xfId="7672" xr:uid="{00000000-0005-0000-0000-0000691D0000}"/>
    <cellStyle name="Porcentual 24 13" xfId="3770" xr:uid="{00000000-0005-0000-0000-00006A1D0000}"/>
    <cellStyle name="Porcentual 24 13 2" xfId="7673" xr:uid="{00000000-0005-0000-0000-00006B1D0000}"/>
    <cellStyle name="Porcentual 24 14" xfId="3771" xr:uid="{00000000-0005-0000-0000-00006C1D0000}"/>
    <cellStyle name="Porcentual 24 14 2" xfId="7674" xr:uid="{00000000-0005-0000-0000-00006D1D0000}"/>
    <cellStyle name="Porcentual 24 15" xfId="3772" xr:uid="{00000000-0005-0000-0000-00006E1D0000}"/>
    <cellStyle name="Porcentual 24 15 2" xfId="7675" xr:uid="{00000000-0005-0000-0000-00006F1D0000}"/>
    <cellStyle name="Porcentual 24 16" xfId="3773" xr:uid="{00000000-0005-0000-0000-0000701D0000}"/>
    <cellStyle name="Porcentual 24 16 2" xfId="7676" xr:uid="{00000000-0005-0000-0000-0000711D0000}"/>
    <cellStyle name="Porcentual 24 17" xfId="3774" xr:uid="{00000000-0005-0000-0000-0000721D0000}"/>
    <cellStyle name="Porcentual 24 17 2" xfId="7677" xr:uid="{00000000-0005-0000-0000-0000731D0000}"/>
    <cellStyle name="Porcentual 24 18" xfId="3775" xr:uid="{00000000-0005-0000-0000-0000741D0000}"/>
    <cellStyle name="Porcentual 24 18 2" xfId="7678" xr:uid="{00000000-0005-0000-0000-0000751D0000}"/>
    <cellStyle name="Porcentual 24 19" xfId="3776" xr:uid="{00000000-0005-0000-0000-0000761D0000}"/>
    <cellStyle name="Porcentual 24 19 2" xfId="7679" xr:uid="{00000000-0005-0000-0000-0000771D0000}"/>
    <cellStyle name="Porcentual 24 2" xfId="3777" xr:uid="{00000000-0005-0000-0000-0000781D0000}"/>
    <cellStyle name="Porcentual 24 2 2" xfId="7680" xr:uid="{00000000-0005-0000-0000-0000791D0000}"/>
    <cellStyle name="Porcentual 24 20" xfId="3778" xr:uid="{00000000-0005-0000-0000-00007A1D0000}"/>
    <cellStyle name="Porcentual 24 20 2" xfId="7681" xr:uid="{00000000-0005-0000-0000-00007B1D0000}"/>
    <cellStyle name="Porcentual 24 21" xfId="3779" xr:uid="{00000000-0005-0000-0000-00007C1D0000}"/>
    <cellStyle name="Porcentual 24 21 2" xfId="7682" xr:uid="{00000000-0005-0000-0000-00007D1D0000}"/>
    <cellStyle name="Porcentual 24 22" xfId="3780" xr:uid="{00000000-0005-0000-0000-00007E1D0000}"/>
    <cellStyle name="Porcentual 24 22 2" xfId="7683" xr:uid="{00000000-0005-0000-0000-00007F1D0000}"/>
    <cellStyle name="Porcentual 24 23" xfId="3781" xr:uid="{00000000-0005-0000-0000-0000801D0000}"/>
    <cellStyle name="Porcentual 24 23 2" xfId="7684" xr:uid="{00000000-0005-0000-0000-0000811D0000}"/>
    <cellStyle name="Porcentual 24 24" xfId="3782" xr:uid="{00000000-0005-0000-0000-0000821D0000}"/>
    <cellStyle name="Porcentual 24 24 2" xfId="7685" xr:uid="{00000000-0005-0000-0000-0000831D0000}"/>
    <cellStyle name="Porcentual 24 25" xfId="3783" xr:uid="{00000000-0005-0000-0000-0000841D0000}"/>
    <cellStyle name="Porcentual 24 25 2" xfId="7686" xr:uid="{00000000-0005-0000-0000-0000851D0000}"/>
    <cellStyle name="Porcentual 24 26" xfId="3784" xr:uid="{00000000-0005-0000-0000-0000861D0000}"/>
    <cellStyle name="Porcentual 24 26 2" xfId="7687" xr:uid="{00000000-0005-0000-0000-0000871D0000}"/>
    <cellStyle name="Porcentual 24 27" xfId="3785" xr:uid="{00000000-0005-0000-0000-0000881D0000}"/>
    <cellStyle name="Porcentual 24 27 2" xfId="7688" xr:uid="{00000000-0005-0000-0000-0000891D0000}"/>
    <cellStyle name="Porcentual 24 28" xfId="3786" xr:uid="{00000000-0005-0000-0000-00008A1D0000}"/>
    <cellStyle name="Porcentual 24 28 2" xfId="7689" xr:uid="{00000000-0005-0000-0000-00008B1D0000}"/>
    <cellStyle name="Porcentual 24 29" xfId="7690" xr:uid="{00000000-0005-0000-0000-00008C1D0000}"/>
    <cellStyle name="Porcentual 24 3" xfId="3787" xr:uid="{00000000-0005-0000-0000-00008D1D0000}"/>
    <cellStyle name="Porcentual 24 3 2" xfId="7691" xr:uid="{00000000-0005-0000-0000-00008E1D0000}"/>
    <cellStyle name="Porcentual 24 4" xfId="3788" xr:uid="{00000000-0005-0000-0000-00008F1D0000}"/>
    <cellStyle name="Porcentual 24 4 2" xfId="7692" xr:uid="{00000000-0005-0000-0000-0000901D0000}"/>
    <cellStyle name="Porcentual 24 5" xfId="3789" xr:uid="{00000000-0005-0000-0000-0000911D0000}"/>
    <cellStyle name="Porcentual 24 5 2" xfId="7693" xr:uid="{00000000-0005-0000-0000-0000921D0000}"/>
    <cellStyle name="Porcentual 24 6" xfId="3790" xr:uid="{00000000-0005-0000-0000-0000931D0000}"/>
    <cellStyle name="Porcentual 24 6 2" xfId="7694" xr:uid="{00000000-0005-0000-0000-0000941D0000}"/>
    <cellStyle name="Porcentual 24 7" xfId="3791" xr:uid="{00000000-0005-0000-0000-0000951D0000}"/>
    <cellStyle name="Porcentual 24 7 2" xfId="7695" xr:uid="{00000000-0005-0000-0000-0000961D0000}"/>
    <cellStyle name="Porcentual 24 8" xfId="3792" xr:uid="{00000000-0005-0000-0000-0000971D0000}"/>
    <cellStyle name="Porcentual 24 8 2" xfId="7696" xr:uid="{00000000-0005-0000-0000-0000981D0000}"/>
    <cellStyle name="Porcentual 24 9" xfId="3793" xr:uid="{00000000-0005-0000-0000-0000991D0000}"/>
    <cellStyle name="Porcentual 24 9 2" xfId="7697" xr:uid="{00000000-0005-0000-0000-00009A1D0000}"/>
    <cellStyle name="Porcentual 25" xfId="3794" xr:uid="{00000000-0005-0000-0000-00009B1D0000}"/>
    <cellStyle name="Porcentual 25 10" xfId="3795" xr:uid="{00000000-0005-0000-0000-00009C1D0000}"/>
    <cellStyle name="Porcentual 25 10 2" xfId="7698" xr:uid="{00000000-0005-0000-0000-00009D1D0000}"/>
    <cellStyle name="Porcentual 25 11" xfId="3796" xr:uid="{00000000-0005-0000-0000-00009E1D0000}"/>
    <cellStyle name="Porcentual 25 11 2" xfId="7699" xr:uid="{00000000-0005-0000-0000-00009F1D0000}"/>
    <cellStyle name="Porcentual 25 12" xfId="3797" xr:uid="{00000000-0005-0000-0000-0000A01D0000}"/>
    <cellStyle name="Porcentual 25 12 2" xfId="7700" xr:uid="{00000000-0005-0000-0000-0000A11D0000}"/>
    <cellStyle name="Porcentual 25 13" xfId="3798" xr:uid="{00000000-0005-0000-0000-0000A21D0000}"/>
    <cellStyle name="Porcentual 25 13 2" xfId="7701" xr:uid="{00000000-0005-0000-0000-0000A31D0000}"/>
    <cellStyle name="Porcentual 25 14" xfId="3799" xr:uid="{00000000-0005-0000-0000-0000A41D0000}"/>
    <cellStyle name="Porcentual 25 14 2" xfId="7702" xr:uid="{00000000-0005-0000-0000-0000A51D0000}"/>
    <cellStyle name="Porcentual 25 15" xfId="3800" xr:uid="{00000000-0005-0000-0000-0000A61D0000}"/>
    <cellStyle name="Porcentual 25 15 2" xfId="7703" xr:uid="{00000000-0005-0000-0000-0000A71D0000}"/>
    <cellStyle name="Porcentual 25 16" xfId="3801" xr:uid="{00000000-0005-0000-0000-0000A81D0000}"/>
    <cellStyle name="Porcentual 25 16 2" xfId="7704" xr:uid="{00000000-0005-0000-0000-0000A91D0000}"/>
    <cellStyle name="Porcentual 25 17" xfId="3802" xr:uid="{00000000-0005-0000-0000-0000AA1D0000}"/>
    <cellStyle name="Porcentual 25 17 2" xfId="7705" xr:uid="{00000000-0005-0000-0000-0000AB1D0000}"/>
    <cellStyle name="Porcentual 25 18" xfId="3803" xr:uid="{00000000-0005-0000-0000-0000AC1D0000}"/>
    <cellStyle name="Porcentual 25 18 2" xfId="7706" xr:uid="{00000000-0005-0000-0000-0000AD1D0000}"/>
    <cellStyle name="Porcentual 25 19" xfId="3804" xr:uid="{00000000-0005-0000-0000-0000AE1D0000}"/>
    <cellStyle name="Porcentual 25 19 2" xfId="7707" xr:uid="{00000000-0005-0000-0000-0000AF1D0000}"/>
    <cellStyle name="Porcentual 25 2" xfId="3805" xr:uid="{00000000-0005-0000-0000-0000B01D0000}"/>
    <cellStyle name="Porcentual 25 2 2" xfId="7708" xr:uid="{00000000-0005-0000-0000-0000B11D0000}"/>
    <cellStyle name="Porcentual 25 20" xfId="3806" xr:uid="{00000000-0005-0000-0000-0000B21D0000}"/>
    <cellStyle name="Porcentual 25 20 2" xfId="7709" xr:uid="{00000000-0005-0000-0000-0000B31D0000}"/>
    <cellStyle name="Porcentual 25 21" xfId="3807" xr:uid="{00000000-0005-0000-0000-0000B41D0000}"/>
    <cellStyle name="Porcentual 25 21 2" xfId="7710" xr:uid="{00000000-0005-0000-0000-0000B51D0000}"/>
    <cellStyle name="Porcentual 25 22" xfId="3808" xr:uid="{00000000-0005-0000-0000-0000B61D0000}"/>
    <cellStyle name="Porcentual 25 22 2" xfId="7711" xr:uid="{00000000-0005-0000-0000-0000B71D0000}"/>
    <cellStyle name="Porcentual 25 23" xfId="3809" xr:uid="{00000000-0005-0000-0000-0000B81D0000}"/>
    <cellStyle name="Porcentual 25 23 2" xfId="7712" xr:uid="{00000000-0005-0000-0000-0000B91D0000}"/>
    <cellStyle name="Porcentual 25 24" xfId="3810" xr:uid="{00000000-0005-0000-0000-0000BA1D0000}"/>
    <cellStyle name="Porcentual 25 24 2" xfId="7713" xr:uid="{00000000-0005-0000-0000-0000BB1D0000}"/>
    <cellStyle name="Porcentual 25 25" xfId="3811" xr:uid="{00000000-0005-0000-0000-0000BC1D0000}"/>
    <cellStyle name="Porcentual 25 25 2" xfId="7714" xr:uid="{00000000-0005-0000-0000-0000BD1D0000}"/>
    <cellStyle name="Porcentual 25 26" xfId="3812" xr:uid="{00000000-0005-0000-0000-0000BE1D0000}"/>
    <cellStyle name="Porcentual 25 26 2" xfId="7715" xr:uid="{00000000-0005-0000-0000-0000BF1D0000}"/>
    <cellStyle name="Porcentual 25 27" xfId="3813" xr:uid="{00000000-0005-0000-0000-0000C01D0000}"/>
    <cellStyle name="Porcentual 25 27 2" xfId="7716" xr:uid="{00000000-0005-0000-0000-0000C11D0000}"/>
    <cellStyle name="Porcentual 25 28" xfId="3814" xr:uid="{00000000-0005-0000-0000-0000C21D0000}"/>
    <cellStyle name="Porcentual 25 28 2" xfId="7717" xr:uid="{00000000-0005-0000-0000-0000C31D0000}"/>
    <cellStyle name="Porcentual 25 29" xfId="7718" xr:uid="{00000000-0005-0000-0000-0000C41D0000}"/>
    <cellStyle name="Porcentual 25 3" xfId="3815" xr:uid="{00000000-0005-0000-0000-0000C51D0000}"/>
    <cellStyle name="Porcentual 25 3 2" xfId="7719" xr:uid="{00000000-0005-0000-0000-0000C61D0000}"/>
    <cellStyle name="Porcentual 25 4" xfId="3816" xr:uid="{00000000-0005-0000-0000-0000C71D0000}"/>
    <cellStyle name="Porcentual 25 4 2" xfId="7720" xr:uid="{00000000-0005-0000-0000-0000C81D0000}"/>
    <cellStyle name="Porcentual 25 5" xfId="3817" xr:uid="{00000000-0005-0000-0000-0000C91D0000}"/>
    <cellStyle name="Porcentual 25 5 2" xfId="7721" xr:uid="{00000000-0005-0000-0000-0000CA1D0000}"/>
    <cellStyle name="Porcentual 25 6" xfId="3818" xr:uid="{00000000-0005-0000-0000-0000CB1D0000}"/>
    <cellStyle name="Porcentual 25 6 2" xfId="7722" xr:uid="{00000000-0005-0000-0000-0000CC1D0000}"/>
    <cellStyle name="Porcentual 25 7" xfId="3819" xr:uid="{00000000-0005-0000-0000-0000CD1D0000}"/>
    <cellStyle name="Porcentual 25 7 2" xfId="7723" xr:uid="{00000000-0005-0000-0000-0000CE1D0000}"/>
    <cellStyle name="Porcentual 25 8" xfId="3820" xr:uid="{00000000-0005-0000-0000-0000CF1D0000}"/>
    <cellStyle name="Porcentual 25 8 2" xfId="7724" xr:uid="{00000000-0005-0000-0000-0000D01D0000}"/>
    <cellStyle name="Porcentual 25 9" xfId="3821" xr:uid="{00000000-0005-0000-0000-0000D11D0000}"/>
    <cellStyle name="Porcentual 25 9 2" xfId="7725" xr:uid="{00000000-0005-0000-0000-0000D21D0000}"/>
    <cellStyle name="Porcentual 250" xfId="3822" xr:uid="{00000000-0005-0000-0000-0000D31D0000}"/>
    <cellStyle name="Porcentual 250 2" xfId="7726" xr:uid="{00000000-0005-0000-0000-0000D41D0000}"/>
    <cellStyle name="Porcentual 26" xfId="3823" xr:uid="{00000000-0005-0000-0000-0000D51D0000}"/>
    <cellStyle name="Porcentual 26 10" xfId="3824" xr:uid="{00000000-0005-0000-0000-0000D61D0000}"/>
    <cellStyle name="Porcentual 26 10 2" xfId="7727" xr:uid="{00000000-0005-0000-0000-0000D71D0000}"/>
    <cellStyle name="Porcentual 26 11" xfId="3825" xr:uid="{00000000-0005-0000-0000-0000D81D0000}"/>
    <cellStyle name="Porcentual 26 11 2" xfId="7728" xr:uid="{00000000-0005-0000-0000-0000D91D0000}"/>
    <cellStyle name="Porcentual 26 12" xfId="3826" xr:uid="{00000000-0005-0000-0000-0000DA1D0000}"/>
    <cellStyle name="Porcentual 26 12 2" xfId="7729" xr:uid="{00000000-0005-0000-0000-0000DB1D0000}"/>
    <cellStyle name="Porcentual 26 13" xfId="3827" xr:uid="{00000000-0005-0000-0000-0000DC1D0000}"/>
    <cellStyle name="Porcentual 26 13 2" xfId="7730" xr:uid="{00000000-0005-0000-0000-0000DD1D0000}"/>
    <cellStyle name="Porcentual 26 14" xfId="3828" xr:uid="{00000000-0005-0000-0000-0000DE1D0000}"/>
    <cellStyle name="Porcentual 26 14 2" xfId="7731" xr:uid="{00000000-0005-0000-0000-0000DF1D0000}"/>
    <cellStyle name="Porcentual 26 15" xfId="3829" xr:uid="{00000000-0005-0000-0000-0000E01D0000}"/>
    <cellStyle name="Porcentual 26 15 2" xfId="7732" xr:uid="{00000000-0005-0000-0000-0000E11D0000}"/>
    <cellStyle name="Porcentual 26 16" xfId="3830" xr:uid="{00000000-0005-0000-0000-0000E21D0000}"/>
    <cellStyle name="Porcentual 26 16 2" xfId="7733" xr:uid="{00000000-0005-0000-0000-0000E31D0000}"/>
    <cellStyle name="Porcentual 26 17" xfId="3831" xr:uid="{00000000-0005-0000-0000-0000E41D0000}"/>
    <cellStyle name="Porcentual 26 17 2" xfId="7734" xr:uid="{00000000-0005-0000-0000-0000E51D0000}"/>
    <cellStyle name="Porcentual 26 18" xfId="3832" xr:uid="{00000000-0005-0000-0000-0000E61D0000}"/>
    <cellStyle name="Porcentual 26 18 2" xfId="7735" xr:uid="{00000000-0005-0000-0000-0000E71D0000}"/>
    <cellStyle name="Porcentual 26 19" xfId="3833" xr:uid="{00000000-0005-0000-0000-0000E81D0000}"/>
    <cellStyle name="Porcentual 26 19 2" xfId="7736" xr:uid="{00000000-0005-0000-0000-0000E91D0000}"/>
    <cellStyle name="Porcentual 26 2" xfId="3834" xr:uid="{00000000-0005-0000-0000-0000EA1D0000}"/>
    <cellStyle name="Porcentual 26 2 2" xfId="7737" xr:uid="{00000000-0005-0000-0000-0000EB1D0000}"/>
    <cellStyle name="Porcentual 26 20" xfId="3835" xr:uid="{00000000-0005-0000-0000-0000EC1D0000}"/>
    <cellStyle name="Porcentual 26 20 2" xfId="7738" xr:uid="{00000000-0005-0000-0000-0000ED1D0000}"/>
    <cellStyle name="Porcentual 26 21" xfId="3836" xr:uid="{00000000-0005-0000-0000-0000EE1D0000}"/>
    <cellStyle name="Porcentual 26 21 2" xfId="7739" xr:uid="{00000000-0005-0000-0000-0000EF1D0000}"/>
    <cellStyle name="Porcentual 26 22" xfId="3837" xr:uid="{00000000-0005-0000-0000-0000F01D0000}"/>
    <cellStyle name="Porcentual 26 22 2" xfId="7740" xr:uid="{00000000-0005-0000-0000-0000F11D0000}"/>
    <cellStyle name="Porcentual 26 23" xfId="3838" xr:uid="{00000000-0005-0000-0000-0000F21D0000}"/>
    <cellStyle name="Porcentual 26 23 2" xfId="7741" xr:uid="{00000000-0005-0000-0000-0000F31D0000}"/>
    <cellStyle name="Porcentual 26 24" xfId="3839" xr:uid="{00000000-0005-0000-0000-0000F41D0000}"/>
    <cellStyle name="Porcentual 26 24 2" xfId="7742" xr:uid="{00000000-0005-0000-0000-0000F51D0000}"/>
    <cellStyle name="Porcentual 26 25" xfId="3840" xr:uid="{00000000-0005-0000-0000-0000F61D0000}"/>
    <cellStyle name="Porcentual 26 25 2" xfId="7743" xr:uid="{00000000-0005-0000-0000-0000F71D0000}"/>
    <cellStyle name="Porcentual 26 26" xfId="3841" xr:uid="{00000000-0005-0000-0000-0000F81D0000}"/>
    <cellStyle name="Porcentual 26 26 2" xfId="7744" xr:uid="{00000000-0005-0000-0000-0000F91D0000}"/>
    <cellStyle name="Porcentual 26 27" xfId="3842" xr:uid="{00000000-0005-0000-0000-0000FA1D0000}"/>
    <cellStyle name="Porcentual 26 27 2" xfId="7745" xr:uid="{00000000-0005-0000-0000-0000FB1D0000}"/>
    <cellStyle name="Porcentual 26 28" xfId="3843" xr:uid="{00000000-0005-0000-0000-0000FC1D0000}"/>
    <cellStyle name="Porcentual 26 28 2" xfId="7746" xr:uid="{00000000-0005-0000-0000-0000FD1D0000}"/>
    <cellStyle name="Porcentual 26 29" xfId="7747" xr:uid="{00000000-0005-0000-0000-0000FE1D0000}"/>
    <cellStyle name="Porcentual 26 3" xfId="3844" xr:uid="{00000000-0005-0000-0000-0000FF1D0000}"/>
    <cellStyle name="Porcentual 26 3 2" xfId="7748" xr:uid="{00000000-0005-0000-0000-0000001E0000}"/>
    <cellStyle name="Porcentual 26 4" xfId="3845" xr:uid="{00000000-0005-0000-0000-0000011E0000}"/>
    <cellStyle name="Porcentual 26 4 2" xfId="7749" xr:uid="{00000000-0005-0000-0000-0000021E0000}"/>
    <cellStyle name="Porcentual 26 5" xfId="3846" xr:uid="{00000000-0005-0000-0000-0000031E0000}"/>
    <cellStyle name="Porcentual 26 5 2" xfId="7750" xr:uid="{00000000-0005-0000-0000-0000041E0000}"/>
    <cellStyle name="Porcentual 26 6" xfId="3847" xr:uid="{00000000-0005-0000-0000-0000051E0000}"/>
    <cellStyle name="Porcentual 26 6 2" xfId="7751" xr:uid="{00000000-0005-0000-0000-0000061E0000}"/>
    <cellStyle name="Porcentual 26 7" xfId="3848" xr:uid="{00000000-0005-0000-0000-0000071E0000}"/>
    <cellStyle name="Porcentual 26 7 2" xfId="7752" xr:uid="{00000000-0005-0000-0000-0000081E0000}"/>
    <cellStyle name="Porcentual 26 8" xfId="3849" xr:uid="{00000000-0005-0000-0000-0000091E0000}"/>
    <cellStyle name="Porcentual 26 8 2" xfId="7753" xr:uid="{00000000-0005-0000-0000-00000A1E0000}"/>
    <cellStyle name="Porcentual 26 9" xfId="3850" xr:uid="{00000000-0005-0000-0000-00000B1E0000}"/>
    <cellStyle name="Porcentual 26 9 2" xfId="7754" xr:uid="{00000000-0005-0000-0000-00000C1E0000}"/>
    <cellStyle name="Porcentual 27" xfId="3851" xr:uid="{00000000-0005-0000-0000-00000D1E0000}"/>
    <cellStyle name="Porcentual 27 2" xfId="7755" xr:uid="{00000000-0005-0000-0000-00000E1E0000}"/>
    <cellStyle name="Porcentual 27 3" xfId="7756" xr:uid="{00000000-0005-0000-0000-00000F1E0000}"/>
    <cellStyle name="Porcentual 28" xfId="3852" xr:uid="{00000000-0005-0000-0000-0000101E0000}"/>
    <cellStyle name="Porcentual 28 2" xfId="7757" xr:uid="{00000000-0005-0000-0000-0000111E0000}"/>
    <cellStyle name="Porcentual 28 3" xfId="7758" xr:uid="{00000000-0005-0000-0000-0000121E0000}"/>
    <cellStyle name="Porcentual 29" xfId="3853" xr:uid="{00000000-0005-0000-0000-0000131E0000}"/>
    <cellStyle name="Porcentual 29 2" xfId="7759" xr:uid="{00000000-0005-0000-0000-0000141E0000}"/>
    <cellStyle name="Porcentual 29 3" xfId="7760" xr:uid="{00000000-0005-0000-0000-0000151E0000}"/>
    <cellStyle name="Porcentual 3" xfId="3854" xr:uid="{00000000-0005-0000-0000-0000161E0000}"/>
    <cellStyle name="Porcentual 3 10" xfId="4058" xr:uid="{00000000-0005-0000-0000-0000171E0000}"/>
    <cellStyle name="Porcentual 3 10 2" xfId="4560" xr:uid="{00000000-0005-0000-0000-0000181E0000}"/>
    <cellStyle name="Porcentual 3 2" xfId="3855" xr:uid="{00000000-0005-0000-0000-0000191E0000}"/>
    <cellStyle name="Porcentual 3 2 2" xfId="3856" xr:uid="{00000000-0005-0000-0000-00001A1E0000}"/>
    <cellStyle name="Porcentual 3 2 3" xfId="3857" xr:uid="{00000000-0005-0000-0000-00001B1E0000}"/>
    <cellStyle name="Porcentual 3 2 4" xfId="3858" xr:uid="{00000000-0005-0000-0000-00001C1E0000}"/>
    <cellStyle name="Porcentual 3 2 5" xfId="3859" xr:uid="{00000000-0005-0000-0000-00001D1E0000}"/>
    <cellStyle name="Porcentual 3 2 6" xfId="3860" xr:uid="{00000000-0005-0000-0000-00001E1E0000}"/>
    <cellStyle name="Porcentual 3 2 7" xfId="3861" xr:uid="{00000000-0005-0000-0000-00001F1E0000}"/>
    <cellStyle name="Porcentual 3 2 8" xfId="3862" xr:uid="{00000000-0005-0000-0000-0000201E0000}"/>
    <cellStyle name="Porcentual 3 3" xfId="3863" xr:uid="{00000000-0005-0000-0000-0000211E0000}"/>
    <cellStyle name="Porcentual 3 4" xfId="3864" xr:uid="{00000000-0005-0000-0000-0000221E0000}"/>
    <cellStyle name="Porcentual 3 5" xfId="3865" xr:uid="{00000000-0005-0000-0000-0000231E0000}"/>
    <cellStyle name="Porcentual 3 6" xfId="3866" xr:uid="{00000000-0005-0000-0000-0000241E0000}"/>
    <cellStyle name="Porcentual 3 7" xfId="3867" xr:uid="{00000000-0005-0000-0000-0000251E0000}"/>
    <cellStyle name="Porcentual 3 8" xfId="3868" xr:uid="{00000000-0005-0000-0000-0000261E0000}"/>
    <cellStyle name="Porcentual 3 9" xfId="3869" xr:uid="{00000000-0005-0000-0000-0000271E0000}"/>
    <cellStyle name="Porcentual 30" xfId="3870" xr:uid="{00000000-0005-0000-0000-0000281E0000}"/>
    <cellStyle name="Porcentual 30 2" xfId="7761" xr:uid="{00000000-0005-0000-0000-0000291E0000}"/>
    <cellStyle name="Porcentual 30 3" xfId="7762" xr:uid="{00000000-0005-0000-0000-00002A1E0000}"/>
    <cellStyle name="Porcentual 31" xfId="3871" xr:uid="{00000000-0005-0000-0000-00002B1E0000}"/>
    <cellStyle name="Porcentual 31 2" xfId="7763" xr:uid="{00000000-0005-0000-0000-00002C1E0000}"/>
    <cellStyle name="Porcentual 32" xfId="3872" xr:uid="{00000000-0005-0000-0000-00002D1E0000}"/>
    <cellStyle name="Porcentual 32 2" xfId="7764" xr:uid="{00000000-0005-0000-0000-00002E1E0000}"/>
    <cellStyle name="Porcentual 33" xfId="3873" xr:uid="{00000000-0005-0000-0000-00002F1E0000}"/>
    <cellStyle name="Porcentual 33 2" xfId="7765" xr:uid="{00000000-0005-0000-0000-0000301E0000}"/>
    <cellStyle name="Porcentual 34" xfId="3874" xr:uid="{00000000-0005-0000-0000-0000311E0000}"/>
    <cellStyle name="Porcentual 34 2" xfId="7766" xr:uid="{00000000-0005-0000-0000-0000321E0000}"/>
    <cellStyle name="Porcentual 35" xfId="3875" xr:uid="{00000000-0005-0000-0000-0000331E0000}"/>
    <cellStyle name="Porcentual 35 2" xfId="7767" xr:uid="{00000000-0005-0000-0000-0000341E0000}"/>
    <cellStyle name="Porcentual 36" xfId="3876" xr:uid="{00000000-0005-0000-0000-0000351E0000}"/>
    <cellStyle name="Porcentual 36 2" xfId="7768" xr:uid="{00000000-0005-0000-0000-0000361E0000}"/>
    <cellStyle name="Porcentual 37" xfId="3877" xr:uid="{00000000-0005-0000-0000-0000371E0000}"/>
    <cellStyle name="Porcentual 37 2" xfId="7769" xr:uid="{00000000-0005-0000-0000-0000381E0000}"/>
    <cellStyle name="Porcentual 38" xfId="3878" xr:uid="{00000000-0005-0000-0000-0000391E0000}"/>
    <cellStyle name="Porcentual 38 2" xfId="7770" xr:uid="{00000000-0005-0000-0000-00003A1E0000}"/>
    <cellStyle name="Porcentual 39" xfId="3879" xr:uid="{00000000-0005-0000-0000-00003B1E0000}"/>
    <cellStyle name="Porcentual 39 2" xfId="7771" xr:uid="{00000000-0005-0000-0000-00003C1E0000}"/>
    <cellStyle name="Porcentual 4" xfId="3880" xr:uid="{00000000-0005-0000-0000-00003D1E0000}"/>
    <cellStyle name="Porcentual 4 2" xfId="3881" xr:uid="{00000000-0005-0000-0000-00003E1E0000}"/>
    <cellStyle name="Porcentual 4 2 2" xfId="7772" xr:uid="{00000000-0005-0000-0000-00003F1E0000}"/>
    <cellStyle name="Porcentual 4 3" xfId="7773" xr:uid="{00000000-0005-0000-0000-0000401E0000}"/>
    <cellStyle name="Porcentual 40" xfId="3882" xr:uid="{00000000-0005-0000-0000-0000411E0000}"/>
    <cellStyle name="Porcentual 40 2" xfId="7774" xr:uid="{00000000-0005-0000-0000-0000421E0000}"/>
    <cellStyle name="Porcentual 41" xfId="3883" xr:uid="{00000000-0005-0000-0000-0000431E0000}"/>
    <cellStyle name="Porcentual 41 2" xfId="7775" xr:uid="{00000000-0005-0000-0000-0000441E0000}"/>
    <cellStyle name="Porcentual 42" xfId="3884" xr:uid="{00000000-0005-0000-0000-0000451E0000}"/>
    <cellStyle name="Porcentual 42 2" xfId="7776" xr:uid="{00000000-0005-0000-0000-0000461E0000}"/>
    <cellStyle name="Porcentual 45" xfId="3885" xr:uid="{00000000-0005-0000-0000-0000471E0000}"/>
    <cellStyle name="Porcentual 45 2" xfId="7777" xr:uid="{00000000-0005-0000-0000-0000481E0000}"/>
    <cellStyle name="Porcentual 46" xfId="3886" xr:uid="{00000000-0005-0000-0000-0000491E0000}"/>
    <cellStyle name="Porcentual 46 2" xfId="7778" xr:uid="{00000000-0005-0000-0000-00004A1E0000}"/>
    <cellStyle name="Porcentual 47" xfId="3887" xr:uid="{00000000-0005-0000-0000-00004B1E0000}"/>
    <cellStyle name="Porcentual 47 2" xfId="7779" xr:uid="{00000000-0005-0000-0000-00004C1E0000}"/>
    <cellStyle name="Porcentual 48" xfId="3888" xr:uid="{00000000-0005-0000-0000-00004D1E0000}"/>
    <cellStyle name="Porcentual 48 2" xfId="7780" xr:uid="{00000000-0005-0000-0000-00004E1E0000}"/>
    <cellStyle name="Porcentual 49" xfId="3889" xr:uid="{00000000-0005-0000-0000-00004F1E0000}"/>
    <cellStyle name="Porcentual 49 2" xfId="7781" xr:uid="{00000000-0005-0000-0000-0000501E0000}"/>
    <cellStyle name="Porcentual 5" xfId="3890" xr:uid="{00000000-0005-0000-0000-0000511E0000}"/>
    <cellStyle name="Porcentual 50" xfId="3891" xr:uid="{00000000-0005-0000-0000-0000521E0000}"/>
    <cellStyle name="Porcentual 50 2" xfId="7782" xr:uid="{00000000-0005-0000-0000-0000531E0000}"/>
    <cellStyle name="Porcentual 52" xfId="3892" xr:uid="{00000000-0005-0000-0000-0000541E0000}"/>
    <cellStyle name="Porcentual 52 2" xfId="7783" xr:uid="{00000000-0005-0000-0000-0000551E0000}"/>
    <cellStyle name="Porcentual 53" xfId="3893" xr:uid="{00000000-0005-0000-0000-0000561E0000}"/>
    <cellStyle name="Porcentual 53 2" xfId="7784" xr:uid="{00000000-0005-0000-0000-0000571E0000}"/>
    <cellStyle name="Porcentual 55" xfId="3894" xr:uid="{00000000-0005-0000-0000-0000581E0000}"/>
    <cellStyle name="Porcentual 55 2" xfId="7785" xr:uid="{00000000-0005-0000-0000-0000591E0000}"/>
    <cellStyle name="Porcentual 56" xfId="3895" xr:uid="{00000000-0005-0000-0000-00005A1E0000}"/>
    <cellStyle name="Porcentual 56 2" xfId="7786" xr:uid="{00000000-0005-0000-0000-00005B1E0000}"/>
    <cellStyle name="Porcentual 6" xfId="3896" xr:uid="{00000000-0005-0000-0000-00005C1E0000}"/>
    <cellStyle name="Porcentual 7" xfId="3897" xr:uid="{00000000-0005-0000-0000-00005D1E0000}"/>
    <cellStyle name="Porcentual 7 2" xfId="7787" xr:uid="{00000000-0005-0000-0000-00005E1E0000}"/>
    <cellStyle name="Porcentual 8" xfId="3898" xr:uid="{00000000-0005-0000-0000-00005F1E0000}"/>
    <cellStyle name="Porcentual 8 2" xfId="7788" xr:uid="{00000000-0005-0000-0000-0000601E0000}"/>
    <cellStyle name="Porcentual 8 2 2" xfId="7789" xr:uid="{00000000-0005-0000-0000-0000611E0000}"/>
    <cellStyle name="Porcentual 9" xfId="3899" xr:uid="{00000000-0005-0000-0000-0000621E0000}"/>
    <cellStyle name="Porcentual 9 2" xfId="7790" xr:uid="{00000000-0005-0000-0000-0000631E0000}"/>
    <cellStyle name="Porcentual_Ambiente_sfcv 2012" xfId="4059" xr:uid="{00000000-0005-0000-0000-0000641E0000}"/>
    <cellStyle name="Punto" xfId="3900" xr:uid="{00000000-0005-0000-0000-0000651E0000}"/>
    <cellStyle name="Punto 2" xfId="4259" xr:uid="{00000000-0005-0000-0000-0000661E0000}"/>
    <cellStyle name="Punto0" xfId="3901" xr:uid="{00000000-0005-0000-0000-0000671E0000}"/>
    <cellStyle name="Punto0 2" xfId="4260" xr:uid="{00000000-0005-0000-0000-0000681E0000}"/>
    <cellStyle name="Saída" xfId="4060" xr:uid="{00000000-0005-0000-0000-0000691E0000}"/>
    <cellStyle name="Salida" xfId="39" builtinId="21" customBuiltin="1"/>
    <cellStyle name="Salida 2" xfId="4061" xr:uid="{00000000-0005-0000-0000-00006B1E0000}"/>
    <cellStyle name="Texto de advertencia" xfId="43" builtinId="11" customBuiltin="1"/>
    <cellStyle name="Texto de advertencia 2" xfId="4062" xr:uid="{00000000-0005-0000-0000-00006D1E0000}"/>
    <cellStyle name="Texto de Aviso" xfId="4063" xr:uid="{00000000-0005-0000-0000-00006E1E0000}"/>
    <cellStyle name="Texto explicativo" xfId="44" builtinId="53" customBuiltin="1"/>
    <cellStyle name="Texto explicativo 2" xfId="4064" xr:uid="{00000000-0005-0000-0000-0000701E0000}"/>
    <cellStyle name="Título" xfId="30" builtinId="15" customBuiltin="1"/>
    <cellStyle name="Título 1 2" xfId="4065" xr:uid="{00000000-0005-0000-0000-0000721E0000}"/>
    <cellStyle name="Título 2" xfId="32" builtinId="17" customBuiltin="1"/>
    <cellStyle name="Título 2 2" xfId="4066" xr:uid="{00000000-0005-0000-0000-0000741E0000}"/>
    <cellStyle name="Título 3" xfId="33" builtinId="18" customBuiltin="1"/>
    <cellStyle name="Título 3 2" xfId="4067" xr:uid="{00000000-0005-0000-0000-0000761E0000}"/>
    <cellStyle name="Título 4" xfId="4068" xr:uid="{00000000-0005-0000-0000-0000771E0000}"/>
    <cellStyle name="Título 5" xfId="4069" xr:uid="{00000000-0005-0000-0000-0000781E0000}"/>
    <cellStyle name="Total" xfId="15" builtinId="25" customBuiltin="1"/>
    <cellStyle name="Total 2" xfId="71" xr:uid="{00000000-0005-0000-0000-00007A1E0000}"/>
    <cellStyle name="Total 2 2" xfId="3903" xr:uid="{00000000-0005-0000-0000-00007B1E0000}"/>
    <cellStyle name="Total 2 2 2" xfId="4278" xr:uid="{00000000-0005-0000-0000-00007C1E0000}"/>
    <cellStyle name="Total 2 3" xfId="4070" xr:uid="{00000000-0005-0000-0000-00007D1E0000}"/>
    <cellStyle name="Total 2_5" xfId="3954" xr:uid="{00000000-0005-0000-0000-00007E1E0000}"/>
    <cellStyle name="Total 3" xfId="3902" xr:uid="{00000000-0005-0000-0000-00007F1E0000}"/>
    <cellStyle name="Total 3 2" xfId="4071" xr:uid="{00000000-0005-0000-0000-0000801E0000}"/>
    <cellStyle name="Total 3 3" xfId="4343" xr:uid="{00000000-0005-0000-0000-0000811E0000}"/>
    <cellStyle name="Total 4" xfId="4270" xr:uid="{00000000-0005-0000-0000-0000821E0000}"/>
    <cellStyle name="Total 5" xfId="4390" xr:uid="{00000000-0005-0000-0000-0000831E0000}"/>
    <cellStyle name="Total 6" xfId="4261" xr:uid="{00000000-0005-0000-0000-0000841E0000}"/>
  </cellStyles>
  <dxfs count="13"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  <i val="0"/>
        <condense val="0"/>
        <extend val="0"/>
        <color auto="1"/>
      </font>
      <fill>
        <patternFill>
          <bgColor indexed="23"/>
        </patternFill>
      </fill>
    </dxf>
    <dxf>
      <font>
        <b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colors>
    <mruColors>
      <color rgb="FF008683"/>
      <color rgb="FF00928F"/>
      <color rgb="FF007774"/>
      <color rgb="FF009999"/>
      <color rgb="FFFF66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2339340</xdr:colOff>
      <xdr:row>5</xdr:row>
      <xdr:rowOff>124585</xdr:rowOff>
    </xdr:to>
    <xdr:pic>
      <xdr:nvPicPr>
        <xdr:cNvPr id="2" name="Imagen 1" descr="C:\Users\ces14\Downloads\SantaFeComoVamos_marca_VF-color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2339340" cy="772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afeciudad.gov.ar/secretaria-general/santa-fe-como-vamo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antafeciudad.gov.ar/gobierno/transparencia/como_vamos.html" TargetMode="External"/><Relationship Id="rId1" Type="http://schemas.openxmlformats.org/officeDocument/2006/relationships/hyperlink" Target="http://ricardorojasmolina.com.ar/bolsa/ces/santafecomovamos@santafeciudad.gov.ar%20/%20ces@bcsf.com.a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bcsf.com.ar/ces/ejes-tematicos-santa-fe-como-vamos.php" TargetMode="External"/><Relationship Id="rId4" Type="http://schemas.openxmlformats.org/officeDocument/2006/relationships/hyperlink" Target="http://ricardorojasmolina.com.ar/bolsa/ces/santafecomovamos@santafeciudad.gov.ar%20/%20ces@bcsf.com.a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5" tint="-0.249977111117893"/>
  </sheetPr>
  <dimension ref="A1:AF53"/>
  <sheetViews>
    <sheetView tabSelected="1" zoomScaleNormal="100" workbookViewId="0">
      <pane xSplit="2" ySplit="12" topLeftCell="C19" activePane="bottomRight" state="frozen"/>
      <selection pane="topRight" activeCell="C1" sqref="C1"/>
      <selection pane="bottomLeft" activeCell="A13" sqref="A13"/>
      <selection pane="bottomRight"/>
    </sheetView>
  </sheetViews>
  <sheetFormatPr baseColWidth="10" defaultColWidth="11.42578125" defaultRowHeight="12.75" x14ac:dyDescent="0.2"/>
  <cols>
    <col min="1" max="1" width="1.7109375" style="2" bestFit="1" customWidth="1"/>
    <col min="2" max="2" width="2" style="2" customWidth="1"/>
    <col min="3" max="3" width="64.5703125" style="2" customWidth="1"/>
    <col min="4" max="4" width="1.28515625" style="2" hidden="1" customWidth="1"/>
    <col min="5" max="5" width="25.140625" style="2" bestFit="1" customWidth="1"/>
    <col min="6" max="6" width="55.140625" style="2" customWidth="1"/>
    <col min="7" max="8" width="19.42578125" style="2" customWidth="1"/>
    <col min="9" max="9" width="32.140625" style="2" bestFit="1" customWidth="1"/>
    <col min="10" max="16384" width="11.42578125" style="2"/>
  </cols>
  <sheetData>
    <row r="1" spans="1:13" s="187" customFormat="1" ht="6" customHeight="1" x14ac:dyDescent="0.2">
      <c r="A1" s="186"/>
    </row>
    <row r="2" spans="1:13" s="187" customFormat="1" x14ac:dyDescent="0.2">
      <c r="A2" s="186"/>
    </row>
    <row r="3" spans="1:13" s="187" customFormat="1" x14ac:dyDescent="0.2">
      <c r="A3" s="186"/>
      <c r="D3" s="188" t="s">
        <v>167</v>
      </c>
      <c r="E3" s="188" t="s">
        <v>167</v>
      </c>
    </row>
    <row r="4" spans="1:13" s="187" customFormat="1" x14ac:dyDescent="0.2">
      <c r="A4" s="186"/>
      <c r="D4" s="187" t="s">
        <v>168</v>
      </c>
      <c r="E4" s="388" t="s">
        <v>250</v>
      </c>
    </row>
    <row r="5" spans="1:13" s="187" customFormat="1" x14ac:dyDescent="0.2">
      <c r="A5" s="186"/>
      <c r="D5" s="187" t="s">
        <v>169</v>
      </c>
      <c r="E5" s="388" t="s">
        <v>249</v>
      </c>
    </row>
    <row r="6" spans="1:13" s="187" customFormat="1" x14ac:dyDescent="0.2">
      <c r="A6" s="186"/>
      <c r="D6" s="187" t="s">
        <v>170</v>
      </c>
      <c r="E6" s="389" t="s">
        <v>170</v>
      </c>
    </row>
    <row r="7" spans="1:13" s="187" customFormat="1" x14ac:dyDescent="0.2">
      <c r="A7" s="186"/>
    </row>
    <row r="8" spans="1:13" s="182" customFormat="1" ht="28.9" customHeight="1" x14ac:dyDescent="0.2">
      <c r="B8" s="183" t="s">
        <v>11</v>
      </c>
      <c r="C8" s="184"/>
      <c r="D8" s="184"/>
      <c r="E8" s="184"/>
      <c r="F8" s="184"/>
      <c r="G8" s="184"/>
      <c r="H8" s="184"/>
      <c r="I8" s="185"/>
      <c r="J8" s="185"/>
      <c r="K8" s="184"/>
      <c r="L8" s="184"/>
      <c r="M8" s="184"/>
    </row>
    <row r="9" spans="1:13" s="10" customFormat="1" ht="3.75" customHeight="1" x14ac:dyDescent="0.2"/>
    <row r="10" spans="1:13" s="10" customFormat="1" ht="19.5" customHeight="1" x14ac:dyDescent="0.25">
      <c r="B10" s="17" t="s">
        <v>12</v>
      </c>
      <c r="C10" s="11"/>
      <c r="G10" s="16"/>
    </row>
    <row r="11" spans="1:13" s="10" customFormat="1" ht="19.5" customHeight="1" x14ac:dyDescent="0.25">
      <c r="B11" s="17" t="s">
        <v>16</v>
      </c>
      <c r="C11" s="11"/>
      <c r="G11" s="16"/>
    </row>
    <row r="12" spans="1:13" s="5" customFormat="1" ht="10.15" customHeight="1" x14ac:dyDescent="0.2"/>
    <row r="13" spans="1:13" s="21" customFormat="1" ht="19.899999999999999" customHeight="1" x14ac:dyDescent="0.2">
      <c r="A13" s="20"/>
      <c r="C13" s="21" t="s">
        <v>74</v>
      </c>
      <c r="F13" s="181" t="s">
        <v>13</v>
      </c>
      <c r="G13" s="181" t="s">
        <v>2</v>
      </c>
      <c r="H13" s="181" t="s">
        <v>1</v>
      </c>
      <c r="I13" s="181" t="s">
        <v>5</v>
      </c>
    </row>
    <row r="14" spans="1:13" s="6" customFormat="1" ht="20.100000000000001" customHeight="1" x14ac:dyDescent="0.2">
      <c r="B14" s="22"/>
      <c r="C14" s="387" t="s">
        <v>184</v>
      </c>
      <c r="D14" s="19"/>
      <c r="E14" s="58"/>
      <c r="F14" s="115" t="s">
        <v>185</v>
      </c>
      <c r="G14" s="56" t="s">
        <v>19</v>
      </c>
      <c r="H14" s="54">
        <f>COLUMNS('1'!B:S)</f>
        <v>18</v>
      </c>
      <c r="I14" s="172" t="s">
        <v>130</v>
      </c>
    </row>
    <row r="15" spans="1:13" s="6" customFormat="1" ht="20.100000000000001" customHeight="1" x14ac:dyDescent="0.2">
      <c r="B15" s="22"/>
      <c r="C15" s="387" t="s">
        <v>192</v>
      </c>
      <c r="D15" s="19"/>
      <c r="E15" s="19"/>
      <c r="F15" s="116" t="s">
        <v>185</v>
      </c>
      <c r="G15" s="57" t="s">
        <v>19</v>
      </c>
      <c r="H15" s="54">
        <f>COLUMNS('2'!B1:W2)</f>
        <v>22</v>
      </c>
      <c r="I15" s="173" t="s">
        <v>130</v>
      </c>
    </row>
    <row r="16" spans="1:13" s="6" customFormat="1" ht="20.100000000000001" customHeight="1" x14ac:dyDescent="0.2">
      <c r="B16" s="19"/>
      <c r="C16" s="387" t="s">
        <v>193</v>
      </c>
      <c r="D16" s="19"/>
      <c r="E16" s="19"/>
      <c r="F16" s="116" t="s">
        <v>135</v>
      </c>
      <c r="G16" s="57" t="s">
        <v>54</v>
      </c>
      <c r="H16" s="54">
        <f>COLUMNS('3'!B:E)</f>
        <v>4</v>
      </c>
      <c r="I16" s="174" t="s">
        <v>196</v>
      </c>
    </row>
    <row r="17" spans="1:9" s="6" customFormat="1" ht="20.100000000000001" customHeight="1" x14ac:dyDescent="0.2">
      <c r="B17" s="19"/>
      <c r="C17" s="387" t="s">
        <v>240</v>
      </c>
      <c r="D17" s="19"/>
      <c r="E17" s="19"/>
      <c r="F17" s="116" t="s">
        <v>215</v>
      </c>
      <c r="G17" s="57" t="s">
        <v>0</v>
      </c>
      <c r="H17" s="54">
        <v>20</v>
      </c>
      <c r="I17" s="306">
        <v>2014.01</v>
      </c>
    </row>
    <row r="18" spans="1:9" s="406" customFormat="1" ht="20.25" customHeight="1" x14ac:dyDescent="0.2">
      <c r="B18" s="407"/>
      <c r="C18" s="408" t="s">
        <v>220</v>
      </c>
      <c r="D18" s="407"/>
      <c r="E18" s="407"/>
      <c r="F18" s="277" t="s">
        <v>215</v>
      </c>
      <c r="G18" s="278" t="s">
        <v>0</v>
      </c>
      <c r="H18" s="279">
        <v>1</v>
      </c>
      <c r="I18" s="409" t="s">
        <v>221</v>
      </c>
    </row>
    <row r="19" spans="1:9" s="406" customFormat="1" ht="20.100000000000001" customHeight="1" x14ac:dyDescent="0.2">
      <c r="B19" s="407"/>
      <c r="C19" s="408" t="s">
        <v>222</v>
      </c>
      <c r="D19" s="407"/>
      <c r="E19" s="407"/>
      <c r="F19" s="277" t="s">
        <v>72</v>
      </c>
      <c r="G19" s="278" t="s">
        <v>133</v>
      </c>
      <c r="H19" s="279">
        <v>2</v>
      </c>
      <c r="I19" s="280">
        <v>2009</v>
      </c>
    </row>
    <row r="20" spans="1:9" s="406" customFormat="1" ht="20.100000000000001" customHeight="1" x14ac:dyDescent="0.2">
      <c r="B20" s="407"/>
      <c r="C20" s="408" t="s">
        <v>226</v>
      </c>
      <c r="D20" s="407"/>
      <c r="E20" s="407"/>
      <c r="F20" s="277" t="s">
        <v>18</v>
      </c>
      <c r="G20" s="278" t="s">
        <v>133</v>
      </c>
      <c r="H20" s="279">
        <v>18</v>
      </c>
      <c r="I20" s="280">
        <v>2000</v>
      </c>
    </row>
    <row r="21" spans="1:9" s="406" customFormat="1" ht="18" customHeight="1" x14ac:dyDescent="0.2">
      <c r="B21" s="410"/>
      <c r="C21" s="408" t="s">
        <v>227</v>
      </c>
      <c r="D21" s="407"/>
      <c r="E21" s="411"/>
      <c r="F21" s="277" t="s">
        <v>18</v>
      </c>
      <c r="G21" s="278" t="s">
        <v>0</v>
      </c>
      <c r="H21" s="279">
        <v>18</v>
      </c>
      <c r="I21" s="409">
        <v>1995.01</v>
      </c>
    </row>
    <row r="22" spans="1:9" s="6" customFormat="1" ht="18" customHeight="1" x14ac:dyDescent="0.2">
      <c r="B22" s="22"/>
      <c r="C22" s="387" t="s">
        <v>242</v>
      </c>
      <c r="D22" s="19"/>
      <c r="E22" s="19"/>
      <c r="F22" s="277" t="s">
        <v>72</v>
      </c>
      <c r="G22" s="57" t="s">
        <v>0</v>
      </c>
      <c r="H22" s="55">
        <v>4</v>
      </c>
      <c r="I22" s="276" t="s">
        <v>221</v>
      </c>
    </row>
    <row r="23" spans="1:9" s="21" customFormat="1" ht="19.899999999999999" customHeight="1" x14ac:dyDescent="0.2">
      <c r="A23" s="20"/>
      <c r="C23" s="21" t="s">
        <v>75</v>
      </c>
      <c r="F23" s="181" t="s">
        <v>13</v>
      </c>
      <c r="G23" s="181" t="s">
        <v>2</v>
      </c>
      <c r="H23" s="181" t="s">
        <v>1</v>
      </c>
      <c r="I23" s="181" t="s">
        <v>5</v>
      </c>
    </row>
    <row r="24" spans="1:9" s="406" customFormat="1" ht="20.100000000000001" customHeight="1" x14ac:dyDescent="0.2">
      <c r="B24" s="407"/>
      <c r="C24" s="408" t="s">
        <v>223</v>
      </c>
      <c r="D24" s="407"/>
      <c r="E24" s="407"/>
      <c r="F24" s="277" t="s">
        <v>72</v>
      </c>
      <c r="G24" s="278" t="s">
        <v>0</v>
      </c>
      <c r="H24" s="279">
        <v>20</v>
      </c>
      <c r="I24" s="409" t="s">
        <v>209</v>
      </c>
    </row>
    <row r="25" spans="1:9" s="406" customFormat="1" ht="20.100000000000001" customHeight="1" x14ac:dyDescent="0.2">
      <c r="B25" s="407"/>
      <c r="C25" s="408" t="s">
        <v>224</v>
      </c>
      <c r="D25" s="407"/>
      <c r="E25" s="407"/>
      <c r="F25" s="277" t="s">
        <v>219</v>
      </c>
      <c r="G25" s="278" t="s">
        <v>19</v>
      </c>
      <c r="H25" s="279">
        <v>16</v>
      </c>
      <c r="I25" s="412" t="s">
        <v>130</v>
      </c>
    </row>
    <row r="26" spans="1:9" s="406" customFormat="1" ht="20.100000000000001" customHeight="1" x14ac:dyDescent="0.2">
      <c r="B26" s="407"/>
      <c r="C26" s="408" t="s">
        <v>225</v>
      </c>
      <c r="D26" s="407"/>
      <c r="E26" s="407"/>
      <c r="F26" s="277" t="s">
        <v>17</v>
      </c>
      <c r="G26" s="278" t="s">
        <v>0</v>
      </c>
      <c r="H26" s="279">
        <v>21</v>
      </c>
      <c r="I26" s="409" t="s">
        <v>209</v>
      </c>
    </row>
    <row r="27" spans="1:9" s="406" customFormat="1" ht="6" customHeight="1" x14ac:dyDescent="0.2">
      <c r="A27" s="413"/>
      <c r="B27" s="413"/>
      <c r="C27" s="414"/>
      <c r="D27" s="413"/>
      <c r="E27" s="413"/>
      <c r="F27" s="415"/>
      <c r="G27" s="416"/>
      <c r="H27" s="416"/>
      <c r="I27" s="417"/>
    </row>
    <row r="28" spans="1:9" s="6" customFormat="1" ht="20.100000000000001" customHeight="1" x14ac:dyDescent="0.2">
      <c r="C28" s="8"/>
      <c r="E28" s="59" t="s">
        <v>6</v>
      </c>
      <c r="F28" s="60"/>
      <c r="G28" s="61"/>
      <c r="H28" s="145">
        <f>H17+H18+H21+H22+H24+H26</f>
        <v>84</v>
      </c>
      <c r="I28" s="13"/>
    </row>
    <row r="29" spans="1:9" s="6" customFormat="1" ht="3.75" customHeight="1" x14ac:dyDescent="0.2">
      <c r="C29" s="8"/>
      <c r="G29" s="9"/>
      <c r="H29" s="12"/>
      <c r="I29" s="7"/>
    </row>
    <row r="30" spans="1:9" s="6" customFormat="1" ht="20.100000000000001" customHeight="1" x14ac:dyDescent="0.2">
      <c r="C30" s="8"/>
      <c r="E30" s="14" t="s">
        <v>8</v>
      </c>
      <c r="F30" s="18"/>
      <c r="G30" s="15"/>
      <c r="H30" s="146">
        <f>H14+H15+H25</f>
        <v>56</v>
      </c>
      <c r="I30" s="13"/>
    </row>
    <row r="31" spans="1:9" s="6" customFormat="1" ht="3.75" customHeight="1" x14ac:dyDescent="0.2">
      <c r="C31" s="8"/>
      <c r="G31" s="9"/>
      <c r="H31" s="147"/>
      <c r="I31" s="7"/>
    </row>
    <row r="32" spans="1:9" s="6" customFormat="1" ht="19.5" customHeight="1" x14ac:dyDescent="0.2">
      <c r="C32" s="8"/>
      <c r="E32" s="14" t="s">
        <v>9</v>
      </c>
      <c r="F32" s="18"/>
      <c r="G32" s="15"/>
      <c r="H32" s="146">
        <v>0</v>
      </c>
      <c r="I32" s="13"/>
    </row>
    <row r="33" spans="1:32" s="6" customFormat="1" ht="3.75" customHeight="1" x14ac:dyDescent="0.2">
      <c r="C33" s="8"/>
      <c r="G33" s="9"/>
      <c r="H33" s="147"/>
      <c r="I33" s="7"/>
    </row>
    <row r="34" spans="1:32" s="6" customFormat="1" ht="19.5" customHeight="1" x14ac:dyDescent="0.2">
      <c r="C34" s="8"/>
      <c r="E34" s="14" t="s">
        <v>7</v>
      </c>
      <c r="F34" s="18"/>
      <c r="G34" s="15"/>
      <c r="H34" s="146">
        <f>H19+H20</f>
        <v>20</v>
      </c>
      <c r="I34" s="13"/>
    </row>
    <row r="35" spans="1:32" s="6" customFormat="1" ht="3.75" customHeight="1" x14ac:dyDescent="0.2">
      <c r="C35" s="8"/>
      <c r="G35" s="9"/>
      <c r="H35" s="147"/>
      <c r="I35" s="7"/>
    </row>
    <row r="36" spans="1:32" s="6" customFormat="1" ht="20.100000000000001" customHeight="1" x14ac:dyDescent="0.2">
      <c r="C36" s="11"/>
      <c r="E36" s="14" t="s">
        <v>164</v>
      </c>
      <c r="F36" s="51"/>
      <c r="G36" s="15"/>
      <c r="H36" s="146">
        <f>H16</f>
        <v>4</v>
      </c>
      <c r="I36" s="7"/>
    </row>
    <row r="37" spans="1:32" s="6" customFormat="1" ht="3.75" customHeight="1" x14ac:dyDescent="0.2">
      <c r="C37" s="8"/>
      <c r="G37" s="9"/>
      <c r="H37" s="147"/>
      <c r="I37" s="7"/>
    </row>
    <row r="38" spans="1:32" s="6" customFormat="1" ht="20.100000000000001" customHeight="1" x14ac:dyDescent="0.2">
      <c r="C38" s="11"/>
      <c r="E38" s="14" t="s">
        <v>146</v>
      </c>
      <c r="F38" s="51"/>
      <c r="G38" s="15"/>
      <c r="H38" s="146">
        <f>SUM(H28:H36)</f>
        <v>164</v>
      </c>
      <c r="I38" s="7"/>
    </row>
    <row r="39" spans="1:32" customForma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customForma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customForma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customForma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customForma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customForma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customForma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</sheetData>
  <phoneticPr fontId="13" type="noConversion"/>
  <hyperlinks>
    <hyperlink ref="C14" location="'1'!B10" display="1. Población según categoría de actividad" xr:uid="{00000000-0004-0000-0000-000001000000}"/>
    <hyperlink ref="C16" location="'3'!B10" display="3. Tasas laborales" xr:uid="{00000000-0004-0000-0000-000003000000}"/>
    <hyperlink ref="C17" location="'4'!B14" display="4. Empleo privado registrado. Niveles, proporciones y comparativos" xr:uid="{00000000-0004-0000-0000-000004000000}"/>
    <hyperlink ref="C15" location="'2'!B12" display="2. Tasas laborales" xr:uid="{00000000-0004-0000-0000-000008000000}"/>
    <hyperlink ref="D6" r:id="rId1" display="http://ricardorojasmolina.com.ar/bolsa/ces/santafecomovamos@santafeciudad.gov.ar / ces@bcsf.com.ar" xr:uid="{00000000-0004-0000-0000-000009000000}"/>
    <hyperlink ref="D5" r:id="rId2" xr:uid="{00000000-0004-0000-0000-00000A000000}"/>
    <hyperlink ref="C18" location="'5 (b)'!B10" display="5.b. Empleo privado registrado por ramas de actividad" xr:uid="{00000000-0004-0000-0000-00000F000000}"/>
    <hyperlink ref="C19" location="'5 (b)'!B10" display="5.b. Empleo privado registrado por ramas de actividad" xr:uid="{F289ECF5-150D-43E7-BA6C-134B8F154A45}"/>
    <hyperlink ref="C25" location="'5'!B10" display="5. Empleo privado registrado por ramas de actividad" xr:uid="{22484957-0540-43D5-BF2B-E9E27E7833A2}"/>
    <hyperlink ref="C24" location="'4 (b)'!B10" display="4.b. Empleo privado registrado. Niveles, proporciones y comparativos" xr:uid="{8E4666AB-1463-4063-B5ED-262443FE43C4}"/>
    <hyperlink ref="C26" location="'4'!B14" display="4. Empleo privado registrado. Niveles, proporciones y comparativos" xr:uid="{8A5567A1-1BC6-4017-8125-0038D5A71D2F}"/>
    <hyperlink ref="E5" r:id="rId3" xr:uid="{F9D5109A-EC7C-4F82-8BFC-9BCD6E7BBA14}"/>
    <hyperlink ref="E6" r:id="rId4" xr:uid="{32391E7B-9949-4D11-8C28-0B989A54AAD7}"/>
    <hyperlink ref="E4" r:id="rId5" xr:uid="{5CDD1C31-E785-4E9E-8E95-8638D2281877}"/>
  </hyperlinks>
  <pageMargins left="0.2" right="0.2" top="0.2" bottom="0.22" header="0" footer="0"/>
  <pageSetup paperSize="9" orientation="landscape" r:id="rId6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6A03-1377-4DC0-98FF-4A44318E77F4}">
  <dimension ref="A1:E164"/>
  <sheetViews>
    <sheetView zoomScale="115" zoomScaleNormal="115" workbookViewId="0">
      <pane xSplit="1" ySplit="9" topLeftCell="B109" activePane="bottomRight" state="frozen"/>
      <selection pane="topRight" activeCell="B1" sqref="B1"/>
      <selection pane="bottomLeft" activeCell="A10" sqref="A10"/>
      <selection pane="bottomRight" activeCell="B4" sqref="B4"/>
    </sheetView>
  </sheetViews>
  <sheetFormatPr baseColWidth="10" defaultColWidth="11.42578125" defaultRowHeight="12.75" x14ac:dyDescent="0.2"/>
  <cols>
    <col min="1" max="1" width="9.85546875" style="36" bestFit="1" customWidth="1"/>
    <col min="2" max="5" width="19.28515625" style="36" customWidth="1"/>
    <col min="6" max="16384" width="11.42578125" style="271"/>
  </cols>
  <sheetData>
    <row r="1" spans="1:5" ht="3.75" customHeight="1" x14ac:dyDescent="0.2">
      <c r="A1" s="213"/>
      <c r="B1" s="347"/>
      <c r="C1" s="194"/>
      <c r="D1" s="194"/>
      <c r="E1" s="214"/>
    </row>
    <row r="2" spans="1:5" ht="29.25" customHeight="1" x14ac:dyDescent="0.2">
      <c r="A2" s="220" t="s">
        <v>3</v>
      </c>
      <c r="B2" s="108" t="s">
        <v>239</v>
      </c>
      <c r="C2" s="108"/>
      <c r="D2" s="108"/>
      <c r="E2" s="141"/>
    </row>
    <row r="3" spans="1:5" x14ac:dyDescent="0.2">
      <c r="A3" s="220" t="s">
        <v>145</v>
      </c>
      <c r="B3" s="348" t="s">
        <v>248</v>
      </c>
      <c r="C3" s="348"/>
      <c r="D3" s="348"/>
      <c r="E3" s="349"/>
    </row>
    <row r="4" spans="1:5" ht="5.0999999999999996" customHeight="1" x14ac:dyDescent="0.2">
      <c r="A4" s="330"/>
      <c r="B4" s="340"/>
      <c r="C4" s="91"/>
      <c r="D4" s="91"/>
      <c r="E4" s="144"/>
    </row>
    <row r="5" spans="1:5" ht="22.5" x14ac:dyDescent="0.2">
      <c r="A5" s="331" t="s">
        <v>4</v>
      </c>
      <c r="B5" s="169"/>
      <c r="C5" s="341"/>
      <c r="D5" s="341"/>
      <c r="E5" s="300"/>
    </row>
    <row r="6" spans="1:5" ht="5.0999999999999996" customHeight="1" x14ac:dyDescent="0.2">
      <c r="A6" s="330"/>
      <c r="B6" s="342"/>
      <c r="C6" s="46"/>
      <c r="D6" s="46"/>
      <c r="E6" s="47"/>
    </row>
    <row r="7" spans="1:5" ht="22.5" x14ac:dyDescent="0.2">
      <c r="A7" s="220" t="s">
        <v>165</v>
      </c>
      <c r="B7" s="390" t="s">
        <v>233</v>
      </c>
      <c r="C7" s="390" t="s">
        <v>234</v>
      </c>
      <c r="D7" s="390" t="s">
        <v>233</v>
      </c>
      <c r="E7" s="386" t="s">
        <v>233</v>
      </c>
    </row>
    <row r="8" spans="1:5" ht="30" customHeight="1" x14ac:dyDescent="0.2">
      <c r="A8" s="337"/>
      <c r="B8" s="328" t="s">
        <v>235</v>
      </c>
      <c r="C8" s="327"/>
      <c r="D8" s="327" t="s">
        <v>236</v>
      </c>
      <c r="E8" s="317"/>
    </row>
    <row r="9" spans="1:5" ht="20.25" customHeight="1" x14ac:dyDescent="0.2">
      <c r="A9" s="337" t="s">
        <v>14</v>
      </c>
      <c r="B9" s="343" t="s">
        <v>237</v>
      </c>
      <c r="C9" s="344" t="s">
        <v>238</v>
      </c>
      <c r="D9" s="345" t="s">
        <v>237</v>
      </c>
      <c r="E9" s="346" t="s">
        <v>238</v>
      </c>
    </row>
    <row r="10" spans="1:5" x14ac:dyDescent="0.2">
      <c r="A10" s="332">
        <v>2014.01</v>
      </c>
      <c r="B10" s="338">
        <v>8632</v>
      </c>
      <c r="C10" s="339">
        <v>11856</v>
      </c>
      <c r="D10" s="339">
        <v>7409</v>
      </c>
      <c r="E10" s="324">
        <v>9082</v>
      </c>
    </row>
    <row r="11" spans="1:5" x14ac:dyDescent="0.2">
      <c r="A11" s="332">
        <v>2014.02</v>
      </c>
      <c r="B11" s="329">
        <v>8465</v>
      </c>
      <c r="C11" s="299">
        <v>12076</v>
      </c>
      <c r="D11" s="299">
        <v>7441</v>
      </c>
      <c r="E11" s="325">
        <v>10143</v>
      </c>
    </row>
    <row r="12" spans="1:5" x14ac:dyDescent="0.2">
      <c r="A12" s="332">
        <v>2014.03</v>
      </c>
      <c r="B12" s="329">
        <v>8909</v>
      </c>
      <c r="C12" s="299">
        <v>12985</v>
      </c>
      <c r="D12" s="299">
        <v>7717</v>
      </c>
      <c r="E12" s="325">
        <v>10631</v>
      </c>
    </row>
    <row r="13" spans="1:5" x14ac:dyDescent="0.2">
      <c r="A13" s="326">
        <v>2014.04</v>
      </c>
      <c r="B13" s="323">
        <v>9424</v>
      </c>
      <c r="C13" s="299">
        <v>13310</v>
      </c>
      <c r="D13" s="299">
        <v>8449</v>
      </c>
      <c r="E13" s="325">
        <v>10756</v>
      </c>
    </row>
    <row r="14" spans="1:5" x14ac:dyDescent="0.2">
      <c r="A14" s="326">
        <v>2014.05</v>
      </c>
      <c r="B14" s="323">
        <v>9274</v>
      </c>
      <c r="C14" s="299">
        <v>13236</v>
      </c>
      <c r="D14" s="299">
        <v>8537</v>
      </c>
      <c r="E14" s="325">
        <v>10732</v>
      </c>
    </row>
    <row r="15" spans="1:5" x14ac:dyDescent="0.2">
      <c r="A15" s="326">
        <v>2014.06</v>
      </c>
      <c r="B15" s="323">
        <v>13461</v>
      </c>
      <c r="C15" s="299">
        <v>19167</v>
      </c>
      <c r="D15" s="299">
        <v>12319</v>
      </c>
      <c r="E15" s="325">
        <v>15879</v>
      </c>
    </row>
    <row r="16" spans="1:5" x14ac:dyDescent="0.2">
      <c r="A16" s="326">
        <v>2014.07</v>
      </c>
      <c r="B16" s="323">
        <v>10130</v>
      </c>
      <c r="C16" s="299">
        <v>14166</v>
      </c>
      <c r="D16" s="299">
        <v>9283</v>
      </c>
      <c r="E16" s="325">
        <v>11398</v>
      </c>
    </row>
    <row r="17" spans="1:5" x14ac:dyDescent="0.2">
      <c r="A17" s="326">
        <v>2014.08</v>
      </c>
      <c r="B17" s="323">
        <v>9805</v>
      </c>
      <c r="C17" s="299">
        <v>14252</v>
      </c>
      <c r="D17" s="299">
        <v>8914</v>
      </c>
      <c r="E17" s="325">
        <v>11428</v>
      </c>
    </row>
    <row r="18" spans="1:5" x14ac:dyDescent="0.2">
      <c r="A18" s="326">
        <v>2014.09</v>
      </c>
      <c r="B18" s="323">
        <v>10115</v>
      </c>
      <c r="C18" s="299">
        <v>14283</v>
      </c>
      <c r="D18" s="299">
        <v>9300</v>
      </c>
      <c r="E18" s="325">
        <v>11444</v>
      </c>
    </row>
    <row r="19" spans="1:5" x14ac:dyDescent="0.2">
      <c r="A19" s="326">
        <v>2014.1</v>
      </c>
      <c r="B19" s="323">
        <v>10396</v>
      </c>
      <c r="C19" s="299">
        <v>14373</v>
      </c>
      <c r="D19" s="299">
        <v>9458</v>
      </c>
      <c r="E19" s="325">
        <v>11458</v>
      </c>
    </row>
    <row r="20" spans="1:5" x14ac:dyDescent="0.2">
      <c r="A20" s="326">
        <v>2014.11</v>
      </c>
      <c r="B20" s="323">
        <v>10534</v>
      </c>
      <c r="C20" s="299">
        <v>14770</v>
      </c>
      <c r="D20" s="299">
        <v>9520</v>
      </c>
      <c r="E20" s="325">
        <v>11764</v>
      </c>
    </row>
    <row r="21" spans="1:5" x14ac:dyDescent="0.2">
      <c r="A21" s="326">
        <v>2014.12</v>
      </c>
      <c r="B21" s="323">
        <v>15696</v>
      </c>
      <c r="C21" s="299">
        <v>20798</v>
      </c>
      <c r="D21" s="299">
        <v>14249</v>
      </c>
      <c r="E21" s="325">
        <v>16885</v>
      </c>
    </row>
    <row r="22" spans="1:5" x14ac:dyDescent="0.2">
      <c r="A22" s="326">
        <f>A10+1</f>
        <v>2015.01</v>
      </c>
      <c r="B22" s="323">
        <v>11488</v>
      </c>
      <c r="C22" s="299">
        <v>15035</v>
      </c>
      <c r="D22" s="299">
        <v>9767</v>
      </c>
      <c r="E22" s="325">
        <v>11641</v>
      </c>
    </row>
    <row r="23" spans="1:5" x14ac:dyDescent="0.2">
      <c r="A23" s="326">
        <f t="shared" ref="A23:A86" si="0">A11+1</f>
        <v>2015.02</v>
      </c>
      <c r="B23" s="323">
        <v>11188</v>
      </c>
      <c r="C23" s="299">
        <v>14937</v>
      </c>
      <c r="D23" s="299">
        <v>9731</v>
      </c>
      <c r="E23" s="325">
        <v>11711</v>
      </c>
    </row>
    <row r="24" spans="1:5" x14ac:dyDescent="0.2">
      <c r="A24" s="326">
        <f t="shared" si="0"/>
        <v>2015.03</v>
      </c>
      <c r="B24" s="323">
        <v>11307</v>
      </c>
      <c r="C24" s="299">
        <v>16434</v>
      </c>
      <c r="D24" s="299">
        <v>9823</v>
      </c>
      <c r="E24" s="325">
        <v>13299</v>
      </c>
    </row>
    <row r="25" spans="1:5" x14ac:dyDescent="0.2">
      <c r="A25" s="326">
        <f t="shared" si="0"/>
        <v>2015.04</v>
      </c>
      <c r="B25" s="323">
        <v>11704</v>
      </c>
      <c r="C25" s="299">
        <v>17945</v>
      </c>
      <c r="D25" s="299">
        <v>10075</v>
      </c>
      <c r="E25" s="325">
        <v>14447</v>
      </c>
    </row>
    <row r="26" spans="1:5" x14ac:dyDescent="0.2">
      <c r="A26" s="326">
        <f t="shared" si="0"/>
        <v>2015.05</v>
      </c>
      <c r="B26" s="323">
        <v>11955</v>
      </c>
      <c r="C26" s="299">
        <v>17405</v>
      </c>
      <c r="D26" s="299">
        <v>10876</v>
      </c>
      <c r="E26" s="325">
        <v>13899</v>
      </c>
    </row>
    <row r="27" spans="1:5" x14ac:dyDescent="0.2">
      <c r="A27" s="326">
        <f t="shared" si="0"/>
        <v>2015.06</v>
      </c>
      <c r="B27" s="323">
        <v>17971</v>
      </c>
      <c r="C27" s="299">
        <v>24911</v>
      </c>
      <c r="D27" s="299">
        <v>16164</v>
      </c>
      <c r="E27" s="325">
        <v>20272</v>
      </c>
    </row>
    <row r="28" spans="1:5" x14ac:dyDescent="0.2">
      <c r="A28" s="326">
        <f t="shared" si="0"/>
        <v>2015.07</v>
      </c>
      <c r="B28" s="323">
        <v>13206</v>
      </c>
      <c r="C28" s="299">
        <v>18580</v>
      </c>
      <c r="D28" s="299">
        <v>11994</v>
      </c>
      <c r="E28" s="325">
        <v>15040</v>
      </c>
    </row>
    <row r="29" spans="1:5" x14ac:dyDescent="0.2">
      <c r="A29" s="326">
        <f t="shared" si="0"/>
        <v>2015.08</v>
      </c>
      <c r="B29" s="323">
        <v>12784</v>
      </c>
      <c r="C29" s="299">
        <v>18885</v>
      </c>
      <c r="D29" s="299">
        <v>11494</v>
      </c>
      <c r="E29" s="325">
        <v>15224</v>
      </c>
    </row>
    <row r="30" spans="1:5" x14ac:dyDescent="0.2">
      <c r="A30" s="326">
        <f t="shared" si="0"/>
        <v>2015.09</v>
      </c>
      <c r="B30" s="323">
        <v>13327</v>
      </c>
      <c r="C30" s="299">
        <v>18950</v>
      </c>
      <c r="D30" s="299">
        <v>12198</v>
      </c>
      <c r="E30" s="325">
        <v>15320</v>
      </c>
    </row>
    <row r="31" spans="1:5" x14ac:dyDescent="0.2">
      <c r="A31" s="326">
        <f t="shared" si="0"/>
        <v>2015.1</v>
      </c>
      <c r="B31" s="323">
        <v>13287</v>
      </c>
      <c r="C31" s="299">
        <v>18883</v>
      </c>
      <c r="D31" s="299">
        <v>11636</v>
      </c>
      <c r="E31" s="325">
        <v>15333</v>
      </c>
    </row>
    <row r="32" spans="1:5" x14ac:dyDescent="0.2">
      <c r="A32" s="326">
        <f t="shared" si="0"/>
        <v>2015.11</v>
      </c>
      <c r="B32" s="323">
        <v>13579</v>
      </c>
      <c r="C32" s="299">
        <v>18879</v>
      </c>
      <c r="D32" s="299">
        <v>12159</v>
      </c>
      <c r="E32" s="325">
        <v>15313</v>
      </c>
    </row>
    <row r="33" spans="1:5" x14ac:dyDescent="0.2">
      <c r="A33" s="326">
        <f t="shared" si="0"/>
        <v>2015.12</v>
      </c>
      <c r="B33" s="323">
        <v>20463</v>
      </c>
      <c r="C33" s="299">
        <v>27068</v>
      </c>
      <c r="D33" s="299">
        <v>18304</v>
      </c>
      <c r="E33" s="325">
        <v>22271</v>
      </c>
    </row>
    <row r="34" spans="1:5" x14ac:dyDescent="0.2">
      <c r="A34" s="326">
        <f t="shared" si="0"/>
        <v>2016.01</v>
      </c>
      <c r="B34" s="323">
        <v>14850</v>
      </c>
      <c r="C34" s="299">
        <v>20226</v>
      </c>
      <c r="D34" s="299">
        <v>12580</v>
      </c>
      <c r="E34" s="325">
        <v>15643</v>
      </c>
    </row>
    <row r="35" spans="1:5" x14ac:dyDescent="0.2">
      <c r="A35" s="326">
        <f t="shared" si="0"/>
        <v>2016.02</v>
      </c>
      <c r="B35" s="323">
        <v>14827</v>
      </c>
      <c r="C35" s="299">
        <v>19678</v>
      </c>
      <c r="D35" s="299">
        <v>12701</v>
      </c>
      <c r="E35" s="325">
        <v>15725</v>
      </c>
    </row>
    <row r="36" spans="1:5" x14ac:dyDescent="0.2">
      <c r="A36" s="326">
        <f t="shared" si="0"/>
        <v>2016.03</v>
      </c>
      <c r="B36" s="323">
        <v>15103</v>
      </c>
      <c r="C36" s="299">
        <v>22411</v>
      </c>
      <c r="D36" s="299">
        <v>13320</v>
      </c>
      <c r="E36" s="325">
        <v>18314</v>
      </c>
    </row>
    <row r="37" spans="1:5" x14ac:dyDescent="0.2">
      <c r="A37" s="326">
        <f t="shared" si="0"/>
        <v>2016.04</v>
      </c>
      <c r="B37" s="323">
        <v>16039</v>
      </c>
      <c r="C37" s="299">
        <v>22365</v>
      </c>
      <c r="D37" s="299">
        <v>14261</v>
      </c>
      <c r="E37" s="325">
        <v>18217</v>
      </c>
    </row>
    <row r="38" spans="1:5" x14ac:dyDescent="0.2">
      <c r="A38" s="326">
        <f t="shared" si="0"/>
        <v>2016.05</v>
      </c>
      <c r="B38" s="323">
        <v>16197</v>
      </c>
      <c r="C38" s="299">
        <v>22788</v>
      </c>
      <c r="D38" s="299">
        <v>14765</v>
      </c>
      <c r="E38" s="325">
        <v>18380</v>
      </c>
    </row>
    <row r="39" spans="1:5" x14ac:dyDescent="0.2">
      <c r="A39" s="326">
        <f t="shared" si="0"/>
        <v>2016.06</v>
      </c>
      <c r="B39" s="323">
        <v>23400</v>
      </c>
      <c r="C39" s="299">
        <v>32740</v>
      </c>
      <c r="D39" s="299">
        <v>21582</v>
      </c>
      <c r="E39" s="325">
        <v>26936</v>
      </c>
    </row>
    <row r="40" spans="1:5" x14ac:dyDescent="0.2">
      <c r="A40" s="326">
        <f t="shared" si="0"/>
        <v>2016.07</v>
      </c>
      <c r="B40" s="323">
        <v>17039</v>
      </c>
      <c r="C40" s="299">
        <v>24567</v>
      </c>
      <c r="D40" s="299">
        <v>15099</v>
      </c>
      <c r="E40" s="325">
        <v>19966</v>
      </c>
    </row>
    <row r="41" spans="1:5" x14ac:dyDescent="0.2">
      <c r="A41" s="326">
        <f t="shared" si="0"/>
        <v>2016.08</v>
      </c>
      <c r="B41" s="323">
        <v>16954</v>
      </c>
      <c r="C41" s="299">
        <v>24711</v>
      </c>
      <c r="D41" s="299">
        <v>15195</v>
      </c>
      <c r="E41" s="325">
        <v>20122</v>
      </c>
    </row>
    <row r="42" spans="1:5" x14ac:dyDescent="0.2">
      <c r="A42" s="326">
        <f t="shared" si="0"/>
        <v>2016.09</v>
      </c>
      <c r="B42" s="323">
        <v>17240</v>
      </c>
      <c r="C42" s="299">
        <v>24975</v>
      </c>
      <c r="D42" s="299">
        <v>15198</v>
      </c>
      <c r="E42" s="325">
        <v>20342</v>
      </c>
    </row>
    <row r="43" spans="1:5" x14ac:dyDescent="0.2">
      <c r="A43" s="326">
        <f t="shared" si="0"/>
        <v>2016.1</v>
      </c>
      <c r="B43" s="323">
        <v>18026</v>
      </c>
      <c r="C43" s="299">
        <v>25103</v>
      </c>
      <c r="D43" s="299">
        <v>16021</v>
      </c>
      <c r="E43" s="325">
        <v>20335</v>
      </c>
    </row>
    <row r="44" spans="1:5" x14ac:dyDescent="0.2">
      <c r="A44" s="326">
        <f t="shared" si="0"/>
        <v>2016.11</v>
      </c>
      <c r="B44" s="323">
        <v>18422</v>
      </c>
      <c r="C44" s="299">
        <v>25521</v>
      </c>
      <c r="D44" s="299">
        <v>16297</v>
      </c>
      <c r="E44" s="325">
        <v>20584</v>
      </c>
    </row>
    <row r="45" spans="1:5" x14ac:dyDescent="0.2">
      <c r="A45" s="326">
        <f t="shared" si="0"/>
        <v>2016.12</v>
      </c>
      <c r="B45" s="323">
        <v>27649</v>
      </c>
      <c r="C45" s="299">
        <v>37326</v>
      </c>
      <c r="D45" s="299">
        <v>24377</v>
      </c>
      <c r="E45" s="325">
        <v>30180</v>
      </c>
    </row>
    <row r="46" spans="1:5" x14ac:dyDescent="0.2">
      <c r="A46" s="326">
        <f t="shared" si="0"/>
        <v>2017.01</v>
      </c>
      <c r="B46" s="323">
        <v>20666</v>
      </c>
      <c r="C46" s="299">
        <v>27052</v>
      </c>
      <c r="D46" s="299">
        <v>17620</v>
      </c>
      <c r="E46" s="325">
        <v>21019</v>
      </c>
    </row>
    <row r="47" spans="1:5" x14ac:dyDescent="0.2">
      <c r="A47" s="326">
        <f t="shared" si="0"/>
        <v>2017.02</v>
      </c>
      <c r="B47" s="323">
        <v>19820</v>
      </c>
      <c r="C47" s="299">
        <v>26485</v>
      </c>
      <c r="D47" s="299">
        <v>17262</v>
      </c>
      <c r="E47" s="325">
        <v>20936</v>
      </c>
    </row>
    <row r="48" spans="1:5" x14ac:dyDescent="0.2">
      <c r="A48" s="326">
        <f t="shared" si="0"/>
        <v>2017.03</v>
      </c>
      <c r="B48" s="323">
        <v>20129</v>
      </c>
      <c r="C48" s="299">
        <v>27398</v>
      </c>
      <c r="D48" s="299">
        <v>17538</v>
      </c>
      <c r="E48" s="325">
        <v>21731</v>
      </c>
    </row>
    <row r="49" spans="1:5" x14ac:dyDescent="0.2">
      <c r="A49" s="326">
        <f t="shared" si="0"/>
        <v>2017.04</v>
      </c>
      <c r="B49" s="323">
        <v>20360</v>
      </c>
      <c r="C49" s="299">
        <v>29296</v>
      </c>
      <c r="D49" s="299">
        <v>18207</v>
      </c>
      <c r="E49" s="325">
        <v>23360</v>
      </c>
    </row>
    <row r="50" spans="1:5" x14ac:dyDescent="0.2">
      <c r="A50" s="326">
        <f t="shared" si="0"/>
        <v>2017.05</v>
      </c>
      <c r="B50" s="323">
        <v>20880</v>
      </c>
      <c r="C50" s="299">
        <v>31651</v>
      </c>
      <c r="D50" s="299">
        <v>18924</v>
      </c>
      <c r="E50" s="325">
        <v>25323</v>
      </c>
    </row>
    <row r="51" spans="1:5" x14ac:dyDescent="0.2">
      <c r="A51" s="326">
        <f t="shared" si="0"/>
        <v>2017.06</v>
      </c>
      <c r="B51" s="323">
        <v>30065</v>
      </c>
      <c r="C51" s="299">
        <v>42602</v>
      </c>
      <c r="D51" s="299">
        <v>27392</v>
      </c>
      <c r="E51" s="325">
        <v>34899</v>
      </c>
    </row>
    <row r="52" spans="1:5" x14ac:dyDescent="0.2">
      <c r="A52" s="326">
        <f t="shared" si="0"/>
        <v>2017.07</v>
      </c>
      <c r="B52" s="323">
        <v>22173</v>
      </c>
      <c r="C52" s="299">
        <v>31711</v>
      </c>
      <c r="D52" s="299">
        <v>20197</v>
      </c>
      <c r="E52" s="325">
        <v>25784</v>
      </c>
    </row>
    <row r="53" spans="1:5" x14ac:dyDescent="0.2">
      <c r="A53" s="326">
        <f t="shared" si="0"/>
        <v>2017.08</v>
      </c>
      <c r="B53" s="323">
        <v>22255</v>
      </c>
      <c r="C53" s="299">
        <v>31773</v>
      </c>
      <c r="D53" s="299">
        <v>20344</v>
      </c>
      <c r="E53" s="325">
        <v>25834</v>
      </c>
    </row>
    <row r="54" spans="1:5" x14ac:dyDescent="0.2">
      <c r="A54" s="326">
        <f t="shared" si="0"/>
        <v>2017.09</v>
      </c>
      <c r="B54" s="323">
        <v>22263</v>
      </c>
      <c r="C54" s="299">
        <v>32335</v>
      </c>
      <c r="D54" s="299">
        <v>20324</v>
      </c>
      <c r="E54" s="325">
        <v>26030</v>
      </c>
    </row>
    <row r="55" spans="1:5" x14ac:dyDescent="0.2">
      <c r="A55" s="326">
        <f t="shared" si="0"/>
        <v>2017.1</v>
      </c>
      <c r="B55" s="323">
        <v>22954</v>
      </c>
      <c r="C55" s="299">
        <v>32150</v>
      </c>
      <c r="D55" s="299">
        <v>20557</v>
      </c>
      <c r="E55" s="325">
        <v>25899</v>
      </c>
    </row>
    <row r="56" spans="1:5" x14ac:dyDescent="0.2">
      <c r="A56" s="326">
        <f t="shared" si="0"/>
        <v>2017.11</v>
      </c>
      <c r="B56" s="323">
        <v>23146</v>
      </c>
      <c r="C56" s="299">
        <v>32618</v>
      </c>
      <c r="D56" s="299">
        <v>20686</v>
      </c>
      <c r="E56" s="325">
        <v>26057</v>
      </c>
    </row>
    <row r="57" spans="1:5" x14ac:dyDescent="0.2">
      <c r="A57" s="326">
        <f t="shared" si="0"/>
        <v>2017.12</v>
      </c>
      <c r="B57" s="323">
        <v>33753</v>
      </c>
      <c r="C57" s="299">
        <v>46127</v>
      </c>
      <c r="D57" s="299">
        <v>30459</v>
      </c>
      <c r="E57" s="325">
        <v>37540</v>
      </c>
    </row>
    <row r="58" spans="1:5" x14ac:dyDescent="0.2">
      <c r="A58" s="326">
        <f t="shared" si="0"/>
        <v>2018.01</v>
      </c>
      <c r="B58" s="323">
        <v>25640</v>
      </c>
      <c r="C58" s="299">
        <v>33944</v>
      </c>
      <c r="D58" s="299">
        <v>21740</v>
      </c>
      <c r="E58" s="325">
        <v>26176</v>
      </c>
    </row>
    <row r="59" spans="1:5" x14ac:dyDescent="0.2">
      <c r="A59" s="326">
        <f t="shared" si="0"/>
        <v>2018.02</v>
      </c>
      <c r="B59" s="323">
        <v>24683</v>
      </c>
      <c r="C59" s="299">
        <v>33689</v>
      </c>
      <c r="D59" s="299">
        <v>21538</v>
      </c>
      <c r="E59" s="325">
        <v>26680</v>
      </c>
    </row>
    <row r="60" spans="1:5" x14ac:dyDescent="0.2">
      <c r="A60" s="326">
        <f t="shared" si="0"/>
        <v>2018.03</v>
      </c>
      <c r="B60" s="323">
        <v>25145</v>
      </c>
      <c r="C60" s="299">
        <v>33252</v>
      </c>
      <c r="D60" s="299">
        <v>21920</v>
      </c>
      <c r="E60" s="325">
        <v>26494</v>
      </c>
    </row>
    <row r="61" spans="1:5" x14ac:dyDescent="0.2">
      <c r="A61" s="326">
        <f t="shared" si="0"/>
        <v>2018.04</v>
      </c>
      <c r="B61" s="323">
        <v>25908</v>
      </c>
      <c r="C61" s="299">
        <v>34776</v>
      </c>
      <c r="D61" s="299">
        <v>23017</v>
      </c>
      <c r="E61" s="325">
        <v>27860</v>
      </c>
    </row>
    <row r="62" spans="1:5" x14ac:dyDescent="0.2">
      <c r="A62" s="326">
        <f t="shared" si="0"/>
        <v>2018.05</v>
      </c>
      <c r="B62" s="323">
        <v>26037</v>
      </c>
      <c r="C62" s="299">
        <v>37181</v>
      </c>
      <c r="D62" s="299">
        <v>23737</v>
      </c>
      <c r="E62" s="325">
        <v>29193</v>
      </c>
    </row>
    <row r="63" spans="1:5" x14ac:dyDescent="0.2">
      <c r="A63" s="326">
        <f t="shared" si="0"/>
        <v>2018.06</v>
      </c>
      <c r="B63" s="323">
        <v>37542</v>
      </c>
      <c r="C63" s="299">
        <v>51353</v>
      </c>
      <c r="D63" s="299">
        <v>34410</v>
      </c>
      <c r="E63" s="325">
        <v>41681</v>
      </c>
    </row>
    <row r="64" spans="1:5" x14ac:dyDescent="0.2">
      <c r="A64" s="326">
        <f>A52+1</f>
        <v>2018.07</v>
      </c>
      <c r="B64" s="323">
        <v>27093</v>
      </c>
      <c r="C64" s="299">
        <v>36847</v>
      </c>
      <c r="D64" s="299">
        <v>24014</v>
      </c>
      <c r="E64" s="325">
        <v>29746</v>
      </c>
    </row>
    <row r="65" spans="1:5" x14ac:dyDescent="0.2">
      <c r="A65" s="326">
        <f t="shared" si="0"/>
        <v>2018.08</v>
      </c>
      <c r="B65" s="323">
        <v>27487</v>
      </c>
      <c r="C65" s="299">
        <v>38494</v>
      </c>
      <c r="D65" s="299">
        <v>24948</v>
      </c>
      <c r="E65" s="325">
        <v>30864</v>
      </c>
    </row>
    <row r="66" spans="1:5" x14ac:dyDescent="0.2">
      <c r="A66" s="326">
        <f t="shared" si="0"/>
        <v>2018.09</v>
      </c>
      <c r="B66" s="323">
        <v>27817</v>
      </c>
      <c r="C66" s="299">
        <v>39462</v>
      </c>
      <c r="D66" s="299">
        <v>25023</v>
      </c>
      <c r="E66" s="325">
        <v>31626</v>
      </c>
    </row>
    <row r="67" spans="1:5" x14ac:dyDescent="0.2">
      <c r="A67" s="326">
        <f t="shared" si="0"/>
        <v>2018.1</v>
      </c>
      <c r="B67" s="323">
        <v>29619</v>
      </c>
      <c r="C67" s="299">
        <v>41179</v>
      </c>
      <c r="D67" s="299">
        <v>26688</v>
      </c>
      <c r="E67" s="325">
        <v>32940</v>
      </c>
    </row>
    <row r="68" spans="1:5" x14ac:dyDescent="0.2">
      <c r="A68" s="326">
        <f t="shared" si="0"/>
        <v>2018.11</v>
      </c>
      <c r="B68" s="323">
        <v>31293</v>
      </c>
      <c r="C68" s="299">
        <v>43407</v>
      </c>
      <c r="D68" s="299">
        <v>28233</v>
      </c>
      <c r="E68" s="325">
        <v>34835</v>
      </c>
    </row>
    <row r="69" spans="1:5" x14ac:dyDescent="0.2">
      <c r="A69" s="326">
        <f t="shared" si="0"/>
        <v>2018.12</v>
      </c>
      <c r="B69" s="323">
        <v>45339</v>
      </c>
      <c r="C69" s="299">
        <v>63529</v>
      </c>
      <c r="D69" s="299">
        <v>40851</v>
      </c>
      <c r="E69" s="325">
        <v>51904</v>
      </c>
    </row>
    <row r="70" spans="1:5" x14ac:dyDescent="0.2">
      <c r="A70" s="326">
        <f t="shared" si="0"/>
        <v>2019.01</v>
      </c>
      <c r="B70" s="323">
        <v>35342</v>
      </c>
      <c r="C70" s="299">
        <v>47019</v>
      </c>
      <c r="D70" s="299">
        <v>30506</v>
      </c>
      <c r="E70" s="325">
        <v>36381</v>
      </c>
    </row>
    <row r="71" spans="1:5" x14ac:dyDescent="0.2">
      <c r="A71" s="326">
        <f t="shared" si="0"/>
        <v>2019.02</v>
      </c>
      <c r="B71" s="323">
        <v>34215</v>
      </c>
      <c r="C71" s="299">
        <v>47606</v>
      </c>
      <c r="D71" s="299">
        <v>29779</v>
      </c>
      <c r="E71" s="325">
        <v>38263</v>
      </c>
    </row>
    <row r="72" spans="1:5" x14ac:dyDescent="0.2">
      <c r="A72" s="326">
        <f t="shared" si="0"/>
        <v>2019.03</v>
      </c>
      <c r="B72" s="323">
        <v>35558</v>
      </c>
      <c r="C72" s="299">
        <v>47777</v>
      </c>
      <c r="D72" s="299">
        <v>31080</v>
      </c>
      <c r="E72" s="325">
        <v>37822</v>
      </c>
    </row>
    <row r="73" spans="1:5" x14ac:dyDescent="0.2">
      <c r="A73" s="326">
        <f t="shared" si="0"/>
        <v>2019.04</v>
      </c>
      <c r="B73" s="323">
        <v>36910</v>
      </c>
      <c r="C73" s="299">
        <v>54272</v>
      </c>
      <c r="D73" s="299">
        <v>32069</v>
      </c>
      <c r="E73" s="325">
        <v>44107</v>
      </c>
    </row>
    <row r="74" spans="1:5" x14ac:dyDescent="0.2">
      <c r="A74" s="326">
        <f t="shared" si="0"/>
        <v>2019.05</v>
      </c>
      <c r="B74" s="323">
        <v>37768</v>
      </c>
      <c r="C74" s="299">
        <v>53512</v>
      </c>
      <c r="D74" s="299">
        <v>33525</v>
      </c>
      <c r="E74" s="325">
        <v>43116</v>
      </c>
    </row>
    <row r="75" spans="1:5" x14ac:dyDescent="0.2">
      <c r="A75" s="326">
        <f t="shared" si="0"/>
        <v>2019.06</v>
      </c>
      <c r="B75" s="323">
        <v>54413</v>
      </c>
      <c r="C75" s="299">
        <v>77097</v>
      </c>
      <c r="D75" s="299">
        <v>48893</v>
      </c>
      <c r="E75" s="325">
        <v>63159</v>
      </c>
    </row>
    <row r="76" spans="1:5" x14ac:dyDescent="0.2">
      <c r="A76" s="326">
        <f t="shared" si="0"/>
        <v>2019.07</v>
      </c>
      <c r="B76" s="323">
        <v>40190</v>
      </c>
      <c r="C76" s="299">
        <v>56169</v>
      </c>
      <c r="D76" s="299">
        <v>35238</v>
      </c>
      <c r="E76" s="325">
        <v>45559</v>
      </c>
    </row>
    <row r="77" spans="1:5" x14ac:dyDescent="0.2">
      <c r="A77" s="326">
        <f t="shared" si="0"/>
        <v>2019.08</v>
      </c>
      <c r="B77" s="323">
        <v>40568</v>
      </c>
      <c r="C77" s="299">
        <v>57481</v>
      </c>
      <c r="D77" s="299">
        <v>35871</v>
      </c>
      <c r="E77" s="325">
        <v>46924</v>
      </c>
    </row>
    <row r="78" spans="1:5" x14ac:dyDescent="0.2">
      <c r="A78" s="326">
        <f t="shared" si="0"/>
        <v>2019.09</v>
      </c>
      <c r="B78" s="323">
        <v>42007</v>
      </c>
      <c r="C78" s="299">
        <v>59493</v>
      </c>
      <c r="D78" s="299">
        <v>37226</v>
      </c>
      <c r="E78" s="325">
        <v>47749</v>
      </c>
    </row>
    <row r="79" spans="1:5" x14ac:dyDescent="0.2">
      <c r="A79" s="326">
        <f>A67+1</f>
        <v>2019.1</v>
      </c>
      <c r="B79" s="323">
        <v>45274</v>
      </c>
      <c r="C79" s="299">
        <v>60488</v>
      </c>
      <c r="D79" s="299">
        <v>38966</v>
      </c>
      <c r="E79" s="325">
        <v>48976</v>
      </c>
    </row>
    <row r="80" spans="1:5" x14ac:dyDescent="0.2">
      <c r="A80" s="326">
        <f t="shared" si="0"/>
        <v>2019.11</v>
      </c>
      <c r="B80" s="323">
        <v>45602</v>
      </c>
      <c r="C80" s="299">
        <v>63961</v>
      </c>
      <c r="D80" s="299">
        <v>39390</v>
      </c>
      <c r="E80" s="325">
        <v>50993</v>
      </c>
    </row>
    <row r="81" spans="1:5" x14ac:dyDescent="0.2">
      <c r="A81" s="326">
        <f t="shared" si="0"/>
        <v>2019.12</v>
      </c>
      <c r="B81" s="323">
        <v>67322</v>
      </c>
      <c r="C81" s="299">
        <v>92886</v>
      </c>
      <c r="D81" s="299">
        <v>59206</v>
      </c>
      <c r="E81" s="325">
        <v>74998</v>
      </c>
    </row>
    <row r="82" spans="1:5" x14ac:dyDescent="0.2">
      <c r="A82" s="326">
        <f t="shared" si="0"/>
        <v>2020.01</v>
      </c>
      <c r="B82" s="323">
        <v>53017</v>
      </c>
      <c r="C82" s="299">
        <v>70450</v>
      </c>
      <c r="D82" s="299">
        <v>44528</v>
      </c>
      <c r="E82" s="325">
        <v>54105</v>
      </c>
    </row>
    <row r="83" spans="1:5" x14ac:dyDescent="0.2">
      <c r="A83" s="326">
        <f t="shared" si="0"/>
        <v>2020.02</v>
      </c>
      <c r="B83" s="323">
        <v>53290</v>
      </c>
      <c r="C83" s="299">
        <v>71159</v>
      </c>
      <c r="D83" s="299">
        <v>45304</v>
      </c>
      <c r="E83" s="325">
        <v>55872</v>
      </c>
    </row>
    <row r="84" spans="1:5" x14ac:dyDescent="0.2">
      <c r="A84" s="326">
        <f t="shared" si="0"/>
        <v>2020.03</v>
      </c>
      <c r="B84" s="323">
        <v>53373</v>
      </c>
      <c r="C84" s="299">
        <v>72207</v>
      </c>
      <c r="D84" s="299">
        <v>46670</v>
      </c>
      <c r="E84" s="325">
        <v>57809</v>
      </c>
    </row>
    <row r="85" spans="1:5" x14ac:dyDescent="0.2">
      <c r="A85" s="326">
        <f t="shared" si="0"/>
        <v>2020.04</v>
      </c>
      <c r="B85" s="323">
        <v>52492</v>
      </c>
      <c r="C85" s="299">
        <v>71106</v>
      </c>
      <c r="D85" s="299">
        <v>45948</v>
      </c>
      <c r="E85" s="325">
        <v>57042</v>
      </c>
    </row>
    <row r="86" spans="1:5" x14ac:dyDescent="0.2">
      <c r="A86" s="326">
        <f t="shared" si="0"/>
        <v>2020.05</v>
      </c>
      <c r="B86" s="323">
        <v>51877</v>
      </c>
      <c r="C86" s="299">
        <v>71702</v>
      </c>
      <c r="D86" s="299">
        <v>46671</v>
      </c>
      <c r="E86" s="325">
        <v>56907</v>
      </c>
    </row>
    <row r="87" spans="1:5" x14ac:dyDescent="0.2">
      <c r="A87" s="326">
        <f t="shared" ref="A87:A92" si="1">A75+1</f>
        <v>2020.06</v>
      </c>
      <c r="B87" s="323">
        <v>79285</v>
      </c>
      <c r="C87" s="299">
        <v>101500</v>
      </c>
      <c r="D87" s="299">
        <v>71087</v>
      </c>
      <c r="E87" s="325">
        <v>82374</v>
      </c>
    </row>
    <row r="88" spans="1:5" x14ac:dyDescent="0.2">
      <c r="A88" s="326">
        <f t="shared" si="1"/>
        <v>2020.07</v>
      </c>
      <c r="B88" s="323">
        <v>56139</v>
      </c>
      <c r="C88" s="299">
        <v>73596</v>
      </c>
      <c r="D88" s="299">
        <v>48638</v>
      </c>
      <c r="E88" s="325">
        <v>57042</v>
      </c>
    </row>
    <row r="89" spans="1:5" x14ac:dyDescent="0.2">
      <c r="A89" s="326">
        <f t="shared" si="1"/>
        <v>2020.08</v>
      </c>
      <c r="B89" s="323">
        <v>56645</v>
      </c>
      <c r="C89" s="299">
        <v>73709</v>
      </c>
      <c r="D89" s="299">
        <v>49036</v>
      </c>
      <c r="E89" s="325">
        <v>58320</v>
      </c>
    </row>
    <row r="90" spans="1:5" x14ac:dyDescent="0.2">
      <c r="A90" s="326">
        <f t="shared" si="1"/>
        <v>2020.09</v>
      </c>
      <c r="B90" s="323">
        <v>58361</v>
      </c>
      <c r="C90" s="299">
        <v>77657</v>
      </c>
      <c r="D90" s="299">
        <v>49744</v>
      </c>
      <c r="E90" s="325">
        <v>62459</v>
      </c>
    </row>
    <row r="91" spans="1:5" x14ac:dyDescent="0.2">
      <c r="A91" s="326">
        <f t="shared" si="1"/>
        <v>2020.1</v>
      </c>
      <c r="B91" s="323">
        <v>62253</v>
      </c>
      <c r="C91" s="299">
        <v>79868</v>
      </c>
      <c r="D91" s="299">
        <v>53989</v>
      </c>
      <c r="E91" s="325">
        <v>64186</v>
      </c>
    </row>
    <row r="92" spans="1:5" x14ac:dyDescent="0.2">
      <c r="A92" s="326">
        <f t="shared" si="1"/>
        <v>2020.11</v>
      </c>
      <c r="B92" s="323">
        <v>62730</v>
      </c>
      <c r="C92" s="299">
        <v>80838</v>
      </c>
      <c r="D92" s="299">
        <v>54031</v>
      </c>
      <c r="E92" s="325">
        <v>64219</v>
      </c>
    </row>
    <row r="93" spans="1:5" x14ac:dyDescent="0.2">
      <c r="A93" s="326">
        <f>A81+1</f>
        <v>2020.12</v>
      </c>
      <c r="B93" s="323">
        <v>93328</v>
      </c>
      <c r="C93" s="299">
        <v>115764</v>
      </c>
      <c r="D93" s="299">
        <v>81047</v>
      </c>
      <c r="E93" s="325">
        <v>92917</v>
      </c>
    </row>
    <row r="94" spans="1:5" x14ac:dyDescent="0.2">
      <c r="A94" s="326">
        <f t="shared" ref="A94:A105" si="2">A82+1</f>
        <v>2021.01</v>
      </c>
      <c r="B94" s="323">
        <v>70788</v>
      </c>
      <c r="C94" s="299">
        <v>92665</v>
      </c>
      <c r="D94" s="299">
        <v>58546</v>
      </c>
      <c r="E94" s="325">
        <v>73014</v>
      </c>
    </row>
    <row r="95" spans="1:5" x14ac:dyDescent="0.2">
      <c r="A95" s="326">
        <f t="shared" si="2"/>
        <v>2021.02</v>
      </c>
      <c r="B95" s="323">
        <v>71265</v>
      </c>
      <c r="C95" s="299">
        <v>88606</v>
      </c>
      <c r="D95" s="299">
        <v>60618</v>
      </c>
      <c r="E95" s="325">
        <v>70566</v>
      </c>
    </row>
    <row r="96" spans="1:5" x14ac:dyDescent="0.2">
      <c r="A96" s="326">
        <f t="shared" si="2"/>
        <v>2021.03</v>
      </c>
      <c r="B96" s="323">
        <v>76048</v>
      </c>
      <c r="C96" s="299">
        <v>100277</v>
      </c>
      <c r="D96" s="299">
        <v>64265</v>
      </c>
      <c r="E96" s="325">
        <v>81254</v>
      </c>
    </row>
    <row r="97" spans="1:5" x14ac:dyDescent="0.2">
      <c r="A97" s="326">
        <f t="shared" si="2"/>
        <v>2021.04</v>
      </c>
      <c r="B97" s="323">
        <v>77034</v>
      </c>
      <c r="C97" s="299">
        <v>103148</v>
      </c>
      <c r="D97" s="299">
        <v>65798</v>
      </c>
      <c r="E97" s="325">
        <v>82178</v>
      </c>
    </row>
    <row r="98" spans="1:5" x14ac:dyDescent="0.2">
      <c r="A98" s="326">
        <f t="shared" si="2"/>
        <v>2021.05</v>
      </c>
      <c r="B98" s="323">
        <v>76458</v>
      </c>
      <c r="C98" s="299">
        <v>102024</v>
      </c>
      <c r="D98" s="299">
        <v>68630</v>
      </c>
      <c r="E98" s="325">
        <v>82409</v>
      </c>
    </row>
    <row r="99" spans="1:5" x14ac:dyDescent="0.2">
      <c r="A99" s="326">
        <f t="shared" si="2"/>
        <v>2021.06</v>
      </c>
      <c r="B99" s="323">
        <v>115179</v>
      </c>
      <c r="C99" s="299">
        <v>155451</v>
      </c>
      <c r="D99" s="299">
        <v>102022</v>
      </c>
      <c r="E99" s="325">
        <v>127001</v>
      </c>
    </row>
    <row r="100" spans="1:5" x14ac:dyDescent="0.2">
      <c r="A100" s="326">
        <f t="shared" si="2"/>
        <v>2021.07</v>
      </c>
      <c r="B100" s="323">
        <v>84365</v>
      </c>
      <c r="C100" s="299">
        <v>112945</v>
      </c>
      <c r="D100" s="299">
        <v>72093</v>
      </c>
      <c r="E100" s="325">
        <v>88970</v>
      </c>
    </row>
    <row r="101" spans="1:5" x14ac:dyDescent="0.2">
      <c r="A101" s="326">
        <f t="shared" si="2"/>
        <v>2021.08</v>
      </c>
      <c r="B101" s="323">
        <v>86070</v>
      </c>
      <c r="C101" s="299">
        <v>113755</v>
      </c>
      <c r="D101" s="299">
        <v>74513</v>
      </c>
      <c r="E101" s="325">
        <v>91135</v>
      </c>
    </row>
    <row r="102" spans="1:5" x14ac:dyDescent="0.2">
      <c r="A102" s="326">
        <f t="shared" si="2"/>
        <v>2021.09</v>
      </c>
      <c r="B102" s="323">
        <v>89615</v>
      </c>
      <c r="C102" s="299">
        <v>120210</v>
      </c>
      <c r="D102" s="299">
        <v>76690</v>
      </c>
      <c r="E102" s="325">
        <v>94509</v>
      </c>
    </row>
    <row r="103" spans="1:5" x14ac:dyDescent="0.2">
      <c r="A103" s="326">
        <f t="shared" si="2"/>
        <v>2021.1</v>
      </c>
      <c r="B103" s="323">
        <v>92764</v>
      </c>
      <c r="C103" s="299">
        <v>127030</v>
      </c>
      <c r="D103" s="299">
        <v>78195</v>
      </c>
      <c r="E103" s="325">
        <v>99591</v>
      </c>
    </row>
    <row r="104" spans="1:5" x14ac:dyDescent="0.2">
      <c r="A104" s="326">
        <f t="shared" si="2"/>
        <v>2021.11</v>
      </c>
      <c r="B104" s="323">
        <v>95905</v>
      </c>
      <c r="C104" s="299">
        <v>129713</v>
      </c>
      <c r="D104" s="299">
        <v>81780</v>
      </c>
      <c r="E104" s="325">
        <v>102620</v>
      </c>
    </row>
    <row r="105" spans="1:5" x14ac:dyDescent="0.2">
      <c r="A105" s="326">
        <f t="shared" si="2"/>
        <v>2021.12</v>
      </c>
      <c r="B105" s="323">
        <v>142739</v>
      </c>
      <c r="C105" s="299">
        <v>188912</v>
      </c>
      <c r="D105" s="299">
        <v>120028</v>
      </c>
      <c r="E105" s="325">
        <v>151650</v>
      </c>
    </row>
    <row r="106" spans="1:5" x14ac:dyDescent="0.2">
      <c r="A106" s="326">
        <f>A94+1</f>
        <v>2022.01</v>
      </c>
      <c r="B106" s="323">
        <v>108353</v>
      </c>
      <c r="C106" s="299">
        <v>140737</v>
      </c>
      <c r="D106" s="299">
        <v>88357</v>
      </c>
      <c r="E106" s="325">
        <v>107916</v>
      </c>
    </row>
    <row r="107" spans="1:5" x14ac:dyDescent="0.2">
      <c r="A107" s="326">
        <f t="shared" ref="A107:A129" si="3">A95+1</f>
        <v>2022.02</v>
      </c>
      <c r="B107" s="323">
        <v>107912</v>
      </c>
      <c r="C107" s="299">
        <v>141799</v>
      </c>
      <c r="D107" s="299">
        <v>91587</v>
      </c>
      <c r="E107" s="325">
        <v>109576</v>
      </c>
    </row>
    <row r="108" spans="1:5" x14ac:dyDescent="0.2">
      <c r="A108" s="326">
        <f t="shared" si="3"/>
        <v>2022.03</v>
      </c>
      <c r="B108" s="323">
        <v>119103</v>
      </c>
      <c r="C108" s="299">
        <v>169577</v>
      </c>
      <c r="D108" s="299">
        <v>99755</v>
      </c>
      <c r="E108" s="325">
        <v>135390</v>
      </c>
    </row>
    <row r="109" spans="1:5" x14ac:dyDescent="0.2">
      <c r="A109" s="326">
        <f t="shared" si="3"/>
        <v>2022.04</v>
      </c>
      <c r="B109" s="323">
        <v>120428</v>
      </c>
      <c r="C109" s="299">
        <v>170291</v>
      </c>
      <c r="D109" s="299">
        <v>103779</v>
      </c>
      <c r="E109" s="325">
        <v>134770</v>
      </c>
    </row>
    <row r="110" spans="1:5" x14ac:dyDescent="0.2">
      <c r="A110" s="326">
        <f t="shared" si="3"/>
        <v>2022.05</v>
      </c>
      <c r="B110" s="323">
        <v>127589</v>
      </c>
      <c r="C110" s="299">
        <v>183278</v>
      </c>
      <c r="D110" s="299">
        <v>111163</v>
      </c>
      <c r="E110" s="325">
        <v>143518</v>
      </c>
    </row>
    <row r="111" spans="1:5" x14ac:dyDescent="0.2">
      <c r="A111" s="326">
        <f t="shared" si="3"/>
        <v>2022.06</v>
      </c>
      <c r="B111" s="323">
        <v>185286</v>
      </c>
      <c r="C111" s="299">
        <v>261017</v>
      </c>
      <c r="D111" s="299">
        <v>164306</v>
      </c>
      <c r="E111" s="325">
        <v>206908</v>
      </c>
    </row>
    <row r="112" spans="1:5" x14ac:dyDescent="0.2">
      <c r="A112" s="326">
        <f t="shared" si="3"/>
        <v>2022.07</v>
      </c>
      <c r="B112" s="323">
        <v>138825</v>
      </c>
      <c r="C112" s="299">
        <v>189403</v>
      </c>
      <c r="D112" s="299">
        <v>117359</v>
      </c>
      <c r="E112" s="325">
        <v>146081</v>
      </c>
    </row>
    <row r="113" spans="1:5" x14ac:dyDescent="0.2">
      <c r="A113" s="326">
        <f t="shared" si="3"/>
        <v>2022.08</v>
      </c>
      <c r="B113" s="323">
        <v>148585</v>
      </c>
      <c r="C113" s="299">
        <v>199257</v>
      </c>
      <c r="D113" s="299">
        <v>131300</v>
      </c>
      <c r="E113" s="325">
        <v>155364</v>
      </c>
    </row>
    <row r="114" spans="1:5" x14ac:dyDescent="0.2">
      <c r="A114" s="326">
        <f t="shared" si="3"/>
        <v>2022.09</v>
      </c>
      <c r="B114" s="323">
        <v>160931</v>
      </c>
      <c r="C114" s="299">
        <v>213636</v>
      </c>
      <c r="D114" s="299">
        <v>140568</v>
      </c>
      <c r="E114" s="325">
        <v>166294</v>
      </c>
    </row>
    <row r="115" spans="1:5" x14ac:dyDescent="0.2">
      <c r="A115" s="326">
        <f t="shared" si="3"/>
        <v>2022.1</v>
      </c>
      <c r="B115" s="323">
        <v>168131</v>
      </c>
      <c r="C115" s="299">
        <v>247794</v>
      </c>
      <c r="D115" s="299">
        <v>143771</v>
      </c>
      <c r="E115" s="325">
        <v>197281</v>
      </c>
    </row>
    <row r="116" spans="1:5" x14ac:dyDescent="0.2">
      <c r="A116" s="326">
        <f t="shared" si="3"/>
        <v>2022.11</v>
      </c>
      <c r="B116" s="323">
        <v>178514</v>
      </c>
      <c r="C116" s="299">
        <v>249813</v>
      </c>
      <c r="D116" s="299">
        <v>153523</v>
      </c>
      <c r="E116" s="325">
        <v>196601</v>
      </c>
    </row>
    <row r="117" spans="1:5" x14ac:dyDescent="0.2">
      <c r="A117" s="326">
        <f t="shared" si="3"/>
        <v>2022.12</v>
      </c>
      <c r="B117" s="323">
        <v>282751</v>
      </c>
      <c r="C117" s="299">
        <v>394653</v>
      </c>
      <c r="D117" s="299">
        <v>241985</v>
      </c>
      <c r="E117" s="325">
        <v>311496</v>
      </c>
    </row>
    <row r="118" spans="1:5" x14ac:dyDescent="0.2">
      <c r="A118" s="326">
        <f t="shared" si="3"/>
        <v>2023.01</v>
      </c>
      <c r="B118" s="333" t="e">
        <v>#N/A</v>
      </c>
      <c r="C118" s="334" t="e">
        <v>#N/A</v>
      </c>
      <c r="D118" s="334" t="e">
        <v>#N/A</v>
      </c>
      <c r="E118" s="335" t="e">
        <v>#N/A</v>
      </c>
    </row>
    <row r="119" spans="1:5" x14ac:dyDescent="0.2">
      <c r="A119" s="326">
        <f t="shared" si="3"/>
        <v>2023.02</v>
      </c>
      <c r="B119" s="333" t="e">
        <v>#N/A</v>
      </c>
      <c r="C119" s="334" t="e">
        <v>#N/A</v>
      </c>
      <c r="D119" s="334" t="e">
        <v>#N/A</v>
      </c>
      <c r="E119" s="335" t="e">
        <v>#N/A</v>
      </c>
    </row>
    <row r="120" spans="1:5" x14ac:dyDescent="0.2">
      <c r="A120" s="326">
        <f t="shared" si="3"/>
        <v>2023.03</v>
      </c>
      <c r="B120" s="333" t="e">
        <v>#N/A</v>
      </c>
      <c r="C120" s="334" t="e">
        <v>#N/A</v>
      </c>
      <c r="D120" s="334" t="e">
        <v>#N/A</v>
      </c>
      <c r="E120" s="335" t="e">
        <v>#N/A</v>
      </c>
    </row>
    <row r="121" spans="1:5" x14ac:dyDescent="0.2">
      <c r="A121" s="326">
        <f t="shared" si="3"/>
        <v>2023.04</v>
      </c>
      <c r="B121" s="333" t="e">
        <v>#N/A</v>
      </c>
      <c r="C121" s="334" t="e">
        <v>#N/A</v>
      </c>
      <c r="D121" s="334" t="e">
        <v>#N/A</v>
      </c>
      <c r="E121" s="335" t="e">
        <v>#N/A</v>
      </c>
    </row>
    <row r="122" spans="1:5" x14ac:dyDescent="0.2">
      <c r="A122" s="326">
        <f t="shared" si="3"/>
        <v>2023.05</v>
      </c>
      <c r="B122" s="333" t="e">
        <v>#N/A</v>
      </c>
      <c r="C122" s="334" t="e">
        <v>#N/A</v>
      </c>
      <c r="D122" s="334" t="e">
        <v>#N/A</v>
      </c>
      <c r="E122" s="335" t="e">
        <v>#N/A</v>
      </c>
    </row>
    <row r="123" spans="1:5" x14ac:dyDescent="0.2">
      <c r="A123" s="326">
        <f t="shared" si="3"/>
        <v>2023.06</v>
      </c>
      <c r="B123" s="333" t="e">
        <v>#N/A</v>
      </c>
      <c r="C123" s="334" t="e">
        <v>#N/A</v>
      </c>
      <c r="D123" s="334" t="e">
        <v>#N/A</v>
      </c>
      <c r="E123" s="335" t="e">
        <v>#N/A</v>
      </c>
    </row>
    <row r="124" spans="1:5" x14ac:dyDescent="0.2">
      <c r="A124" s="326">
        <f t="shared" si="3"/>
        <v>2023.07</v>
      </c>
      <c r="B124" s="333" t="e">
        <v>#N/A</v>
      </c>
      <c r="C124" s="334" t="e">
        <v>#N/A</v>
      </c>
      <c r="D124" s="334" t="e">
        <v>#N/A</v>
      </c>
      <c r="E124" s="335" t="e">
        <v>#N/A</v>
      </c>
    </row>
    <row r="125" spans="1:5" x14ac:dyDescent="0.2">
      <c r="A125" s="326">
        <f t="shared" si="3"/>
        <v>2023.08</v>
      </c>
      <c r="B125" s="333" t="e">
        <v>#N/A</v>
      </c>
      <c r="C125" s="334" t="e">
        <v>#N/A</v>
      </c>
      <c r="D125" s="334" t="e">
        <v>#N/A</v>
      </c>
      <c r="E125" s="335" t="e">
        <v>#N/A</v>
      </c>
    </row>
    <row r="126" spans="1:5" x14ac:dyDescent="0.2">
      <c r="A126" s="326">
        <f t="shared" si="3"/>
        <v>2023.09</v>
      </c>
      <c r="B126" s="333" t="e">
        <v>#N/A</v>
      </c>
      <c r="C126" s="334" t="e">
        <v>#N/A</v>
      </c>
      <c r="D126" s="334" t="e">
        <v>#N/A</v>
      </c>
      <c r="E126" s="335" t="e">
        <v>#N/A</v>
      </c>
    </row>
    <row r="127" spans="1:5" x14ac:dyDescent="0.2">
      <c r="A127" s="326">
        <f t="shared" si="3"/>
        <v>2023.1</v>
      </c>
      <c r="B127" s="333" t="e">
        <v>#N/A</v>
      </c>
      <c r="C127" s="334" t="e">
        <v>#N/A</v>
      </c>
      <c r="D127" s="334" t="e">
        <v>#N/A</v>
      </c>
      <c r="E127" s="335" t="e">
        <v>#N/A</v>
      </c>
    </row>
    <row r="128" spans="1:5" x14ac:dyDescent="0.2">
      <c r="A128" s="326">
        <f t="shared" si="3"/>
        <v>2023.11</v>
      </c>
      <c r="B128" s="333" t="e">
        <v>#N/A</v>
      </c>
      <c r="C128" s="334" t="e">
        <v>#N/A</v>
      </c>
      <c r="D128" s="334" t="e">
        <v>#N/A</v>
      </c>
      <c r="E128" s="335" t="e">
        <v>#N/A</v>
      </c>
    </row>
    <row r="129" spans="1:5" x14ac:dyDescent="0.2">
      <c r="A129" s="326">
        <f t="shared" si="3"/>
        <v>2023.12</v>
      </c>
      <c r="B129" s="333" t="e">
        <v>#N/A</v>
      </c>
      <c r="C129" s="334" t="e">
        <v>#N/A</v>
      </c>
      <c r="D129" s="334" t="e">
        <v>#N/A</v>
      </c>
      <c r="E129" s="335" t="e">
        <v>#N/A</v>
      </c>
    </row>
    <row r="130" spans="1:5" x14ac:dyDescent="0.2">
      <c r="A130" s="33"/>
      <c r="B130" s="37"/>
      <c r="C130" s="37"/>
      <c r="D130" s="37"/>
      <c r="E130" s="38"/>
    </row>
    <row r="131" spans="1:5" x14ac:dyDescent="0.2">
      <c r="A131" s="33"/>
      <c r="B131" s="37"/>
      <c r="C131" s="37"/>
      <c r="D131" s="37"/>
      <c r="E131" s="38"/>
    </row>
    <row r="132" spans="1:5" x14ac:dyDescent="0.2">
      <c r="A132" s="33"/>
      <c r="B132" s="37"/>
      <c r="C132" s="37"/>
      <c r="D132" s="37"/>
      <c r="E132" s="38"/>
    </row>
    <row r="133" spans="1:5" x14ac:dyDescent="0.2">
      <c r="A133" s="33"/>
      <c r="B133" s="37"/>
      <c r="C133" s="37"/>
      <c r="D133" s="37"/>
      <c r="E133" s="38"/>
    </row>
    <row r="134" spans="1:5" x14ac:dyDescent="0.2">
      <c r="A134" s="33"/>
      <c r="B134" s="37"/>
      <c r="C134" s="37"/>
      <c r="D134" s="37"/>
      <c r="E134" s="38"/>
    </row>
    <row r="135" spans="1:5" x14ac:dyDescent="0.2">
      <c r="A135" s="33"/>
      <c r="B135" s="37"/>
      <c r="C135" s="37"/>
      <c r="D135" s="37"/>
      <c r="E135" s="38"/>
    </row>
    <row r="136" spans="1:5" x14ac:dyDescent="0.2">
      <c r="A136" s="33"/>
      <c r="B136" s="37"/>
      <c r="C136" s="37"/>
      <c r="D136" s="37"/>
      <c r="E136" s="38"/>
    </row>
    <row r="137" spans="1:5" x14ac:dyDescent="0.2">
      <c r="A137" s="161"/>
      <c r="B137" s="37"/>
      <c r="C137" s="37"/>
      <c r="D137" s="37"/>
      <c r="E137" s="38"/>
    </row>
    <row r="138" spans="1:5" x14ac:dyDescent="0.2">
      <c r="A138" s="33"/>
      <c r="B138" s="37"/>
      <c r="C138" s="37"/>
      <c r="D138" s="37"/>
      <c r="E138" s="38"/>
    </row>
    <row r="139" spans="1:5" x14ac:dyDescent="0.2">
      <c r="A139" s="33"/>
      <c r="B139" s="37"/>
      <c r="C139" s="37"/>
      <c r="D139" s="37"/>
      <c r="E139" s="38"/>
    </row>
    <row r="140" spans="1:5" x14ac:dyDescent="0.2">
      <c r="A140" s="33"/>
      <c r="B140" s="37"/>
      <c r="C140" s="37"/>
      <c r="D140" s="37"/>
      <c r="E140" s="38"/>
    </row>
    <row r="141" spans="1:5" x14ac:dyDescent="0.2">
      <c r="A141" s="33"/>
      <c r="B141" s="37"/>
      <c r="C141" s="37"/>
      <c r="D141" s="37"/>
      <c r="E141" s="38"/>
    </row>
    <row r="142" spans="1:5" x14ac:dyDescent="0.2">
      <c r="A142" s="33"/>
      <c r="B142" s="37"/>
      <c r="C142" s="37"/>
      <c r="D142" s="37"/>
      <c r="E142" s="38"/>
    </row>
    <row r="143" spans="1:5" x14ac:dyDescent="0.2">
      <c r="A143" s="33"/>
      <c r="B143" s="37"/>
      <c r="C143" s="37"/>
      <c r="D143" s="37"/>
      <c r="E143" s="38"/>
    </row>
    <row r="144" spans="1:5" x14ac:dyDescent="0.2">
      <c r="A144" s="161"/>
      <c r="B144" s="37"/>
      <c r="C144" s="37"/>
      <c r="D144" s="37"/>
      <c r="E144" s="38"/>
    </row>
    <row r="145" spans="1:5" x14ac:dyDescent="0.2">
      <c r="A145" s="33"/>
      <c r="B145" s="37"/>
      <c r="C145" s="37"/>
      <c r="D145" s="37"/>
      <c r="E145" s="38"/>
    </row>
    <row r="146" spans="1:5" x14ac:dyDescent="0.2">
      <c r="A146" s="161"/>
      <c r="B146" s="37"/>
      <c r="C146" s="37"/>
      <c r="D146" s="37"/>
      <c r="E146" s="38"/>
    </row>
    <row r="147" spans="1:5" x14ac:dyDescent="0.2">
      <c r="A147" s="33"/>
      <c r="B147" s="37"/>
      <c r="C147" s="37"/>
      <c r="D147" s="37"/>
      <c r="E147" s="38"/>
    </row>
    <row r="148" spans="1:5" x14ac:dyDescent="0.2">
      <c r="A148" s="33"/>
      <c r="B148" s="37"/>
      <c r="C148" s="37"/>
      <c r="D148" s="37"/>
      <c r="E148" s="38"/>
    </row>
    <row r="149" spans="1:5" x14ac:dyDescent="0.2">
      <c r="A149" s="33"/>
      <c r="B149" s="37"/>
      <c r="C149" s="37"/>
      <c r="D149" s="37"/>
      <c r="E149" s="38"/>
    </row>
    <row r="150" spans="1:5" x14ac:dyDescent="0.2">
      <c r="A150" s="33"/>
      <c r="B150" s="37"/>
      <c r="C150" s="37"/>
      <c r="D150" s="37"/>
      <c r="E150" s="38"/>
    </row>
    <row r="151" spans="1:5" x14ac:dyDescent="0.2">
      <c r="A151" s="33"/>
      <c r="B151" s="37"/>
      <c r="C151" s="37"/>
      <c r="D151" s="37"/>
      <c r="E151" s="38"/>
    </row>
    <row r="152" spans="1:5" x14ac:dyDescent="0.2">
      <c r="A152" s="33"/>
      <c r="B152" s="37"/>
      <c r="C152" s="37"/>
      <c r="D152" s="37"/>
      <c r="E152" s="38"/>
    </row>
    <row r="153" spans="1:5" x14ac:dyDescent="0.2">
      <c r="A153" s="161"/>
      <c r="B153" s="37"/>
      <c r="C153" s="37"/>
      <c r="D153" s="37"/>
      <c r="E153" s="38"/>
    </row>
    <row r="154" spans="1:5" x14ac:dyDescent="0.2">
      <c r="A154" s="33"/>
      <c r="B154" s="37"/>
      <c r="C154" s="37"/>
      <c r="D154" s="37"/>
      <c r="E154" s="38"/>
    </row>
    <row r="155" spans="1:5" x14ac:dyDescent="0.2">
      <c r="A155" s="161"/>
      <c r="B155" s="37"/>
      <c r="C155" s="37"/>
      <c r="D155" s="37"/>
      <c r="E155" s="38"/>
    </row>
    <row r="156" spans="1:5" x14ac:dyDescent="0.2">
      <c r="A156" s="33"/>
      <c r="B156" s="37"/>
      <c r="C156" s="37"/>
      <c r="D156" s="37"/>
      <c r="E156" s="38"/>
    </row>
    <row r="157" spans="1:5" x14ac:dyDescent="0.2">
      <c r="A157" s="33"/>
      <c r="B157" s="37"/>
      <c r="C157" s="37"/>
      <c r="D157" s="37"/>
      <c r="E157" s="38"/>
    </row>
    <row r="158" spans="1:5" x14ac:dyDescent="0.2">
      <c r="A158" s="33"/>
      <c r="B158" s="37"/>
      <c r="C158" s="37"/>
      <c r="D158" s="37"/>
      <c r="E158" s="38"/>
    </row>
    <row r="159" spans="1:5" x14ac:dyDescent="0.2">
      <c r="A159" s="33"/>
      <c r="B159" s="37"/>
      <c r="C159" s="37"/>
      <c r="D159" s="37"/>
      <c r="E159" s="38"/>
    </row>
    <row r="160" spans="1:5" x14ac:dyDescent="0.2">
      <c r="A160" s="33"/>
      <c r="B160" s="37"/>
      <c r="C160" s="37"/>
      <c r="D160" s="37"/>
      <c r="E160" s="38"/>
    </row>
    <row r="161" spans="1:5" x14ac:dyDescent="0.2">
      <c r="A161" s="33"/>
      <c r="B161" s="37"/>
      <c r="C161" s="37"/>
      <c r="D161" s="37"/>
      <c r="E161" s="38"/>
    </row>
    <row r="162" spans="1:5" x14ac:dyDescent="0.2">
      <c r="A162" s="161"/>
      <c r="B162" s="37"/>
      <c r="C162" s="37"/>
      <c r="D162" s="37"/>
      <c r="E162" s="38"/>
    </row>
    <row r="163" spans="1:5" x14ac:dyDescent="0.2">
      <c r="A163" s="33"/>
      <c r="B163" s="37"/>
      <c r="C163" s="37"/>
      <c r="D163" s="37"/>
      <c r="E163" s="38"/>
    </row>
    <row r="164" spans="1:5" x14ac:dyDescent="0.2">
      <c r="A164" s="161"/>
      <c r="B164" s="37"/>
      <c r="C164" s="37"/>
      <c r="D164" s="37"/>
      <c r="E164" s="38"/>
    </row>
  </sheetData>
  <conditionalFormatting sqref="E20:E164">
    <cfRule type="cellIs" dxfId="1" priority="1" stopIfTrue="1" operator="equal">
      <formula>1</formula>
    </cfRule>
  </conditionalFormatting>
  <hyperlinks>
    <hyperlink ref="A5" location="INDICE!A7" display="VOLVER AL INDICE" xr:uid="{633BE7BA-4129-4B70-8A21-E9B77765259F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Z717"/>
  <sheetViews>
    <sheetView zoomScale="112" zoomScaleNormal="112" workbookViewId="0">
      <pane xSplit="1" ySplit="9" topLeftCell="B216" activePane="bottomRight" state="frozen"/>
      <selection pane="topRight" activeCell="C1" sqref="C1"/>
      <selection pane="bottomLeft" activeCell="A10" sqref="A10"/>
      <selection pane="bottomRight" activeCell="B229" sqref="B229"/>
    </sheetView>
  </sheetViews>
  <sheetFormatPr baseColWidth="10" defaultColWidth="11.42578125" defaultRowHeight="12.75" x14ac:dyDescent="0.2"/>
  <cols>
    <col min="1" max="1" width="9.85546875" style="36" bestFit="1" customWidth="1"/>
    <col min="2" max="21" width="23.42578125" style="36" customWidth="1"/>
    <col min="22" max="22" width="10.85546875" style="34" customWidth="1"/>
    <col min="23" max="23" width="16.7109375" style="34" customWidth="1"/>
    <col min="24" max="24" width="10.85546875" style="34" customWidth="1"/>
    <col min="25" max="16384" width="11.42578125" style="34"/>
  </cols>
  <sheetData>
    <row r="1" spans="1:23" s="3" customFormat="1" ht="3" customHeight="1" x14ac:dyDescent="0.2">
      <c r="A1" s="2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70"/>
      <c r="Q1" s="128"/>
      <c r="R1" s="128"/>
      <c r="S1" s="128"/>
      <c r="T1" s="128"/>
      <c r="U1" s="129"/>
    </row>
    <row r="2" spans="1:23" s="3" customFormat="1" ht="33.75" customHeight="1" x14ac:dyDescent="0.2">
      <c r="A2" s="27" t="s">
        <v>3</v>
      </c>
      <c r="B2" s="24" t="s">
        <v>201</v>
      </c>
      <c r="C2" s="24"/>
      <c r="D2" s="24"/>
      <c r="E2" s="24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8"/>
      <c r="Q2" s="127"/>
      <c r="R2" s="127"/>
      <c r="S2" s="127"/>
      <c r="T2" s="127"/>
      <c r="U2" s="119"/>
    </row>
    <row r="3" spans="1:23" s="3" customFormat="1" x14ac:dyDescent="0.2">
      <c r="A3" s="27" t="s">
        <v>145</v>
      </c>
      <c r="B3" s="24" t="s">
        <v>247</v>
      </c>
      <c r="C3" s="24"/>
      <c r="D3" s="24"/>
      <c r="E3" s="24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08"/>
      <c r="Q3" s="127"/>
      <c r="R3" s="127"/>
      <c r="S3" s="127"/>
      <c r="T3" s="127"/>
      <c r="U3" s="119"/>
    </row>
    <row r="4" spans="1:23" s="3" customFormat="1" ht="3" customHeight="1" x14ac:dyDescent="0.2">
      <c r="A4" s="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70"/>
      <c r="Q4" s="128"/>
      <c r="R4" s="128"/>
      <c r="S4" s="128"/>
      <c r="T4" s="128"/>
      <c r="U4" s="129"/>
    </row>
    <row r="5" spans="1:23" s="3" customFormat="1" ht="22.5" x14ac:dyDescent="0.2">
      <c r="A5" s="29" t="s">
        <v>4</v>
      </c>
      <c r="B5" s="134"/>
      <c r="C5" s="135"/>
      <c r="D5" s="136"/>
      <c r="E5" s="137"/>
      <c r="F5" s="137"/>
      <c r="G5" s="137"/>
      <c r="H5" s="137"/>
      <c r="I5" s="137"/>
      <c r="J5" s="137"/>
      <c r="K5" s="137"/>
      <c r="L5" s="137"/>
      <c r="M5" s="125"/>
      <c r="N5" s="137"/>
      <c r="O5" s="137"/>
      <c r="P5" s="137"/>
      <c r="Q5" s="137"/>
      <c r="R5" s="137"/>
      <c r="S5" s="137"/>
      <c r="T5" s="137"/>
      <c r="U5" s="138"/>
    </row>
    <row r="6" spans="1:23" s="3" customFormat="1" ht="4.5" customHeight="1" x14ac:dyDescent="0.2">
      <c r="A6" s="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1:23" s="3" customFormat="1" ht="22.5" x14ac:dyDescent="0.2">
      <c r="A7" s="94" t="s">
        <v>165</v>
      </c>
      <c r="B7" s="48" t="s">
        <v>78</v>
      </c>
      <c r="C7" s="48" t="s">
        <v>78</v>
      </c>
      <c r="D7" s="48" t="s">
        <v>78</v>
      </c>
      <c r="E7" s="48" t="s">
        <v>78</v>
      </c>
      <c r="F7" s="48" t="s">
        <v>78</v>
      </c>
      <c r="G7" s="48" t="s">
        <v>78</v>
      </c>
      <c r="H7" s="48" t="s">
        <v>78</v>
      </c>
      <c r="I7" s="48" t="s">
        <v>78</v>
      </c>
      <c r="J7" s="48" t="s">
        <v>78</v>
      </c>
      <c r="K7" s="48" t="s">
        <v>78</v>
      </c>
      <c r="L7" s="48" t="s">
        <v>78</v>
      </c>
      <c r="M7" s="48" t="s">
        <v>78</v>
      </c>
      <c r="N7" s="48" t="s">
        <v>78</v>
      </c>
      <c r="O7" s="48" t="s">
        <v>78</v>
      </c>
      <c r="P7" s="164"/>
      <c r="Q7" s="48" t="s">
        <v>78</v>
      </c>
      <c r="R7" s="48" t="s">
        <v>78</v>
      </c>
      <c r="S7" s="48" t="s">
        <v>78</v>
      </c>
      <c r="T7" s="48" t="s">
        <v>78</v>
      </c>
      <c r="U7" s="65" t="s">
        <v>78</v>
      </c>
    </row>
    <row r="8" spans="1:23" s="3" customFormat="1" ht="14.25" customHeight="1" x14ac:dyDescent="0.2">
      <c r="A8" s="28"/>
      <c r="B8" s="85" t="s">
        <v>144</v>
      </c>
      <c r="C8" s="88"/>
      <c r="D8" s="86"/>
      <c r="E8" s="85"/>
      <c r="F8" s="85"/>
      <c r="G8" s="85"/>
      <c r="H8" s="139"/>
      <c r="I8" s="139"/>
      <c r="J8" s="139"/>
      <c r="K8" s="139"/>
      <c r="L8" s="139"/>
      <c r="M8" s="139"/>
      <c r="N8" s="139"/>
      <c r="O8" s="139"/>
      <c r="P8" s="239"/>
      <c r="Q8" s="139"/>
      <c r="R8" s="139"/>
      <c r="S8" s="139"/>
      <c r="T8" s="139"/>
      <c r="U8" s="79"/>
    </row>
    <row r="9" spans="1:23" s="4" customFormat="1" ht="45.75" thickBot="1" x14ac:dyDescent="0.25">
      <c r="A9" s="31" t="s">
        <v>14</v>
      </c>
      <c r="B9" s="39" t="s">
        <v>85</v>
      </c>
      <c r="C9" s="39" t="s">
        <v>86</v>
      </c>
      <c r="D9" s="39" t="s">
        <v>87</v>
      </c>
      <c r="E9" s="39" t="s">
        <v>88</v>
      </c>
      <c r="F9" s="39" t="s">
        <v>89</v>
      </c>
      <c r="G9" s="39" t="s">
        <v>90</v>
      </c>
      <c r="H9" s="39" t="s">
        <v>91</v>
      </c>
      <c r="I9" s="39" t="s">
        <v>92</v>
      </c>
      <c r="J9" s="39" t="s">
        <v>93</v>
      </c>
      <c r="K9" s="39" t="s">
        <v>94</v>
      </c>
      <c r="L9" s="39" t="s">
        <v>95</v>
      </c>
      <c r="M9" s="39" t="s">
        <v>96</v>
      </c>
      <c r="N9" s="39" t="s">
        <v>97</v>
      </c>
      <c r="O9" s="39" t="s">
        <v>98</v>
      </c>
      <c r="P9" s="39" t="s">
        <v>194</v>
      </c>
      <c r="Q9" s="39" t="s">
        <v>99</v>
      </c>
      <c r="R9" s="39" t="s">
        <v>100</v>
      </c>
      <c r="S9" s="39" t="s">
        <v>101</v>
      </c>
      <c r="T9" s="39" t="s">
        <v>102</v>
      </c>
      <c r="U9" s="70" t="s">
        <v>104</v>
      </c>
      <c r="V9" s="3"/>
    </row>
    <row r="10" spans="1:23" s="1" customFormat="1" ht="15" customHeight="1" x14ac:dyDescent="0.2">
      <c r="A10" s="269">
        <v>2006.01</v>
      </c>
      <c r="B10" s="43">
        <v>959</v>
      </c>
      <c r="C10" s="43">
        <v>100</v>
      </c>
      <c r="D10" s="43">
        <v>6260</v>
      </c>
      <c r="E10" s="43">
        <v>18</v>
      </c>
      <c r="F10" s="43">
        <v>1295</v>
      </c>
      <c r="G10" s="43">
        <v>4853</v>
      </c>
      <c r="H10" s="43">
        <v>10671</v>
      </c>
      <c r="I10" s="43">
        <v>2153</v>
      </c>
      <c r="J10" s="43">
        <v>1453</v>
      </c>
      <c r="K10" s="43">
        <v>834</v>
      </c>
      <c r="L10" s="43">
        <v>2643</v>
      </c>
      <c r="M10" s="43">
        <v>350</v>
      </c>
      <c r="N10" s="43">
        <v>971</v>
      </c>
      <c r="O10" s="43">
        <v>1164</v>
      </c>
      <c r="P10" s="43">
        <v>58</v>
      </c>
      <c r="Q10" s="43">
        <v>6530</v>
      </c>
      <c r="R10" s="43">
        <v>2433</v>
      </c>
      <c r="S10" s="43">
        <v>391</v>
      </c>
      <c r="T10" s="43">
        <v>4360</v>
      </c>
      <c r="U10" s="124">
        <f t="shared" ref="U10:U41" si="0">SUM(B10:T10)</f>
        <v>47496</v>
      </c>
      <c r="V10" s="165"/>
      <c r="W10" s="238"/>
    </row>
    <row r="11" spans="1:23" s="1" customFormat="1" ht="15" customHeight="1" x14ac:dyDescent="0.2">
      <c r="A11" s="269">
        <v>2006.02</v>
      </c>
      <c r="B11" s="45">
        <v>947</v>
      </c>
      <c r="C11" s="45">
        <v>99</v>
      </c>
      <c r="D11" s="126">
        <v>6288</v>
      </c>
      <c r="E11" s="45">
        <v>18</v>
      </c>
      <c r="F11" s="44">
        <v>1290</v>
      </c>
      <c r="G11" s="44">
        <v>5123</v>
      </c>
      <c r="H11" s="44">
        <v>10677</v>
      </c>
      <c r="I11" s="44">
        <v>2202</v>
      </c>
      <c r="J11" s="44">
        <v>1408</v>
      </c>
      <c r="K11" s="44">
        <v>838</v>
      </c>
      <c r="L11" s="44">
        <v>2606</v>
      </c>
      <c r="M11" s="44">
        <v>348</v>
      </c>
      <c r="N11" s="44">
        <v>1003</v>
      </c>
      <c r="O11" s="44">
        <v>1152</v>
      </c>
      <c r="P11" s="240">
        <v>58</v>
      </c>
      <c r="Q11" s="44">
        <v>5700</v>
      </c>
      <c r="R11" s="44">
        <v>2433</v>
      </c>
      <c r="S11" s="44">
        <v>404</v>
      </c>
      <c r="T11" s="44">
        <v>4288</v>
      </c>
      <c r="U11" s="78">
        <f t="shared" si="0"/>
        <v>46882</v>
      </c>
      <c r="V11" s="165"/>
      <c r="W11" s="238"/>
    </row>
    <row r="12" spans="1:23" s="1" customFormat="1" ht="15" customHeight="1" x14ac:dyDescent="0.2">
      <c r="A12" s="269">
        <v>2006.03</v>
      </c>
      <c r="B12" s="45">
        <v>941</v>
      </c>
      <c r="C12" s="45">
        <v>100</v>
      </c>
      <c r="D12" s="126">
        <v>6305</v>
      </c>
      <c r="E12" s="45">
        <v>17</v>
      </c>
      <c r="F12" s="44">
        <v>1301</v>
      </c>
      <c r="G12" s="44">
        <v>5528</v>
      </c>
      <c r="H12" s="44">
        <v>10684</v>
      </c>
      <c r="I12" s="44">
        <v>2205</v>
      </c>
      <c r="J12" s="44">
        <v>1417</v>
      </c>
      <c r="K12" s="44">
        <v>837</v>
      </c>
      <c r="L12" s="44">
        <v>2600</v>
      </c>
      <c r="M12" s="44">
        <v>357</v>
      </c>
      <c r="N12" s="44">
        <v>1069</v>
      </c>
      <c r="O12" s="44">
        <v>1119</v>
      </c>
      <c r="P12" s="240">
        <v>59</v>
      </c>
      <c r="Q12" s="44">
        <v>5970</v>
      </c>
      <c r="R12" s="44">
        <v>2445</v>
      </c>
      <c r="S12" s="44">
        <v>394</v>
      </c>
      <c r="T12" s="44">
        <v>4332</v>
      </c>
      <c r="U12" s="78">
        <f t="shared" si="0"/>
        <v>47680</v>
      </c>
      <c r="V12" s="165"/>
      <c r="W12" s="238"/>
    </row>
    <row r="13" spans="1:23" s="1" customFormat="1" ht="15" customHeight="1" x14ac:dyDescent="0.2">
      <c r="A13" s="269">
        <v>2006.04</v>
      </c>
      <c r="B13" s="45">
        <v>926</v>
      </c>
      <c r="C13" s="45">
        <v>99</v>
      </c>
      <c r="D13" s="126">
        <v>6333</v>
      </c>
      <c r="E13" s="45">
        <v>17</v>
      </c>
      <c r="F13" s="44">
        <v>1297</v>
      </c>
      <c r="G13" s="44">
        <v>5713</v>
      </c>
      <c r="H13" s="44">
        <v>10734</v>
      </c>
      <c r="I13" s="44">
        <v>2208</v>
      </c>
      <c r="J13" s="44">
        <v>1388</v>
      </c>
      <c r="K13" s="44">
        <v>866</v>
      </c>
      <c r="L13" s="44">
        <v>2583</v>
      </c>
      <c r="M13" s="44">
        <v>347</v>
      </c>
      <c r="N13" s="44">
        <v>1097</v>
      </c>
      <c r="O13" s="44">
        <v>1124</v>
      </c>
      <c r="P13" s="240">
        <v>59</v>
      </c>
      <c r="Q13" s="44">
        <v>6254</v>
      </c>
      <c r="R13" s="44">
        <v>2464</v>
      </c>
      <c r="S13" s="44">
        <v>395</v>
      </c>
      <c r="T13" s="44">
        <v>4360</v>
      </c>
      <c r="U13" s="78">
        <f t="shared" si="0"/>
        <v>48264</v>
      </c>
      <c r="V13" s="165"/>
      <c r="W13" s="238"/>
    </row>
    <row r="14" spans="1:23" s="1" customFormat="1" ht="15" customHeight="1" x14ac:dyDescent="0.2">
      <c r="A14" s="269">
        <v>2006.05</v>
      </c>
      <c r="B14" s="45">
        <v>940</v>
      </c>
      <c r="C14" s="45">
        <v>96</v>
      </c>
      <c r="D14" s="126">
        <v>6347</v>
      </c>
      <c r="E14" s="45">
        <v>17</v>
      </c>
      <c r="F14" s="44">
        <v>1288</v>
      </c>
      <c r="G14" s="44">
        <v>5920</v>
      </c>
      <c r="H14" s="44">
        <v>10892</v>
      </c>
      <c r="I14" s="44">
        <v>2257</v>
      </c>
      <c r="J14" s="44">
        <v>1510</v>
      </c>
      <c r="K14" s="44">
        <v>854</v>
      </c>
      <c r="L14" s="44">
        <v>2590</v>
      </c>
      <c r="M14" s="44">
        <v>336</v>
      </c>
      <c r="N14" s="44">
        <v>1075</v>
      </c>
      <c r="O14" s="44">
        <v>1119</v>
      </c>
      <c r="P14" s="240">
        <v>58</v>
      </c>
      <c r="Q14" s="44">
        <v>6440</v>
      </c>
      <c r="R14" s="44">
        <v>2445</v>
      </c>
      <c r="S14" s="44">
        <v>414</v>
      </c>
      <c r="T14" s="44">
        <v>4381</v>
      </c>
      <c r="U14" s="78">
        <f t="shared" si="0"/>
        <v>48979</v>
      </c>
      <c r="V14" s="165"/>
      <c r="W14" s="238"/>
    </row>
    <row r="15" spans="1:23" s="1" customFormat="1" ht="15" customHeight="1" x14ac:dyDescent="0.2">
      <c r="A15" s="269">
        <v>2006.06</v>
      </c>
      <c r="B15" s="45">
        <v>930</v>
      </c>
      <c r="C15" s="45">
        <v>95</v>
      </c>
      <c r="D15" s="126">
        <v>6387</v>
      </c>
      <c r="E15" s="45">
        <v>17</v>
      </c>
      <c r="F15" s="44">
        <v>1314</v>
      </c>
      <c r="G15" s="44">
        <v>5976</v>
      </c>
      <c r="H15" s="44">
        <v>10931</v>
      </c>
      <c r="I15" s="44">
        <v>2280</v>
      </c>
      <c r="J15" s="44">
        <v>1529</v>
      </c>
      <c r="K15" s="44">
        <v>894</v>
      </c>
      <c r="L15" s="44">
        <v>2607</v>
      </c>
      <c r="M15" s="44">
        <v>342</v>
      </c>
      <c r="N15" s="44">
        <v>1078</v>
      </c>
      <c r="O15" s="44">
        <v>1155</v>
      </c>
      <c r="P15" s="240">
        <v>58</v>
      </c>
      <c r="Q15" s="44">
        <v>6792</v>
      </c>
      <c r="R15" s="44">
        <v>2487</v>
      </c>
      <c r="S15" s="44">
        <v>420</v>
      </c>
      <c r="T15" s="44">
        <v>4490</v>
      </c>
      <c r="U15" s="78">
        <f t="shared" si="0"/>
        <v>49782</v>
      </c>
      <c r="V15" s="165"/>
      <c r="W15" s="238"/>
    </row>
    <row r="16" spans="1:23" s="1" customFormat="1" ht="15" customHeight="1" x14ac:dyDescent="0.2">
      <c r="A16" s="269">
        <v>2006.07</v>
      </c>
      <c r="B16" s="45">
        <v>938</v>
      </c>
      <c r="C16" s="45">
        <v>96</v>
      </c>
      <c r="D16" s="126">
        <v>6397</v>
      </c>
      <c r="E16" s="45">
        <v>17</v>
      </c>
      <c r="F16" s="44">
        <v>1317</v>
      </c>
      <c r="G16" s="44">
        <v>5848</v>
      </c>
      <c r="H16" s="44">
        <v>11105</v>
      </c>
      <c r="I16" s="44">
        <v>2276</v>
      </c>
      <c r="J16" s="44">
        <v>1528</v>
      </c>
      <c r="K16" s="44">
        <v>920</v>
      </c>
      <c r="L16" s="44">
        <v>2603</v>
      </c>
      <c r="M16" s="44">
        <v>340</v>
      </c>
      <c r="N16" s="44">
        <v>1094</v>
      </c>
      <c r="O16" s="44">
        <v>1145</v>
      </c>
      <c r="P16" s="240">
        <v>58</v>
      </c>
      <c r="Q16" s="44">
        <v>6663</v>
      </c>
      <c r="R16" s="44">
        <v>2495</v>
      </c>
      <c r="S16" s="44">
        <v>419</v>
      </c>
      <c r="T16" s="44">
        <v>4465</v>
      </c>
      <c r="U16" s="78">
        <f t="shared" si="0"/>
        <v>49724</v>
      </c>
      <c r="V16" s="165"/>
      <c r="W16" s="238"/>
    </row>
    <row r="17" spans="1:23" s="1" customFormat="1" ht="15" customHeight="1" x14ac:dyDescent="0.2">
      <c r="A17" s="269">
        <v>2006.08</v>
      </c>
      <c r="B17" s="45">
        <v>944</v>
      </c>
      <c r="C17" s="45">
        <v>99</v>
      </c>
      <c r="D17" s="126">
        <v>6452</v>
      </c>
      <c r="E17" s="45">
        <v>15</v>
      </c>
      <c r="F17" s="44">
        <v>1331</v>
      </c>
      <c r="G17" s="44">
        <v>5904</v>
      </c>
      <c r="H17" s="44">
        <v>11254</v>
      </c>
      <c r="I17" s="44">
        <v>2360</v>
      </c>
      <c r="J17" s="44">
        <v>1577</v>
      </c>
      <c r="K17" s="44">
        <v>931</v>
      </c>
      <c r="L17" s="44">
        <v>2673</v>
      </c>
      <c r="M17" s="44">
        <v>344</v>
      </c>
      <c r="N17" s="44">
        <v>1100</v>
      </c>
      <c r="O17" s="44">
        <v>1128</v>
      </c>
      <c r="P17" s="240">
        <v>57</v>
      </c>
      <c r="Q17" s="44">
        <v>6488</v>
      </c>
      <c r="R17" s="44">
        <v>2489</v>
      </c>
      <c r="S17" s="44">
        <v>417</v>
      </c>
      <c r="T17" s="44">
        <v>4633</v>
      </c>
      <c r="U17" s="78">
        <f t="shared" si="0"/>
        <v>50196</v>
      </c>
      <c r="V17" s="165"/>
      <c r="W17" s="238"/>
    </row>
    <row r="18" spans="1:23" s="1" customFormat="1" ht="15" customHeight="1" x14ac:dyDescent="0.2">
      <c r="A18" s="269">
        <v>2006.09</v>
      </c>
      <c r="B18" s="45">
        <v>941</v>
      </c>
      <c r="C18" s="45">
        <v>105</v>
      </c>
      <c r="D18" s="126">
        <v>6394</v>
      </c>
      <c r="E18" s="45">
        <v>15</v>
      </c>
      <c r="F18" s="44">
        <v>1318</v>
      </c>
      <c r="G18" s="44">
        <v>6098</v>
      </c>
      <c r="H18" s="44">
        <v>11269</v>
      </c>
      <c r="I18" s="44">
        <v>2454</v>
      </c>
      <c r="J18" s="44">
        <v>1584</v>
      </c>
      <c r="K18" s="44">
        <v>959</v>
      </c>
      <c r="L18" s="44">
        <v>2680</v>
      </c>
      <c r="M18" s="44">
        <v>344</v>
      </c>
      <c r="N18" s="44">
        <v>1115</v>
      </c>
      <c r="O18" s="44">
        <v>1176</v>
      </c>
      <c r="P18" s="240">
        <v>57</v>
      </c>
      <c r="Q18" s="44">
        <v>6704</v>
      </c>
      <c r="R18" s="44">
        <v>2520</v>
      </c>
      <c r="S18" s="44">
        <v>414</v>
      </c>
      <c r="T18" s="44">
        <v>4730</v>
      </c>
      <c r="U18" s="78">
        <f t="shared" si="0"/>
        <v>50877</v>
      </c>
      <c r="V18" s="165"/>
      <c r="W18" s="238"/>
    </row>
    <row r="19" spans="1:23" s="1" customFormat="1" ht="15" customHeight="1" x14ac:dyDescent="0.2">
      <c r="A19" s="269">
        <v>2006.1</v>
      </c>
      <c r="B19" s="45">
        <v>992</v>
      </c>
      <c r="C19" s="45">
        <v>103</v>
      </c>
      <c r="D19" s="126">
        <v>6387</v>
      </c>
      <c r="E19" s="45">
        <v>15</v>
      </c>
      <c r="F19" s="44">
        <v>1370</v>
      </c>
      <c r="G19" s="44">
        <v>6316</v>
      </c>
      <c r="H19" s="44">
        <v>11470</v>
      </c>
      <c r="I19" s="44">
        <v>2444</v>
      </c>
      <c r="J19" s="44">
        <v>1652</v>
      </c>
      <c r="K19" s="44">
        <v>966</v>
      </c>
      <c r="L19" s="44">
        <v>2693</v>
      </c>
      <c r="M19" s="44">
        <v>340</v>
      </c>
      <c r="N19" s="44">
        <v>1105</v>
      </c>
      <c r="O19" s="44">
        <v>1166</v>
      </c>
      <c r="P19" s="240">
        <v>57</v>
      </c>
      <c r="Q19" s="44">
        <v>6717</v>
      </c>
      <c r="R19" s="44">
        <v>2538</v>
      </c>
      <c r="S19" s="44">
        <v>427</v>
      </c>
      <c r="T19" s="44">
        <v>4773</v>
      </c>
      <c r="U19" s="78">
        <f t="shared" si="0"/>
        <v>51531</v>
      </c>
      <c r="V19" s="165"/>
      <c r="W19" s="238"/>
    </row>
    <row r="20" spans="1:23" s="1" customFormat="1" ht="15" customHeight="1" x14ac:dyDescent="0.2">
      <c r="A20" s="269">
        <v>2006.11</v>
      </c>
      <c r="B20" s="45">
        <v>1015</v>
      </c>
      <c r="C20" s="45">
        <v>104</v>
      </c>
      <c r="D20" s="126">
        <v>6379</v>
      </c>
      <c r="E20" s="45">
        <v>15</v>
      </c>
      <c r="F20" s="44">
        <v>1384</v>
      </c>
      <c r="G20" s="44">
        <v>6400</v>
      </c>
      <c r="H20" s="44">
        <v>11595</v>
      </c>
      <c r="I20" s="44">
        <v>2488</v>
      </c>
      <c r="J20" s="44">
        <v>1728</v>
      </c>
      <c r="K20" s="44">
        <v>967</v>
      </c>
      <c r="L20" s="44">
        <v>2719</v>
      </c>
      <c r="M20" s="44">
        <v>337</v>
      </c>
      <c r="N20" s="44">
        <v>1166</v>
      </c>
      <c r="O20" s="44">
        <v>1159</v>
      </c>
      <c r="P20" s="240">
        <v>57</v>
      </c>
      <c r="Q20" s="44">
        <v>6820</v>
      </c>
      <c r="R20" s="44">
        <v>2559</v>
      </c>
      <c r="S20" s="44">
        <v>424</v>
      </c>
      <c r="T20" s="44">
        <v>4725</v>
      </c>
      <c r="U20" s="78">
        <f t="shared" si="0"/>
        <v>52041</v>
      </c>
      <c r="V20" s="165"/>
      <c r="W20" s="238"/>
    </row>
    <row r="21" spans="1:23" s="1" customFormat="1" ht="15" customHeight="1" x14ac:dyDescent="0.2">
      <c r="A21" s="269">
        <v>2006.12</v>
      </c>
      <c r="B21" s="45">
        <v>992</v>
      </c>
      <c r="C21" s="45">
        <v>106</v>
      </c>
      <c r="D21" s="126">
        <v>6344</v>
      </c>
      <c r="E21" s="45">
        <v>15</v>
      </c>
      <c r="F21" s="44">
        <v>1380</v>
      </c>
      <c r="G21" s="44">
        <v>6313</v>
      </c>
      <c r="H21" s="44">
        <v>11871</v>
      </c>
      <c r="I21" s="44">
        <v>2494</v>
      </c>
      <c r="J21" s="44">
        <v>1696</v>
      </c>
      <c r="K21" s="44">
        <v>984</v>
      </c>
      <c r="L21" s="44">
        <v>2754</v>
      </c>
      <c r="M21" s="44">
        <v>333</v>
      </c>
      <c r="N21" s="44">
        <v>1177</v>
      </c>
      <c r="O21" s="44">
        <v>1178</v>
      </c>
      <c r="P21" s="240">
        <v>58</v>
      </c>
      <c r="Q21" s="44">
        <v>7384</v>
      </c>
      <c r="R21" s="44">
        <v>2546</v>
      </c>
      <c r="S21" s="44">
        <v>438</v>
      </c>
      <c r="T21" s="44">
        <v>4897</v>
      </c>
      <c r="U21" s="78">
        <f t="shared" si="0"/>
        <v>52960</v>
      </c>
      <c r="V21" s="165"/>
      <c r="W21" s="238"/>
    </row>
    <row r="22" spans="1:23" s="1" customFormat="1" ht="15" customHeight="1" x14ac:dyDescent="0.2">
      <c r="A22" s="269">
        <v>2007.01</v>
      </c>
      <c r="B22" s="45">
        <v>964</v>
      </c>
      <c r="C22" s="45">
        <v>108</v>
      </c>
      <c r="D22" s="126">
        <v>6360</v>
      </c>
      <c r="E22" s="45">
        <v>15</v>
      </c>
      <c r="F22" s="44">
        <v>1366</v>
      </c>
      <c r="G22" s="44">
        <v>6257</v>
      </c>
      <c r="H22" s="44">
        <v>11647</v>
      </c>
      <c r="I22" s="44">
        <v>2515</v>
      </c>
      <c r="J22" s="44">
        <v>1699</v>
      </c>
      <c r="K22" s="44">
        <v>1008</v>
      </c>
      <c r="L22" s="44">
        <v>2722</v>
      </c>
      <c r="M22" s="44">
        <v>340</v>
      </c>
      <c r="N22" s="44">
        <v>1150</v>
      </c>
      <c r="O22" s="44">
        <v>1204</v>
      </c>
      <c r="P22" s="240">
        <v>58</v>
      </c>
      <c r="Q22" s="44">
        <v>6559</v>
      </c>
      <c r="R22" s="44">
        <v>2592</v>
      </c>
      <c r="S22" s="44">
        <v>422</v>
      </c>
      <c r="T22" s="44">
        <v>4801</v>
      </c>
      <c r="U22" s="78">
        <f t="shared" si="0"/>
        <v>51787</v>
      </c>
      <c r="V22" s="165"/>
      <c r="W22" s="238"/>
    </row>
    <row r="23" spans="1:23" s="1" customFormat="1" ht="15" customHeight="1" x14ac:dyDescent="0.2">
      <c r="A23" s="269">
        <v>2007.02</v>
      </c>
      <c r="B23" s="45">
        <v>958</v>
      </c>
      <c r="C23" s="45">
        <v>114</v>
      </c>
      <c r="D23" s="126">
        <v>6352</v>
      </c>
      <c r="E23" s="45">
        <v>15</v>
      </c>
      <c r="F23" s="44">
        <v>1391</v>
      </c>
      <c r="G23" s="44">
        <v>6118</v>
      </c>
      <c r="H23" s="44">
        <v>11644</v>
      </c>
      <c r="I23" s="44">
        <v>2529</v>
      </c>
      <c r="J23" s="44">
        <v>1713</v>
      </c>
      <c r="K23" s="44">
        <v>1004</v>
      </c>
      <c r="L23" s="44">
        <v>2720</v>
      </c>
      <c r="M23" s="44">
        <v>342</v>
      </c>
      <c r="N23" s="44">
        <v>1146</v>
      </c>
      <c r="O23" s="44">
        <v>1212</v>
      </c>
      <c r="P23" s="240">
        <v>67</v>
      </c>
      <c r="Q23" s="44">
        <v>5902</v>
      </c>
      <c r="R23" s="44">
        <v>2598</v>
      </c>
      <c r="S23" s="44">
        <v>426</v>
      </c>
      <c r="T23" s="44">
        <v>4724</v>
      </c>
      <c r="U23" s="78">
        <f t="shared" si="0"/>
        <v>50975</v>
      </c>
      <c r="V23" s="165"/>
      <c r="W23" s="238"/>
    </row>
    <row r="24" spans="1:23" s="1" customFormat="1" ht="15" customHeight="1" x14ac:dyDescent="0.2">
      <c r="A24" s="269">
        <v>2007.03</v>
      </c>
      <c r="B24" s="45">
        <v>955</v>
      </c>
      <c r="C24" s="45">
        <v>110</v>
      </c>
      <c r="D24" s="126">
        <v>6329</v>
      </c>
      <c r="E24" s="45">
        <v>15</v>
      </c>
      <c r="F24" s="44">
        <v>1392</v>
      </c>
      <c r="G24" s="44">
        <v>5947</v>
      </c>
      <c r="H24" s="44">
        <v>11712</v>
      </c>
      <c r="I24" s="44">
        <v>2515</v>
      </c>
      <c r="J24" s="44">
        <v>1684</v>
      </c>
      <c r="K24" s="44">
        <v>999</v>
      </c>
      <c r="L24" s="44">
        <v>2727</v>
      </c>
      <c r="M24" s="44">
        <v>354</v>
      </c>
      <c r="N24" s="44">
        <v>1171</v>
      </c>
      <c r="O24" s="44">
        <v>1104</v>
      </c>
      <c r="P24" s="240">
        <v>69</v>
      </c>
      <c r="Q24" s="44">
        <v>6098</v>
      </c>
      <c r="R24" s="44">
        <v>2576</v>
      </c>
      <c r="S24" s="44">
        <v>426</v>
      </c>
      <c r="T24" s="44">
        <v>4764</v>
      </c>
      <c r="U24" s="78">
        <f t="shared" si="0"/>
        <v>50947</v>
      </c>
      <c r="V24" s="165"/>
      <c r="W24" s="238"/>
    </row>
    <row r="25" spans="1:23" s="1" customFormat="1" ht="15" customHeight="1" x14ac:dyDescent="0.2">
      <c r="A25" s="269">
        <v>2007.04</v>
      </c>
      <c r="B25" s="45">
        <v>949</v>
      </c>
      <c r="C25" s="45">
        <v>110</v>
      </c>
      <c r="D25" s="126">
        <v>6274</v>
      </c>
      <c r="E25" s="45">
        <v>15</v>
      </c>
      <c r="F25" s="44">
        <v>1387</v>
      </c>
      <c r="G25" s="44">
        <v>5762</v>
      </c>
      <c r="H25" s="44">
        <v>11606</v>
      </c>
      <c r="I25" s="44">
        <v>2533</v>
      </c>
      <c r="J25" s="44">
        <v>1641</v>
      </c>
      <c r="K25" s="44">
        <v>986</v>
      </c>
      <c r="L25" s="44">
        <v>2747</v>
      </c>
      <c r="M25" s="44">
        <v>345</v>
      </c>
      <c r="N25" s="44">
        <v>1181</v>
      </c>
      <c r="O25" s="44">
        <v>1130</v>
      </c>
      <c r="P25" s="240">
        <v>76</v>
      </c>
      <c r="Q25" s="44">
        <v>6511</v>
      </c>
      <c r="R25" s="44">
        <v>2559</v>
      </c>
      <c r="S25" s="44">
        <v>412</v>
      </c>
      <c r="T25" s="44">
        <v>4836</v>
      </c>
      <c r="U25" s="78">
        <f t="shared" si="0"/>
        <v>51060</v>
      </c>
      <c r="V25" s="165"/>
      <c r="W25" s="238"/>
    </row>
    <row r="26" spans="1:23" s="1" customFormat="1" ht="15" customHeight="1" x14ac:dyDescent="0.2">
      <c r="A26" s="269">
        <v>2007.05</v>
      </c>
      <c r="B26" s="45">
        <v>936</v>
      </c>
      <c r="C26" s="45">
        <v>102</v>
      </c>
      <c r="D26" s="126">
        <v>6264</v>
      </c>
      <c r="E26" s="45">
        <v>15</v>
      </c>
      <c r="F26" s="44">
        <v>1356</v>
      </c>
      <c r="G26" s="44">
        <v>5870</v>
      </c>
      <c r="H26" s="44">
        <v>11656</v>
      </c>
      <c r="I26" s="44">
        <v>2536</v>
      </c>
      <c r="J26" s="44">
        <v>1713</v>
      </c>
      <c r="K26" s="44">
        <v>997</v>
      </c>
      <c r="L26" s="44">
        <v>2783</v>
      </c>
      <c r="M26" s="44">
        <v>354</v>
      </c>
      <c r="N26" s="44">
        <v>1285</v>
      </c>
      <c r="O26" s="44">
        <v>1098</v>
      </c>
      <c r="P26" s="240">
        <v>79</v>
      </c>
      <c r="Q26" s="44">
        <v>6572</v>
      </c>
      <c r="R26" s="44">
        <v>2559</v>
      </c>
      <c r="S26" s="44">
        <v>428</v>
      </c>
      <c r="T26" s="44">
        <v>4885</v>
      </c>
      <c r="U26" s="78">
        <f t="shared" si="0"/>
        <v>51488</v>
      </c>
      <c r="V26" s="165"/>
      <c r="W26" s="238"/>
    </row>
    <row r="27" spans="1:23" s="1" customFormat="1" ht="15" customHeight="1" x14ac:dyDescent="0.2">
      <c r="A27" s="269">
        <v>2007.06</v>
      </c>
      <c r="B27" s="45">
        <v>927</v>
      </c>
      <c r="C27" s="45">
        <v>103</v>
      </c>
      <c r="D27" s="126">
        <v>6214</v>
      </c>
      <c r="E27" s="45">
        <v>15</v>
      </c>
      <c r="F27" s="44">
        <v>1359</v>
      </c>
      <c r="G27" s="44">
        <v>5928</v>
      </c>
      <c r="H27" s="44">
        <v>11741</v>
      </c>
      <c r="I27" s="44">
        <v>2522</v>
      </c>
      <c r="J27" s="44">
        <v>1686</v>
      </c>
      <c r="K27" s="44">
        <v>991</v>
      </c>
      <c r="L27" s="44">
        <v>2766</v>
      </c>
      <c r="M27" s="44">
        <v>349</v>
      </c>
      <c r="N27" s="44">
        <v>1262</v>
      </c>
      <c r="O27" s="44">
        <v>1125</v>
      </c>
      <c r="P27" s="240">
        <v>77</v>
      </c>
      <c r="Q27" s="44">
        <v>7137</v>
      </c>
      <c r="R27" s="44">
        <v>2616</v>
      </c>
      <c r="S27" s="44">
        <v>445</v>
      </c>
      <c r="T27" s="44">
        <v>4961</v>
      </c>
      <c r="U27" s="78">
        <f t="shared" si="0"/>
        <v>52224</v>
      </c>
      <c r="V27" s="165"/>
      <c r="W27" s="238"/>
    </row>
    <row r="28" spans="1:23" s="1" customFormat="1" ht="15" customHeight="1" x14ac:dyDescent="0.2">
      <c r="A28" s="269">
        <v>2007.07</v>
      </c>
      <c r="B28" s="45">
        <v>916</v>
      </c>
      <c r="C28" s="45">
        <v>106</v>
      </c>
      <c r="D28" s="126">
        <v>6270</v>
      </c>
      <c r="E28" s="45">
        <v>15</v>
      </c>
      <c r="F28" s="44">
        <v>1340</v>
      </c>
      <c r="G28" s="44">
        <v>5870</v>
      </c>
      <c r="H28" s="44">
        <v>11898</v>
      </c>
      <c r="I28" s="44">
        <v>2553</v>
      </c>
      <c r="J28" s="44">
        <v>1711</v>
      </c>
      <c r="K28" s="44">
        <v>992</v>
      </c>
      <c r="L28" s="44">
        <v>2774</v>
      </c>
      <c r="M28" s="44">
        <v>349</v>
      </c>
      <c r="N28" s="44">
        <v>1217</v>
      </c>
      <c r="O28" s="44">
        <v>1109</v>
      </c>
      <c r="P28" s="240">
        <v>79</v>
      </c>
      <c r="Q28" s="44">
        <v>7123</v>
      </c>
      <c r="R28" s="44">
        <v>2606</v>
      </c>
      <c r="S28" s="44">
        <v>448</v>
      </c>
      <c r="T28" s="44">
        <v>4976</v>
      </c>
      <c r="U28" s="78">
        <f t="shared" si="0"/>
        <v>52352</v>
      </c>
      <c r="V28" s="165"/>
      <c r="W28" s="238"/>
    </row>
    <row r="29" spans="1:23" ht="15" customHeight="1" x14ac:dyDescent="0.2">
      <c r="A29" s="269">
        <v>2007.08</v>
      </c>
      <c r="B29" s="45">
        <v>930</v>
      </c>
      <c r="C29" s="45">
        <v>133</v>
      </c>
      <c r="D29" s="126">
        <v>6393</v>
      </c>
      <c r="E29" s="45">
        <v>15</v>
      </c>
      <c r="F29" s="44">
        <v>1337</v>
      </c>
      <c r="G29" s="44">
        <v>5785</v>
      </c>
      <c r="H29" s="44">
        <v>12032</v>
      </c>
      <c r="I29" s="44">
        <v>2484</v>
      </c>
      <c r="J29" s="44">
        <v>1783</v>
      </c>
      <c r="K29" s="44">
        <v>991</v>
      </c>
      <c r="L29" s="44">
        <v>2793</v>
      </c>
      <c r="M29" s="44">
        <v>354</v>
      </c>
      <c r="N29" s="44">
        <v>1223</v>
      </c>
      <c r="O29" s="44">
        <v>1163</v>
      </c>
      <c r="P29" s="240">
        <v>80</v>
      </c>
      <c r="Q29" s="44">
        <v>6692</v>
      </c>
      <c r="R29" s="44">
        <v>2660</v>
      </c>
      <c r="S29" s="44">
        <v>451</v>
      </c>
      <c r="T29" s="44">
        <v>5015</v>
      </c>
      <c r="U29" s="78">
        <f t="shared" si="0"/>
        <v>52314</v>
      </c>
      <c r="V29" s="165"/>
      <c r="W29" s="238"/>
    </row>
    <row r="30" spans="1:23" ht="15" customHeight="1" x14ac:dyDescent="0.2">
      <c r="A30" s="269">
        <v>2007.09</v>
      </c>
      <c r="B30" s="45">
        <v>946</v>
      </c>
      <c r="C30" s="45">
        <v>137</v>
      </c>
      <c r="D30" s="126">
        <v>6678</v>
      </c>
      <c r="E30" s="45">
        <v>15</v>
      </c>
      <c r="F30" s="44">
        <v>1343</v>
      </c>
      <c r="G30" s="44">
        <v>5610</v>
      </c>
      <c r="H30" s="44">
        <v>12070</v>
      </c>
      <c r="I30" s="44">
        <v>2565</v>
      </c>
      <c r="J30" s="44">
        <v>1750</v>
      </c>
      <c r="K30" s="44">
        <v>714</v>
      </c>
      <c r="L30" s="44">
        <v>2804</v>
      </c>
      <c r="M30" s="44">
        <v>371</v>
      </c>
      <c r="N30" s="44">
        <v>1219</v>
      </c>
      <c r="O30" s="44">
        <v>1170</v>
      </c>
      <c r="P30" s="240">
        <v>81</v>
      </c>
      <c r="Q30" s="44">
        <v>6955</v>
      </c>
      <c r="R30" s="44">
        <v>2666</v>
      </c>
      <c r="S30" s="44">
        <v>445</v>
      </c>
      <c r="T30" s="44">
        <v>5039</v>
      </c>
      <c r="U30" s="78">
        <f t="shared" si="0"/>
        <v>52578</v>
      </c>
      <c r="V30" s="165"/>
      <c r="W30" s="238"/>
    </row>
    <row r="31" spans="1:23" ht="15" customHeight="1" x14ac:dyDescent="0.2">
      <c r="A31" s="269">
        <v>2007.1</v>
      </c>
      <c r="B31" s="45">
        <v>952</v>
      </c>
      <c r="C31" s="45">
        <v>135</v>
      </c>
      <c r="D31" s="126">
        <v>6474</v>
      </c>
      <c r="E31" s="45">
        <v>15</v>
      </c>
      <c r="F31" s="44">
        <v>1376</v>
      </c>
      <c r="G31" s="44">
        <v>5558</v>
      </c>
      <c r="H31" s="44">
        <v>12271</v>
      </c>
      <c r="I31" s="44">
        <v>2583</v>
      </c>
      <c r="J31" s="44">
        <v>1784</v>
      </c>
      <c r="K31" s="44">
        <v>995</v>
      </c>
      <c r="L31" s="44">
        <v>2812</v>
      </c>
      <c r="M31" s="44">
        <v>366</v>
      </c>
      <c r="N31" s="44">
        <v>1288</v>
      </c>
      <c r="O31" s="44">
        <v>1196</v>
      </c>
      <c r="P31" s="240">
        <v>83</v>
      </c>
      <c r="Q31" s="44">
        <v>6957</v>
      </c>
      <c r="R31" s="44">
        <v>2681</v>
      </c>
      <c r="S31" s="44">
        <v>441</v>
      </c>
      <c r="T31" s="44">
        <v>5079</v>
      </c>
      <c r="U31" s="78">
        <f t="shared" si="0"/>
        <v>53046</v>
      </c>
      <c r="V31" s="165"/>
      <c r="W31" s="238"/>
    </row>
    <row r="32" spans="1:23" ht="15" customHeight="1" x14ac:dyDescent="0.2">
      <c r="A32" s="269">
        <v>2007.11</v>
      </c>
      <c r="B32" s="45">
        <v>950</v>
      </c>
      <c r="C32" s="45">
        <v>138</v>
      </c>
      <c r="D32" s="126">
        <v>6735</v>
      </c>
      <c r="E32" s="45">
        <v>15</v>
      </c>
      <c r="F32" s="44">
        <v>1366</v>
      </c>
      <c r="G32" s="44">
        <v>5498</v>
      </c>
      <c r="H32" s="44">
        <v>12540</v>
      </c>
      <c r="I32" s="44">
        <v>2631</v>
      </c>
      <c r="J32" s="44">
        <v>1796</v>
      </c>
      <c r="K32" s="44">
        <v>738</v>
      </c>
      <c r="L32" s="44">
        <v>2811</v>
      </c>
      <c r="M32" s="44">
        <v>374</v>
      </c>
      <c r="N32" s="44">
        <v>1290</v>
      </c>
      <c r="O32" s="44">
        <v>1212</v>
      </c>
      <c r="P32" s="240">
        <v>84</v>
      </c>
      <c r="Q32" s="44">
        <v>7046</v>
      </c>
      <c r="R32" s="44">
        <v>2710</v>
      </c>
      <c r="S32" s="44">
        <v>453</v>
      </c>
      <c r="T32" s="44">
        <v>5134</v>
      </c>
      <c r="U32" s="78">
        <f t="shared" si="0"/>
        <v>53521</v>
      </c>
      <c r="V32" s="165"/>
      <c r="W32" s="238"/>
    </row>
    <row r="33" spans="1:26" ht="15" customHeight="1" x14ac:dyDescent="0.2">
      <c r="A33" s="269">
        <v>2007.12</v>
      </c>
      <c r="B33" s="45">
        <v>951</v>
      </c>
      <c r="C33" s="45">
        <v>142</v>
      </c>
      <c r="D33" s="126">
        <v>6459</v>
      </c>
      <c r="E33" s="45">
        <v>15</v>
      </c>
      <c r="F33" s="44">
        <v>1367</v>
      </c>
      <c r="G33" s="44">
        <v>5294</v>
      </c>
      <c r="H33" s="44">
        <v>12913</v>
      </c>
      <c r="I33" s="44">
        <v>2620</v>
      </c>
      <c r="J33" s="44">
        <v>1838</v>
      </c>
      <c r="K33" s="44">
        <v>1004</v>
      </c>
      <c r="L33" s="44">
        <v>2798</v>
      </c>
      <c r="M33" s="44">
        <v>379</v>
      </c>
      <c r="N33" s="44">
        <v>1255</v>
      </c>
      <c r="O33" s="44">
        <v>1222</v>
      </c>
      <c r="P33" s="240">
        <v>84</v>
      </c>
      <c r="Q33" s="44">
        <v>7552</v>
      </c>
      <c r="R33" s="44">
        <v>2722</v>
      </c>
      <c r="S33" s="44">
        <v>464</v>
      </c>
      <c r="T33" s="44">
        <v>5243</v>
      </c>
      <c r="U33" s="78">
        <f t="shared" si="0"/>
        <v>54322</v>
      </c>
      <c r="V33" s="165"/>
      <c r="W33" s="238"/>
    </row>
    <row r="34" spans="1:26" ht="15" customHeight="1" x14ac:dyDescent="0.2">
      <c r="A34" s="269">
        <v>2008.01</v>
      </c>
      <c r="B34" s="45">
        <v>931</v>
      </c>
      <c r="C34" s="45">
        <v>140</v>
      </c>
      <c r="D34" s="126">
        <v>6450</v>
      </c>
      <c r="E34" s="45">
        <v>15</v>
      </c>
      <c r="F34" s="44">
        <v>1377</v>
      </c>
      <c r="G34" s="44">
        <v>5213</v>
      </c>
      <c r="H34" s="44">
        <v>12640</v>
      </c>
      <c r="I34" s="44">
        <v>2642</v>
      </c>
      <c r="J34" s="44">
        <v>1855</v>
      </c>
      <c r="K34" s="44">
        <v>997</v>
      </c>
      <c r="L34" s="44">
        <v>2804</v>
      </c>
      <c r="M34" s="44">
        <v>387</v>
      </c>
      <c r="N34" s="44">
        <v>1032</v>
      </c>
      <c r="O34" s="44">
        <v>1242</v>
      </c>
      <c r="P34" s="240">
        <v>84</v>
      </c>
      <c r="Q34" s="44">
        <v>6801</v>
      </c>
      <c r="R34" s="44">
        <v>2698</v>
      </c>
      <c r="S34" s="44">
        <v>707</v>
      </c>
      <c r="T34" s="44">
        <v>5239</v>
      </c>
      <c r="U34" s="78">
        <f t="shared" si="0"/>
        <v>53254</v>
      </c>
      <c r="V34" s="165"/>
      <c r="W34" s="238"/>
    </row>
    <row r="35" spans="1:26" ht="15" customHeight="1" x14ac:dyDescent="0.2">
      <c r="A35" s="269">
        <v>2008.02</v>
      </c>
      <c r="B35" s="45">
        <v>930</v>
      </c>
      <c r="C35" s="45">
        <v>141</v>
      </c>
      <c r="D35" s="126">
        <v>6472</v>
      </c>
      <c r="E35" s="45">
        <v>15</v>
      </c>
      <c r="F35" s="44">
        <v>1391</v>
      </c>
      <c r="G35" s="44">
        <v>5198</v>
      </c>
      <c r="H35" s="44">
        <v>12512</v>
      </c>
      <c r="I35" s="44">
        <v>2637</v>
      </c>
      <c r="J35" s="44">
        <v>1883</v>
      </c>
      <c r="K35" s="44">
        <v>1005</v>
      </c>
      <c r="L35" s="44">
        <v>2815</v>
      </c>
      <c r="M35" s="44">
        <v>389</v>
      </c>
      <c r="N35" s="44">
        <v>1040</v>
      </c>
      <c r="O35" s="44">
        <v>1221</v>
      </c>
      <c r="P35" s="240">
        <v>84</v>
      </c>
      <c r="Q35" s="44">
        <v>6119</v>
      </c>
      <c r="R35" s="44">
        <v>2701</v>
      </c>
      <c r="S35" s="44">
        <v>738</v>
      </c>
      <c r="T35" s="44">
        <v>5148</v>
      </c>
      <c r="U35" s="78">
        <f t="shared" si="0"/>
        <v>52439</v>
      </c>
      <c r="V35" s="165"/>
      <c r="W35" s="238"/>
    </row>
    <row r="36" spans="1:26" ht="15" customHeight="1" x14ac:dyDescent="0.2">
      <c r="A36" s="269">
        <v>2008.03</v>
      </c>
      <c r="B36" s="45">
        <v>957</v>
      </c>
      <c r="C36" s="45">
        <v>134</v>
      </c>
      <c r="D36" s="126">
        <v>6475</v>
      </c>
      <c r="E36" s="45">
        <v>14</v>
      </c>
      <c r="F36" s="44">
        <v>1414</v>
      </c>
      <c r="G36" s="44">
        <v>5154</v>
      </c>
      <c r="H36" s="44">
        <v>12752</v>
      </c>
      <c r="I36" s="44">
        <v>2660</v>
      </c>
      <c r="J36" s="44">
        <v>1899</v>
      </c>
      <c r="K36" s="44">
        <v>1022</v>
      </c>
      <c r="L36" s="44">
        <v>2812</v>
      </c>
      <c r="M36" s="44">
        <v>387</v>
      </c>
      <c r="N36" s="44">
        <v>1057</v>
      </c>
      <c r="O36" s="44">
        <v>1219</v>
      </c>
      <c r="P36" s="240">
        <v>84</v>
      </c>
      <c r="Q36" s="44">
        <v>6413</v>
      </c>
      <c r="R36" s="44">
        <v>2761</v>
      </c>
      <c r="S36" s="44">
        <v>716</v>
      </c>
      <c r="T36" s="44">
        <v>5205</v>
      </c>
      <c r="U36" s="78">
        <f t="shared" si="0"/>
        <v>53135</v>
      </c>
      <c r="V36" s="165"/>
      <c r="W36" s="238"/>
    </row>
    <row r="37" spans="1:26" ht="15" customHeight="1" x14ac:dyDescent="0.2">
      <c r="A37" s="269">
        <v>2008.04</v>
      </c>
      <c r="B37" s="45">
        <v>956</v>
      </c>
      <c r="C37" s="45">
        <v>133</v>
      </c>
      <c r="D37" s="126">
        <v>6512</v>
      </c>
      <c r="E37" s="45">
        <v>14</v>
      </c>
      <c r="F37" s="44">
        <v>1387</v>
      </c>
      <c r="G37" s="44">
        <v>5166</v>
      </c>
      <c r="H37" s="44">
        <v>12774</v>
      </c>
      <c r="I37" s="44">
        <v>2693</v>
      </c>
      <c r="J37" s="44">
        <v>1894</v>
      </c>
      <c r="K37" s="44">
        <v>1012</v>
      </c>
      <c r="L37" s="44">
        <v>2848</v>
      </c>
      <c r="M37" s="44">
        <v>415</v>
      </c>
      <c r="N37" s="44">
        <v>1066</v>
      </c>
      <c r="O37" s="44">
        <v>1344</v>
      </c>
      <c r="P37" s="240">
        <v>85</v>
      </c>
      <c r="Q37" s="44">
        <v>6707</v>
      </c>
      <c r="R37" s="44">
        <v>2725</v>
      </c>
      <c r="S37" s="44">
        <v>742</v>
      </c>
      <c r="T37" s="44">
        <v>5160</v>
      </c>
      <c r="U37" s="78">
        <f t="shared" si="0"/>
        <v>53633</v>
      </c>
      <c r="V37" s="165"/>
      <c r="W37" s="238"/>
    </row>
    <row r="38" spans="1:26" ht="15" customHeight="1" x14ac:dyDescent="0.2">
      <c r="A38" s="269">
        <v>2008.05</v>
      </c>
      <c r="B38" s="45">
        <v>974</v>
      </c>
      <c r="C38" s="45">
        <v>134</v>
      </c>
      <c r="D38" s="126">
        <v>6406</v>
      </c>
      <c r="E38" s="45">
        <v>14</v>
      </c>
      <c r="F38" s="44">
        <v>1353</v>
      </c>
      <c r="G38" s="44">
        <v>4997</v>
      </c>
      <c r="H38" s="44">
        <v>12846</v>
      </c>
      <c r="I38" s="44">
        <v>2709</v>
      </c>
      <c r="J38" s="44">
        <v>1680</v>
      </c>
      <c r="K38" s="44">
        <v>1001</v>
      </c>
      <c r="L38" s="44">
        <v>2827</v>
      </c>
      <c r="M38" s="44">
        <v>392</v>
      </c>
      <c r="N38" s="44">
        <v>1042</v>
      </c>
      <c r="O38" s="44">
        <v>1383</v>
      </c>
      <c r="P38" s="240">
        <v>86</v>
      </c>
      <c r="Q38" s="44">
        <v>6933</v>
      </c>
      <c r="R38" s="44">
        <v>2751</v>
      </c>
      <c r="S38" s="44">
        <v>763</v>
      </c>
      <c r="T38" s="44">
        <v>5188</v>
      </c>
      <c r="U38" s="78">
        <f t="shared" si="0"/>
        <v>53479</v>
      </c>
      <c r="V38" s="165"/>
      <c r="W38" s="238"/>
    </row>
    <row r="39" spans="1:26" ht="15" customHeight="1" x14ac:dyDescent="0.2">
      <c r="A39" s="269">
        <v>2008.06</v>
      </c>
      <c r="B39" s="45">
        <v>974</v>
      </c>
      <c r="C39" s="45">
        <v>132</v>
      </c>
      <c r="D39" s="126">
        <v>6673</v>
      </c>
      <c r="E39" s="45">
        <v>14</v>
      </c>
      <c r="F39" s="44">
        <v>1357</v>
      </c>
      <c r="G39" s="44">
        <v>4851</v>
      </c>
      <c r="H39" s="44">
        <v>12861</v>
      </c>
      <c r="I39" s="44">
        <v>2668</v>
      </c>
      <c r="J39" s="44">
        <v>1726</v>
      </c>
      <c r="K39" s="44">
        <v>723</v>
      </c>
      <c r="L39" s="44">
        <v>2847</v>
      </c>
      <c r="M39" s="44">
        <v>393</v>
      </c>
      <c r="N39" s="44">
        <v>1040</v>
      </c>
      <c r="O39" s="44">
        <v>1411</v>
      </c>
      <c r="P39" s="240">
        <v>86</v>
      </c>
      <c r="Q39" s="44">
        <v>7306</v>
      </c>
      <c r="R39" s="44">
        <v>2727</v>
      </c>
      <c r="S39" s="44">
        <v>879</v>
      </c>
      <c r="T39" s="44">
        <v>5214</v>
      </c>
      <c r="U39" s="78">
        <f t="shared" si="0"/>
        <v>53882</v>
      </c>
      <c r="V39" s="165"/>
      <c r="W39" s="238"/>
    </row>
    <row r="40" spans="1:26" ht="15" customHeight="1" x14ac:dyDescent="0.2">
      <c r="A40" s="269">
        <v>2008.07</v>
      </c>
      <c r="B40" s="45">
        <v>995</v>
      </c>
      <c r="C40" s="45">
        <v>135</v>
      </c>
      <c r="D40" s="126">
        <v>6363</v>
      </c>
      <c r="E40" s="45">
        <v>15</v>
      </c>
      <c r="F40" s="44">
        <v>1365</v>
      </c>
      <c r="G40" s="44">
        <v>4730</v>
      </c>
      <c r="H40" s="44">
        <v>12943</v>
      </c>
      <c r="I40" s="44">
        <v>2685</v>
      </c>
      <c r="J40" s="44">
        <v>1703</v>
      </c>
      <c r="K40" s="44">
        <v>995</v>
      </c>
      <c r="L40" s="44">
        <v>2810</v>
      </c>
      <c r="M40" s="44">
        <v>389</v>
      </c>
      <c r="N40" s="44">
        <v>1053</v>
      </c>
      <c r="O40" s="44">
        <v>1466</v>
      </c>
      <c r="P40" s="240">
        <v>86</v>
      </c>
      <c r="Q40" s="44">
        <v>7089</v>
      </c>
      <c r="R40" s="44">
        <v>2786</v>
      </c>
      <c r="S40" s="44">
        <v>1043</v>
      </c>
      <c r="T40" s="44">
        <v>5195</v>
      </c>
      <c r="U40" s="78">
        <f t="shared" si="0"/>
        <v>53846</v>
      </c>
      <c r="V40" s="165"/>
      <c r="W40" s="238"/>
    </row>
    <row r="41" spans="1:26" ht="15" customHeight="1" x14ac:dyDescent="0.2">
      <c r="A41" s="269">
        <v>2008.08</v>
      </c>
      <c r="B41" s="45">
        <v>1019</v>
      </c>
      <c r="C41" s="45">
        <v>133</v>
      </c>
      <c r="D41" s="126">
        <v>6734</v>
      </c>
      <c r="E41" s="45">
        <v>15</v>
      </c>
      <c r="F41" s="44">
        <v>1368</v>
      </c>
      <c r="G41" s="44">
        <v>4754</v>
      </c>
      <c r="H41" s="44">
        <v>13047</v>
      </c>
      <c r="I41" s="44">
        <v>2725</v>
      </c>
      <c r="J41" s="44">
        <v>1717</v>
      </c>
      <c r="K41" s="44">
        <v>1007</v>
      </c>
      <c r="L41" s="44">
        <v>2805</v>
      </c>
      <c r="M41" s="44">
        <v>394</v>
      </c>
      <c r="N41" s="44">
        <v>1103</v>
      </c>
      <c r="O41" s="44">
        <v>1577</v>
      </c>
      <c r="P41" s="240">
        <v>86</v>
      </c>
      <c r="Q41" s="44">
        <v>7046</v>
      </c>
      <c r="R41" s="44">
        <v>2797</v>
      </c>
      <c r="S41" s="44">
        <v>1084</v>
      </c>
      <c r="T41" s="44">
        <v>5182</v>
      </c>
      <c r="U41" s="78">
        <f t="shared" si="0"/>
        <v>54593</v>
      </c>
      <c r="V41" s="165"/>
      <c r="W41" s="238"/>
      <c r="X41" s="160"/>
      <c r="Y41" s="160"/>
      <c r="Z41" s="160"/>
    </row>
    <row r="42" spans="1:26" ht="15" customHeight="1" x14ac:dyDescent="0.2">
      <c r="A42" s="269">
        <v>2008.09</v>
      </c>
      <c r="B42" s="45">
        <v>1041</v>
      </c>
      <c r="C42" s="45">
        <v>145</v>
      </c>
      <c r="D42" s="126">
        <v>7041</v>
      </c>
      <c r="E42" s="45">
        <v>15</v>
      </c>
      <c r="F42" s="44">
        <v>1377</v>
      </c>
      <c r="G42" s="44">
        <v>4701</v>
      </c>
      <c r="H42" s="44">
        <v>13024</v>
      </c>
      <c r="I42" s="44">
        <v>2734</v>
      </c>
      <c r="J42" s="44">
        <v>1742</v>
      </c>
      <c r="K42" s="44">
        <v>729</v>
      </c>
      <c r="L42" s="44">
        <v>2844</v>
      </c>
      <c r="M42" s="44">
        <v>409</v>
      </c>
      <c r="N42" s="44">
        <v>1077</v>
      </c>
      <c r="O42" s="44">
        <v>1551</v>
      </c>
      <c r="P42" s="240">
        <v>87</v>
      </c>
      <c r="Q42" s="44">
        <v>7145</v>
      </c>
      <c r="R42" s="44">
        <v>2783</v>
      </c>
      <c r="S42" s="44">
        <v>1143</v>
      </c>
      <c r="T42" s="44">
        <v>5230</v>
      </c>
      <c r="U42" s="78">
        <f t="shared" ref="U42:U73" si="1">SUM(B42:T42)</f>
        <v>54818</v>
      </c>
      <c r="V42" s="165"/>
      <c r="W42" s="238"/>
      <c r="X42" s="160"/>
      <c r="Y42" s="160"/>
      <c r="Z42" s="160"/>
    </row>
    <row r="43" spans="1:26" ht="15" customHeight="1" x14ac:dyDescent="0.2">
      <c r="A43" s="269">
        <v>2008.1</v>
      </c>
      <c r="B43" s="45">
        <v>1064</v>
      </c>
      <c r="C43" s="45">
        <v>149</v>
      </c>
      <c r="D43" s="126">
        <v>6954</v>
      </c>
      <c r="E43" s="45">
        <v>16</v>
      </c>
      <c r="F43" s="44">
        <v>1406</v>
      </c>
      <c r="G43" s="44">
        <v>4631</v>
      </c>
      <c r="H43" s="44">
        <v>13141</v>
      </c>
      <c r="I43" s="44">
        <v>2750</v>
      </c>
      <c r="J43" s="44">
        <v>1852</v>
      </c>
      <c r="K43" s="44">
        <v>997</v>
      </c>
      <c r="L43" s="44">
        <v>2837</v>
      </c>
      <c r="M43" s="44">
        <v>405</v>
      </c>
      <c r="N43" s="44">
        <v>1067</v>
      </c>
      <c r="O43" s="44">
        <v>1699</v>
      </c>
      <c r="P43" s="240">
        <v>86</v>
      </c>
      <c r="Q43" s="44">
        <v>7214</v>
      </c>
      <c r="R43" s="44">
        <v>2793</v>
      </c>
      <c r="S43" s="44">
        <v>1169</v>
      </c>
      <c r="T43" s="44">
        <v>5249</v>
      </c>
      <c r="U43" s="78">
        <f t="shared" si="1"/>
        <v>55479</v>
      </c>
      <c r="V43" s="165"/>
      <c r="W43" s="238"/>
      <c r="X43" s="160"/>
      <c r="Y43" s="160"/>
      <c r="Z43" s="160"/>
    </row>
    <row r="44" spans="1:26" ht="15" customHeight="1" x14ac:dyDescent="0.2">
      <c r="A44" s="269">
        <v>2008.11</v>
      </c>
      <c r="B44" s="45">
        <v>1056</v>
      </c>
      <c r="C44" s="45">
        <v>139</v>
      </c>
      <c r="D44" s="126">
        <v>6847</v>
      </c>
      <c r="E44" s="45">
        <v>15</v>
      </c>
      <c r="F44" s="44">
        <v>1404</v>
      </c>
      <c r="G44" s="44">
        <v>4470</v>
      </c>
      <c r="H44" s="44">
        <v>12726</v>
      </c>
      <c r="I44" s="44">
        <v>2725</v>
      </c>
      <c r="J44" s="44">
        <v>1876</v>
      </c>
      <c r="K44" s="44">
        <v>977</v>
      </c>
      <c r="L44" s="44">
        <v>2755</v>
      </c>
      <c r="M44" s="44">
        <v>420</v>
      </c>
      <c r="N44" s="44">
        <v>1046</v>
      </c>
      <c r="O44" s="44">
        <v>1696</v>
      </c>
      <c r="P44" s="240">
        <v>88</v>
      </c>
      <c r="Q44" s="44">
        <v>7272</v>
      </c>
      <c r="R44" s="44">
        <v>2842</v>
      </c>
      <c r="S44" s="44">
        <v>1146</v>
      </c>
      <c r="T44" s="44">
        <v>5234</v>
      </c>
      <c r="U44" s="78">
        <f t="shared" si="1"/>
        <v>54734</v>
      </c>
      <c r="V44" s="165"/>
      <c r="W44" s="238"/>
      <c r="X44" s="160"/>
      <c r="Y44" s="160"/>
      <c r="Z44" s="160"/>
    </row>
    <row r="45" spans="1:26" ht="15" customHeight="1" x14ac:dyDescent="0.2">
      <c r="A45" s="269">
        <v>2008.12</v>
      </c>
      <c r="B45" s="45">
        <v>1013</v>
      </c>
      <c r="C45" s="45">
        <v>136</v>
      </c>
      <c r="D45" s="126">
        <v>7082</v>
      </c>
      <c r="E45" s="45">
        <v>15</v>
      </c>
      <c r="F45" s="44">
        <v>1452</v>
      </c>
      <c r="G45" s="44">
        <v>4180</v>
      </c>
      <c r="H45" s="44">
        <v>12852</v>
      </c>
      <c r="I45" s="44">
        <v>2862</v>
      </c>
      <c r="J45" s="44">
        <v>1871</v>
      </c>
      <c r="K45" s="44">
        <v>729</v>
      </c>
      <c r="L45" s="44">
        <v>2748</v>
      </c>
      <c r="M45" s="44">
        <v>427</v>
      </c>
      <c r="N45" s="44">
        <v>966</v>
      </c>
      <c r="O45" s="44">
        <v>1741</v>
      </c>
      <c r="P45" s="240">
        <v>88</v>
      </c>
      <c r="Q45" s="44">
        <v>7172</v>
      </c>
      <c r="R45" s="44">
        <v>2836</v>
      </c>
      <c r="S45" s="44">
        <v>1156</v>
      </c>
      <c r="T45" s="44">
        <v>5314</v>
      </c>
      <c r="U45" s="78">
        <f t="shared" si="1"/>
        <v>54640</v>
      </c>
      <c r="V45" s="165"/>
      <c r="W45" s="238"/>
      <c r="X45" s="160"/>
      <c r="Y45" s="160"/>
      <c r="Z45" s="160"/>
    </row>
    <row r="46" spans="1:26" x14ac:dyDescent="0.2">
      <c r="A46" s="269">
        <v>2009.01</v>
      </c>
      <c r="B46" s="45">
        <v>995</v>
      </c>
      <c r="C46" s="45">
        <v>136</v>
      </c>
      <c r="D46" s="126">
        <v>6755</v>
      </c>
      <c r="E46" s="45">
        <v>14</v>
      </c>
      <c r="F46" s="44">
        <v>1507</v>
      </c>
      <c r="G46" s="44">
        <v>4166</v>
      </c>
      <c r="H46" s="44">
        <v>12622</v>
      </c>
      <c r="I46" s="44">
        <v>3009</v>
      </c>
      <c r="J46" s="44">
        <v>1844</v>
      </c>
      <c r="K46" s="44">
        <v>1000</v>
      </c>
      <c r="L46" s="44">
        <v>2722</v>
      </c>
      <c r="M46" s="44">
        <v>431</v>
      </c>
      <c r="N46" s="44">
        <v>922</v>
      </c>
      <c r="O46" s="44">
        <v>1752</v>
      </c>
      <c r="P46" s="240">
        <v>86</v>
      </c>
      <c r="Q46" s="44">
        <v>6450</v>
      </c>
      <c r="R46" s="44">
        <v>2850</v>
      </c>
      <c r="S46" s="44">
        <v>1118</v>
      </c>
      <c r="T46" s="44">
        <v>5221</v>
      </c>
      <c r="U46" s="78">
        <f t="shared" si="1"/>
        <v>53600</v>
      </c>
      <c r="V46" s="165"/>
      <c r="W46" s="238"/>
      <c r="X46" s="160"/>
      <c r="Y46" s="160"/>
      <c r="Z46" s="160"/>
    </row>
    <row r="47" spans="1:26" x14ac:dyDescent="0.2">
      <c r="A47" s="269">
        <v>2009.02</v>
      </c>
      <c r="B47" s="45">
        <v>991</v>
      </c>
      <c r="C47" s="45">
        <v>134</v>
      </c>
      <c r="D47" s="126">
        <v>6989</v>
      </c>
      <c r="E47" s="45">
        <v>14</v>
      </c>
      <c r="F47" s="44">
        <v>1491</v>
      </c>
      <c r="G47" s="44">
        <v>4301</v>
      </c>
      <c r="H47" s="44">
        <v>12602</v>
      </c>
      <c r="I47" s="44">
        <v>3012</v>
      </c>
      <c r="J47" s="44">
        <v>1869</v>
      </c>
      <c r="K47" s="44">
        <v>715</v>
      </c>
      <c r="L47" s="44">
        <v>2717</v>
      </c>
      <c r="M47" s="44">
        <v>426</v>
      </c>
      <c r="N47" s="44">
        <v>902</v>
      </c>
      <c r="O47" s="44">
        <v>1779</v>
      </c>
      <c r="P47" s="240">
        <v>86</v>
      </c>
      <c r="Q47" s="44">
        <v>6119</v>
      </c>
      <c r="R47" s="44">
        <v>2832</v>
      </c>
      <c r="S47" s="44">
        <v>1119</v>
      </c>
      <c r="T47" s="44">
        <v>5187</v>
      </c>
      <c r="U47" s="78">
        <f t="shared" si="1"/>
        <v>53285</v>
      </c>
      <c r="V47" s="165"/>
      <c r="W47" s="238"/>
      <c r="X47" s="160"/>
      <c r="Y47" s="160"/>
      <c r="Z47" s="160"/>
    </row>
    <row r="48" spans="1:26" x14ac:dyDescent="0.2">
      <c r="A48" s="269">
        <v>2009.03</v>
      </c>
      <c r="B48" s="45">
        <v>1009</v>
      </c>
      <c r="C48" s="45">
        <v>135</v>
      </c>
      <c r="D48" s="126">
        <v>6863</v>
      </c>
      <c r="E48" s="45">
        <v>14</v>
      </c>
      <c r="F48" s="44">
        <v>1503</v>
      </c>
      <c r="G48" s="44">
        <v>4387</v>
      </c>
      <c r="H48" s="44">
        <v>12632</v>
      </c>
      <c r="I48" s="44">
        <v>3014</v>
      </c>
      <c r="J48" s="44">
        <v>1850</v>
      </c>
      <c r="K48" s="44">
        <v>706</v>
      </c>
      <c r="L48" s="44">
        <v>2711</v>
      </c>
      <c r="M48" s="44">
        <v>416</v>
      </c>
      <c r="N48" s="44">
        <v>930</v>
      </c>
      <c r="O48" s="44">
        <v>1817</v>
      </c>
      <c r="P48" s="240">
        <v>86</v>
      </c>
      <c r="Q48" s="44">
        <v>6475</v>
      </c>
      <c r="R48" s="44">
        <v>2850</v>
      </c>
      <c r="S48" s="44">
        <v>1063</v>
      </c>
      <c r="T48" s="44">
        <v>5143</v>
      </c>
      <c r="U48" s="78">
        <f t="shared" si="1"/>
        <v>53604</v>
      </c>
      <c r="V48" s="165"/>
      <c r="W48" s="238"/>
      <c r="X48" s="160"/>
      <c r="Y48" s="160"/>
      <c r="Z48" s="160"/>
    </row>
    <row r="49" spans="1:26" x14ac:dyDescent="0.2">
      <c r="A49" s="269">
        <v>2009.04</v>
      </c>
      <c r="B49" s="45">
        <v>990</v>
      </c>
      <c r="C49" s="45">
        <v>141</v>
      </c>
      <c r="D49" s="126">
        <v>6839</v>
      </c>
      <c r="E49" s="45">
        <v>14</v>
      </c>
      <c r="F49" s="44">
        <v>1478</v>
      </c>
      <c r="G49" s="44">
        <v>4457</v>
      </c>
      <c r="H49" s="44">
        <v>12620</v>
      </c>
      <c r="I49" s="44">
        <v>3111</v>
      </c>
      <c r="J49" s="44">
        <v>1845</v>
      </c>
      <c r="K49" s="44">
        <v>685</v>
      </c>
      <c r="L49" s="44">
        <v>2738</v>
      </c>
      <c r="M49" s="44">
        <v>399</v>
      </c>
      <c r="N49" s="44">
        <v>908</v>
      </c>
      <c r="O49" s="44">
        <v>1860</v>
      </c>
      <c r="P49" s="240">
        <v>85</v>
      </c>
      <c r="Q49" s="44">
        <v>6798</v>
      </c>
      <c r="R49" s="44">
        <v>2811</v>
      </c>
      <c r="S49" s="44">
        <v>1057</v>
      </c>
      <c r="T49" s="44">
        <v>5013</v>
      </c>
      <c r="U49" s="78">
        <f t="shared" si="1"/>
        <v>53849</v>
      </c>
      <c r="V49" s="165"/>
      <c r="W49" s="238"/>
      <c r="X49" s="160"/>
      <c r="Y49" s="160"/>
      <c r="Z49" s="160"/>
    </row>
    <row r="50" spans="1:26" x14ac:dyDescent="0.2">
      <c r="A50" s="269">
        <v>2009.05</v>
      </c>
      <c r="B50" s="45">
        <v>982</v>
      </c>
      <c r="C50" s="45">
        <v>132</v>
      </c>
      <c r="D50" s="126">
        <v>6850</v>
      </c>
      <c r="E50" s="45">
        <v>14</v>
      </c>
      <c r="F50" s="44">
        <v>1454</v>
      </c>
      <c r="G50" s="44">
        <v>4387</v>
      </c>
      <c r="H50" s="44">
        <v>12595</v>
      </c>
      <c r="I50" s="44">
        <v>3110</v>
      </c>
      <c r="J50" s="44">
        <v>1813</v>
      </c>
      <c r="K50" s="44">
        <v>681</v>
      </c>
      <c r="L50" s="44">
        <v>2755</v>
      </c>
      <c r="M50" s="44">
        <v>393</v>
      </c>
      <c r="N50" s="44">
        <v>888</v>
      </c>
      <c r="O50" s="44">
        <v>1968</v>
      </c>
      <c r="P50" s="240">
        <v>84</v>
      </c>
      <c r="Q50" s="44">
        <v>7057</v>
      </c>
      <c r="R50" s="44">
        <v>2809</v>
      </c>
      <c r="S50" s="44">
        <v>1027</v>
      </c>
      <c r="T50" s="44">
        <v>5068</v>
      </c>
      <c r="U50" s="78">
        <f t="shared" si="1"/>
        <v>54067</v>
      </c>
      <c r="V50" s="165"/>
      <c r="W50" s="238"/>
      <c r="X50" s="160"/>
      <c r="Y50" s="160"/>
      <c r="Z50" s="160"/>
    </row>
    <row r="51" spans="1:26" x14ac:dyDescent="0.2">
      <c r="A51" s="269">
        <v>2009.06</v>
      </c>
      <c r="B51" s="45">
        <v>978</v>
      </c>
      <c r="C51" s="45">
        <v>137</v>
      </c>
      <c r="D51" s="126">
        <v>6572</v>
      </c>
      <c r="E51" s="45">
        <v>14</v>
      </c>
      <c r="F51" s="44">
        <v>1448</v>
      </c>
      <c r="G51" s="44">
        <v>4354</v>
      </c>
      <c r="H51" s="44">
        <v>12537</v>
      </c>
      <c r="I51" s="44">
        <v>3146</v>
      </c>
      <c r="J51" s="44">
        <v>1733</v>
      </c>
      <c r="K51" s="44">
        <v>953</v>
      </c>
      <c r="L51" s="44">
        <v>2760</v>
      </c>
      <c r="M51" s="44">
        <v>396</v>
      </c>
      <c r="N51" s="44">
        <v>873</v>
      </c>
      <c r="O51" s="44">
        <v>2018</v>
      </c>
      <c r="P51" s="240">
        <v>84</v>
      </c>
      <c r="Q51" s="44">
        <v>7449</v>
      </c>
      <c r="R51" s="44">
        <v>2829</v>
      </c>
      <c r="S51" s="44">
        <v>1024</v>
      </c>
      <c r="T51" s="44">
        <v>5146</v>
      </c>
      <c r="U51" s="78">
        <f t="shared" si="1"/>
        <v>54451</v>
      </c>
      <c r="V51" s="165"/>
      <c r="W51" s="238"/>
      <c r="X51" s="160"/>
      <c r="Y51" s="160"/>
      <c r="Z51" s="160"/>
    </row>
    <row r="52" spans="1:26" x14ac:dyDescent="0.2">
      <c r="A52" s="269">
        <v>2009.07</v>
      </c>
      <c r="B52" s="45">
        <v>996</v>
      </c>
      <c r="C52" s="45">
        <v>135</v>
      </c>
      <c r="D52" s="126">
        <v>6921</v>
      </c>
      <c r="E52" s="45">
        <v>14</v>
      </c>
      <c r="F52" s="44">
        <v>1447</v>
      </c>
      <c r="G52" s="44">
        <v>4250</v>
      </c>
      <c r="H52" s="44">
        <v>12489</v>
      </c>
      <c r="I52" s="44">
        <v>2981</v>
      </c>
      <c r="J52" s="44">
        <v>1703</v>
      </c>
      <c r="K52" s="44">
        <v>665</v>
      </c>
      <c r="L52" s="44">
        <v>2721</v>
      </c>
      <c r="M52" s="44">
        <v>395</v>
      </c>
      <c r="N52" s="44">
        <v>872</v>
      </c>
      <c r="O52" s="44">
        <v>2106</v>
      </c>
      <c r="P52" s="240">
        <v>86</v>
      </c>
      <c r="Q52" s="44">
        <v>7358</v>
      </c>
      <c r="R52" s="44">
        <v>2853</v>
      </c>
      <c r="S52" s="44">
        <v>1025</v>
      </c>
      <c r="T52" s="44">
        <v>5115</v>
      </c>
      <c r="U52" s="78">
        <f t="shared" si="1"/>
        <v>54132</v>
      </c>
      <c r="V52" s="165"/>
      <c r="W52" s="238"/>
      <c r="X52" s="160"/>
      <c r="Y52" s="160"/>
      <c r="Z52" s="160"/>
    </row>
    <row r="53" spans="1:26" x14ac:dyDescent="0.2">
      <c r="A53" s="269">
        <v>2009.08</v>
      </c>
      <c r="B53" s="45">
        <v>1002</v>
      </c>
      <c r="C53" s="45">
        <v>145</v>
      </c>
      <c r="D53" s="126">
        <v>6641</v>
      </c>
      <c r="E53" s="45">
        <v>14</v>
      </c>
      <c r="F53" s="44">
        <v>1443</v>
      </c>
      <c r="G53" s="44">
        <v>4292</v>
      </c>
      <c r="H53" s="44">
        <v>12554</v>
      </c>
      <c r="I53" s="44">
        <v>3000</v>
      </c>
      <c r="J53" s="44">
        <v>1718</v>
      </c>
      <c r="K53" s="44">
        <v>921</v>
      </c>
      <c r="L53" s="44">
        <v>2721</v>
      </c>
      <c r="M53" s="44">
        <v>397</v>
      </c>
      <c r="N53" s="44">
        <v>857</v>
      </c>
      <c r="O53" s="44">
        <v>2040</v>
      </c>
      <c r="P53" s="240">
        <v>85</v>
      </c>
      <c r="Q53" s="44">
        <v>6754</v>
      </c>
      <c r="R53" s="44">
        <v>2859</v>
      </c>
      <c r="S53" s="44">
        <v>1026</v>
      </c>
      <c r="T53" s="44">
        <v>5087</v>
      </c>
      <c r="U53" s="78">
        <f t="shared" si="1"/>
        <v>53556</v>
      </c>
      <c r="V53" s="165"/>
      <c r="W53" s="238"/>
      <c r="X53" s="160"/>
      <c r="Y53" s="160"/>
      <c r="Z53" s="160"/>
    </row>
    <row r="54" spans="1:26" x14ac:dyDescent="0.2">
      <c r="A54" s="269">
        <v>2009.09</v>
      </c>
      <c r="B54" s="45">
        <v>1007</v>
      </c>
      <c r="C54" s="45">
        <v>147</v>
      </c>
      <c r="D54" s="126">
        <v>6684</v>
      </c>
      <c r="E54" s="45">
        <v>14</v>
      </c>
      <c r="F54" s="44">
        <v>1449</v>
      </c>
      <c r="G54" s="44">
        <v>4384</v>
      </c>
      <c r="H54" s="44">
        <v>12453</v>
      </c>
      <c r="I54" s="44">
        <v>3011</v>
      </c>
      <c r="J54" s="44">
        <v>1781</v>
      </c>
      <c r="K54" s="44">
        <v>932</v>
      </c>
      <c r="L54" s="44">
        <v>2762</v>
      </c>
      <c r="M54" s="44">
        <v>411</v>
      </c>
      <c r="N54" s="44">
        <v>861</v>
      </c>
      <c r="O54" s="44">
        <v>2068</v>
      </c>
      <c r="P54" s="240">
        <v>85</v>
      </c>
      <c r="Q54" s="44">
        <v>7179</v>
      </c>
      <c r="R54" s="44">
        <v>2839</v>
      </c>
      <c r="S54" s="44">
        <v>1037</v>
      </c>
      <c r="T54" s="44">
        <v>5214</v>
      </c>
      <c r="U54" s="78">
        <f t="shared" si="1"/>
        <v>54318</v>
      </c>
      <c r="V54" s="165"/>
      <c r="W54" s="238"/>
      <c r="X54" s="160"/>
      <c r="Y54" s="160"/>
      <c r="Z54" s="160"/>
    </row>
    <row r="55" spans="1:26" x14ac:dyDescent="0.2">
      <c r="A55" s="269">
        <v>2009.1</v>
      </c>
      <c r="B55" s="45">
        <v>1007</v>
      </c>
      <c r="C55" s="45">
        <v>155</v>
      </c>
      <c r="D55" s="126">
        <v>6767</v>
      </c>
      <c r="E55" s="45">
        <v>14</v>
      </c>
      <c r="F55" s="44">
        <v>1490</v>
      </c>
      <c r="G55" s="44">
        <v>4401</v>
      </c>
      <c r="H55" s="44">
        <v>12539</v>
      </c>
      <c r="I55" s="44">
        <v>2998</v>
      </c>
      <c r="J55" s="44">
        <v>1964</v>
      </c>
      <c r="K55" s="44">
        <v>928</v>
      </c>
      <c r="L55" s="44">
        <v>2742</v>
      </c>
      <c r="M55" s="44">
        <v>451</v>
      </c>
      <c r="N55" s="44">
        <v>873</v>
      </c>
      <c r="O55" s="44">
        <v>2234</v>
      </c>
      <c r="P55" s="240">
        <v>88</v>
      </c>
      <c r="Q55" s="44">
        <v>7201</v>
      </c>
      <c r="R55" s="44">
        <v>2901</v>
      </c>
      <c r="S55" s="44">
        <v>1036</v>
      </c>
      <c r="T55" s="44">
        <v>5238</v>
      </c>
      <c r="U55" s="78">
        <f t="shared" si="1"/>
        <v>55027</v>
      </c>
      <c r="V55" s="165"/>
      <c r="W55" s="238"/>
      <c r="X55" s="160"/>
      <c r="Y55" s="160"/>
      <c r="Z55" s="160"/>
    </row>
    <row r="56" spans="1:26" x14ac:dyDescent="0.2">
      <c r="A56" s="269">
        <v>2009.11</v>
      </c>
      <c r="B56" s="45">
        <v>1027</v>
      </c>
      <c r="C56" s="45">
        <v>153</v>
      </c>
      <c r="D56" s="126">
        <v>6768</v>
      </c>
      <c r="E56" s="45">
        <v>14</v>
      </c>
      <c r="F56" s="44">
        <v>1494</v>
      </c>
      <c r="G56" s="44">
        <v>4425</v>
      </c>
      <c r="H56" s="44">
        <v>12679</v>
      </c>
      <c r="I56" s="44">
        <v>3009</v>
      </c>
      <c r="J56" s="44">
        <v>1881</v>
      </c>
      <c r="K56" s="44">
        <v>926</v>
      </c>
      <c r="L56" s="44">
        <v>2737</v>
      </c>
      <c r="M56" s="44">
        <v>439</v>
      </c>
      <c r="N56" s="44">
        <v>867</v>
      </c>
      <c r="O56" s="44">
        <v>2363</v>
      </c>
      <c r="P56" s="240">
        <v>98</v>
      </c>
      <c r="Q56" s="44">
        <v>7241</v>
      </c>
      <c r="R56" s="44">
        <v>2930</v>
      </c>
      <c r="S56" s="44">
        <v>1033</v>
      </c>
      <c r="T56" s="44">
        <v>5267</v>
      </c>
      <c r="U56" s="78">
        <f t="shared" si="1"/>
        <v>55351</v>
      </c>
      <c r="V56" s="165"/>
      <c r="W56" s="238"/>
      <c r="X56" s="160"/>
      <c r="Y56" s="160"/>
      <c r="Z56" s="160"/>
    </row>
    <row r="57" spans="1:26" x14ac:dyDescent="0.2">
      <c r="A57" s="269">
        <v>2009.12</v>
      </c>
      <c r="B57" s="45">
        <v>1016</v>
      </c>
      <c r="C57" s="45">
        <v>153</v>
      </c>
      <c r="D57" s="126">
        <v>6715</v>
      </c>
      <c r="E57" s="45">
        <v>30</v>
      </c>
      <c r="F57" s="44">
        <v>1493</v>
      </c>
      <c r="G57" s="44">
        <v>4380</v>
      </c>
      <c r="H57" s="44">
        <v>12951</v>
      </c>
      <c r="I57" s="44">
        <v>2995</v>
      </c>
      <c r="J57" s="44">
        <v>1916</v>
      </c>
      <c r="K57" s="44">
        <v>923</v>
      </c>
      <c r="L57" s="44">
        <v>2724</v>
      </c>
      <c r="M57" s="44">
        <v>444</v>
      </c>
      <c r="N57" s="44">
        <v>877</v>
      </c>
      <c r="O57" s="44">
        <v>2314</v>
      </c>
      <c r="P57" s="240">
        <v>94</v>
      </c>
      <c r="Q57" s="44">
        <v>7104</v>
      </c>
      <c r="R57" s="44">
        <v>2957</v>
      </c>
      <c r="S57" s="44">
        <v>1126</v>
      </c>
      <c r="T57" s="44">
        <v>5403</v>
      </c>
      <c r="U57" s="78">
        <f t="shared" si="1"/>
        <v>55615</v>
      </c>
      <c r="V57" s="165"/>
      <c r="W57" s="238"/>
      <c r="X57" s="160"/>
      <c r="Y57" s="160"/>
      <c r="Z57" s="160"/>
    </row>
    <row r="58" spans="1:26" x14ac:dyDescent="0.2">
      <c r="A58" s="269">
        <v>2010.01</v>
      </c>
      <c r="B58" s="45">
        <v>1004</v>
      </c>
      <c r="C58" s="45">
        <v>145</v>
      </c>
      <c r="D58" s="126">
        <v>6677</v>
      </c>
      <c r="E58" s="45">
        <v>30</v>
      </c>
      <c r="F58" s="44">
        <v>1489</v>
      </c>
      <c r="G58" s="44">
        <v>4231</v>
      </c>
      <c r="H58" s="44">
        <v>12936</v>
      </c>
      <c r="I58" s="44">
        <v>2876</v>
      </c>
      <c r="J58" s="44">
        <v>1905</v>
      </c>
      <c r="K58" s="44">
        <v>924</v>
      </c>
      <c r="L58" s="44">
        <v>2729</v>
      </c>
      <c r="M58" s="44">
        <v>449</v>
      </c>
      <c r="N58" s="44">
        <v>867</v>
      </c>
      <c r="O58" s="44">
        <v>2318</v>
      </c>
      <c r="P58" s="44">
        <v>92</v>
      </c>
      <c r="Q58" s="44">
        <v>6388</v>
      </c>
      <c r="R58" s="44">
        <v>2987</v>
      </c>
      <c r="S58" s="44">
        <v>1130</v>
      </c>
      <c r="T58" s="44">
        <v>5275</v>
      </c>
      <c r="U58" s="78">
        <f t="shared" si="1"/>
        <v>54452</v>
      </c>
      <c r="V58" s="165"/>
      <c r="W58" s="238"/>
      <c r="X58" s="160"/>
      <c r="Y58" s="160"/>
      <c r="Z58" s="160"/>
    </row>
    <row r="59" spans="1:26" x14ac:dyDescent="0.2">
      <c r="A59" s="269">
        <v>2010.02</v>
      </c>
      <c r="B59" s="45">
        <v>988</v>
      </c>
      <c r="C59" s="45">
        <v>157</v>
      </c>
      <c r="D59" s="126">
        <v>6660</v>
      </c>
      <c r="E59" s="45">
        <v>30</v>
      </c>
      <c r="F59" s="44">
        <v>1487</v>
      </c>
      <c r="G59" s="44">
        <v>4244</v>
      </c>
      <c r="H59" s="44">
        <v>12927</v>
      </c>
      <c r="I59" s="44">
        <v>2897</v>
      </c>
      <c r="J59" s="44">
        <v>1931</v>
      </c>
      <c r="K59" s="44">
        <v>927</v>
      </c>
      <c r="L59" s="44">
        <v>2726</v>
      </c>
      <c r="M59" s="44">
        <v>458</v>
      </c>
      <c r="N59" s="44">
        <v>866</v>
      </c>
      <c r="O59" s="44">
        <v>2295</v>
      </c>
      <c r="P59" s="44">
        <v>96</v>
      </c>
      <c r="Q59" s="44">
        <v>6150</v>
      </c>
      <c r="R59" s="44">
        <v>2995</v>
      </c>
      <c r="S59" s="44">
        <v>1138</v>
      </c>
      <c r="T59" s="44">
        <v>5227</v>
      </c>
      <c r="U59" s="78">
        <f t="shared" si="1"/>
        <v>54199</v>
      </c>
      <c r="V59" s="165"/>
      <c r="W59" s="238"/>
      <c r="X59" s="160"/>
      <c r="Y59" s="160"/>
      <c r="Z59" s="160"/>
    </row>
    <row r="60" spans="1:26" x14ac:dyDescent="0.2">
      <c r="A60" s="269">
        <v>2010.03</v>
      </c>
      <c r="B60" s="45">
        <v>1006</v>
      </c>
      <c r="C60" s="45">
        <v>161</v>
      </c>
      <c r="D60" s="126">
        <v>6647</v>
      </c>
      <c r="E60" s="45">
        <v>31</v>
      </c>
      <c r="F60" s="44">
        <v>1507</v>
      </c>
      <c r="G60" s="44">
        <v>4239</v>
      </c>
      <c r="H60" s="44">
        <v>12971</v>
      </c>
      <c r="I60" s="44">
        <v>2848</v>
      </c>
      <c r="J60" s="44">
        <v>1914</v>
      </c>
      <c r="K60" s="44">
        <v>937</v>
      </c>
      <c r="L60" s="44">
        <v>2719</v>
      </c>
      <c r="M60" s="44">
        <v>472</v>
      </c>
      <c r="N60" s="44">
        <v>904</v>
      </c>
      <c r="O60" s="44">
        <v>2279</v>
      </c>
      <c r="P60" s="44">
        <v>95</v>
      </c>
      <c r="Q60" s="44">
        <v>6448</v>
      </c>
      <c r="R60" s="44">
        <v>3007</v>
      </c>
      <c r="S60" s="44">
        <v>1034</v>
      </c>
      <c r="T60" s="44">
        <v>5174</v>
      </c>
      <c r="U60" s="78">
        <f t="shared" si="1"/>
        <v>54393</v>
      </c>
      <c r="V60" s="165"/>
      <c r="W60" s="238"/>
      <c r="X60" s="160"/>
      <c r="Y60" s="160"/>
      <c r="Z60" s="160"/>
    </row>
    <row r="61" spans="1:26" x14ac:dyDescent="0.2">
      <c r="A61" s="269">
        <v>2010.04</v>
      </c>
      <c r="B61" s="45">
        <v>1011</v>
      </c>
      <c r="C61" s="45">
        <v>158</v>
      </c>
      <c r="D61" s="126">
        <v>6656</v>
      </c>
      <c r="E61" s="45">
        <v>31</v>
      </c>
      <c r="F61" s="44">
        <v>1503</v>
      </c>
      <c r="G61" s="44">
        <v>4171</v>
      </c>
      <c r="H61" s="44">
        <v>12992</v>
      </c>
      <c r="I61" s="44">
        <v>2906</v>
      </c>
      <c r="J61" s="44">
        <v>1854</v>
      </c>
      <c r="K61" s="44">
        <v>935</v>
      </c>
      <c r="L61" s="44">
        <v>2772</v>
      </c>
      <c r="M61" s="44">
        <v>466</v>
      </c>
      <c r="N61" s="44">
        <v>896</v>
      </c>
      <c r="O61" s="44">
        <v>2276</v>
      </c>
      <c r="P61" s="44">
        <v>98</v>
      </c>
      <c r="Q61" s="44">
        <v>6803</v>
      </c>
      <c r="R61" s="44">
        <v>2937</v>
      </c>
      <c r="S61" s="44">
        <v>1025</v>
      </c>
      <c r="T61" s="44">
        <v>5212</v>
      </c>
      <c r="U61" s="78">
        <f t="shared" si="1"/>
        <v>54702</v>
      </c>
      <c r="V61" s="165"/>
      <c r="W61" s="238"/>
      <c r="X61" s="160"/>
      <c r="Y61" s="160"/>
      <c r="Z61" s="160"/>
    </row>
    <row r="62" spans="1:26" x14ac:dyDescent="0.2">
      <c r="A62" s="269">
        <v>2010.05</v>
      </c>
      <c r="B62" s="45">
        <v>1019</v>
      </c>
      <c r="C62" s="45">
        <v>150</v>
      </c>
      <c r="D62" s="126">
        <v>6668</v>
      </c>
      <c r="E62" s="45">
        <v>31</v>
      </c>
      <c r="F62" s="44">
        <v>1484</v>
      </c>
      <c r="G62" s="44">
        <v>4181</v>
      </c>
      <c r="H62" s="44">
        <v>13108</v>
      </c>
      <c r="I62" s="44">
        <v>2985</v>
      </c>
      <c r="J62" s="44">
        <v>1827</v>
      </c>
      <c r="K62" s="44">
        <v>946</v>
      </c>
      <c r="L62" s="44">
        <v>2758</v>
      </c>
      <c r="M62" s="44">
        <v>455</v>
      </c>
      <c r="N62" s="44">
        <v>919</v>
      </c>
      <c r="O62" s="44">
        <v>2298</v>
      </c>
      <c r="P62" s="44">
        <v>96</v>
      </c>
      <c r="Q62" s="44">
        <v>7036</v>
      </c>
      <c r="R62" s="44">
        <v>2950</v>
      </c>
      <c r="S62" s="44">
        <v>1022</v>
      </c>
      <c r="T62" s="44">
        <v>5280</v>
      </c>
      <c r="U62" s="78">
        <f t="shared" si="1"/>
        <v>55213</v>
      </c>
      <c r="V62" s="165"/>
      <c r="W62" s="238"/>
      <c r="X62" s="160"/>
      <c r="Y62" s="160"/>
      <c r="Z62" s="160"/>
    </row>
    <row r="63" spans="1:26" x14ac:dyDescent="0.2">
      <c r="A63" s="269">
        <v>2010.06</v>
      </c>
      <c r="B63" s="45">
        <v>1017</v>
      </c>
      <c r="C63" s="45">
        <v>145</v>
      </c>
      <c r="D63" s="126">
        <v>6599</v>
      </c>
      <c r="E63" s="45">
        <v>31</v>
      </c>
      <c r="F63" s="44">
        <v>1485</v>
      </c>
      <c r="G63" s="44">
        <v>4091</v>
      </c>
      <c r="H63" s="44">
        <v>13258</v>
      </c>
      <c r="I63" s="44">
        <v>3009</v>
      </c>
      <c r="J63" s="44">
        <v>1804</v>
      </c>
      <c r="K63" s="44">
        <v>955</v>
      </c>
      <c r="L63" s="44">
        <v>2764</v>
      </c>
      <c r="M63" s="44">
        <v>452</v>
      </c>
      <c r="N63" s="44">
        <v>922</v>
      </c>
      <c r="O63" s="44">
        <v>2262</v>
      </c>
      <c r="P63" s="44">
        <v>102</v>
      </c>
      <c r="Q63" s="44">
        <v>7319</v>
      </c>
      <c r="R63" s="44">
        <v>2961</v>
      </c>
      <c r="S63" s="44">
        <v>1026</v>
      </c>
      <c r="T63" s="44">
        <v>5298</v>
      </c>
      <c r="U63" s="78">
        <f t="shared" si="1"/>
        <v>55500</v>
      </c>
      <c r="V63" s="165"/>
      <c r="W63" s="238"/>
      <c r="X63" s="160"/>
      <c r="Y63" s="160"/>
      <c r="Z63" s="160"/>
    </row>
    <row r="64" spans="1:26" x14ac:dyDescent="0.2">
      <c r="A64" s="269">
        <v>2010.07</v>
      </c>
      <c r="B64" s="45">
        <v>1033</v>
      </c>
      <c r="C64" s="45">
        <v>149</v>
      </c>
      <c r="D64" s="126">
        <v>6605</v>
      </c>
      <c r="E64" s="45">
        <v>31</v>
      </c>
      <c r="F64" s="44">
        <v>1470</v>
      </c>
      <c r="G64" s="44">
        <v>3808</v>
      </c>
      <c r="H64" s="44">
        <v>13388</v>
      </c>
      <c r="I64" s="44">
        <v>3067</v>
      </c>
      <c r="J64" s="44">
        <v>1779</v>
      </c>
      <c r="K64" s="44">
        <v>966</v>
      </c>
      <c r="L64" s="44">
        <v>2767</v>
      </c>
      <c r="M64" s="44">
        <v>466</v>
      </c>
      <c r="N64" s="44">
        <v>955</v>
      </c>
      <c r="O64" s="44">
        <v>2247</v>
      </c>
      <c r="P64" s="44">
        <v>94</v>
      </c>
      <c r="Q64" s="44">
        <v>7319</v>
      </c>
      <c r="R64" s="44">
        <v>2951</v>
      </c>
      <c r="S64" s="44">
        <v>1002</v>
      </c>
      <c r="T64" s="44">
        <v>5291</v>
      </c>
      <c r="U64" s="78">
        <f t="shared" si="1"/>
        <v>55388</v>
      </c>
      <c r="V64" s="165"/>
      <c r="W64" s="238"/>
      <c r="X64" s="160"/>
      <c r="Y64" s="160"/>
      <c r="Z64" s="160"/>
    </row>
    <row r="65" spans="1:26" x14ac:dyDescent="0.2">
      <c r="A65" s="269">
        <v>2010.08</v>
      </c>
      <c r="B65" s="45">
        <v>1031</v>
      </c>
      <c r="C65" s="45">
        <v>139</v>
      </c>
      <c r="D65" s="126">
        <v>6613</v>
      </c>
      <c r="E65" s="45">
        <v>31</v>
      </c>
      <c r="F65" s="44">
        <v>1473</v>
      </c>
      <c r="G65" s="44">
        <v>3850</v>
      </c>
      <c r="H65" s="44">
        <v>13540</v>
      </c>
      <c r="I65" s="44">
        <v>3128</v>
      </c>
      <c r="J65" s="44">
        <v>1774</v>
      </c>
      <c r="K65" s="44">
        <v>965</v>
      </c>
      <c r="L65" s="44">
        <v>2772</v>
      </c>
      <c r="M65" s="44">
        <v>460</v>
      </c>
      <c r="N65" s="44">
        <v>957</v>
      </c>
      <c r="O65" s="44">
        <v>2169</v>
      </c>
      <c r="P65" s="44">
        <v>90</v>
      </c>
      <c r="Q65" s="44">
        <v>7248</v>
      </c>
      <c r="R65" s="44">
        <v>2962</v>
      </c>
      <c r="S65" s="44">
        <v>1014</v>
      </c>
      <c r="T65" s="44">
        <v>5316</v>
      </c>
      <c r="U65" s="78">
        <f t="shared" si="1"/>
        <v>55532</v>
      </c>
      <c r="V65" s="165"/>
      <c r="W65" s="238"/>
      <c r="X65" s="160"/>
      <c r="Y65" s="160"/>
      <c r="Z65" s="160"/>
    </row>
    <row r="66" spans="1:26" x14ac:dyDescent="0.2">
      <c r="A66" s="269">
        <v>2010.09</v>
      </c>
      <c r="B66" s="45">
        <v>1034</v>
      </c>
      <c r="C66" s="45">
        <v>141</v>
      </c>
      <c r="D66" s="126">
        <v>6655</v>
      </c>
      <c r="E66" s="45">
        <v>31</v>
      </c>
      <c r="F66" s="44">
        <v>1465</v>
      </c>
      <c r="G66" s="44">
        <v>3967</v>
      </c>
      <c r="H66" s="44">
        <v>13492</v>
      </c>
      <c r="I66" s="44">
        <v>3170</v>
      </c>
      <c r="J66" s="44">
        <v>1920</v>
      </c>
      <c r="K66" s="44">
        <v>964</v>
      </c>
      <c r="L66" s="44">
        <v>2780</v>
      </c>
      <c r="M66" s="44">
        <v>466</v>
      </c>
      <c r="N66" s="44">
        <v>1020</v>
      </c>
      <c r="O66" s="44">
        <v>2208</v>
      </c>
      <c r="P66" s="44">
        <v>92</v>
      </c>
      <c r="Q66" s="44">
        <v>7513</v>
      </c>
      <c r="R66" s="44">
        <v>2984</v>
      </c>
      <c r="S66" s="44">
        <v>1018</v>
      </c>
      <c r="T66" s="44">
        <v>5388</v>
      </c>
      <c r="U66" s="78">
        <f t="shared" si="1"/>
        <v>56308</v>
      </c>
    </row>
    <row r="67" spans="1:26" x14ac:dyDescent="0.2">
      <c r="A67" s="269">
        <v>2010.1</v>
      </c>
      <c r="B67" s="45">
        <v>1059</v>
      </c>
      <c r="C67" s="45">
        <v>140</v>
      </c>
      <c r="D67" s="126">
        <v>6741</v>
      </c>
      <c r="E67" s="45">
        <v>31</v>
      </c>
      <c r="F67" s="44">
        <v>1493</v>
      </c>
      <c r="G67" s="44">
        <v>4021</v>
      </c>
      <c r="H67" s="44">
        <v>13554</v>
      </c>
      <c r="I67" s="44">
        <v>3165</v>
      </c>
      <c r="J67" s="44">
        <v>1885</v>
      </c>
      <c r="K67" s="44">
        <v>959</v>
      </c>
      <c r="L67" s="44">
        <v>2780</v>
      </c>
      <c r="M67" s="44">
        <v>457</v>
      </c>
      <c r="N67" s="44">
        <v>1017</v>
      </c>
      <c r="O67" s="44">
        <v>2218</v>
      </c>
      <c r="P67" s="44">
        <v>92</v>
      </c>
      <c r="Q67" s="44">
        <v>7477</v>
      </c>
      <c r="R67" s="44">
        <v>3011</v>
      </c>
      <c r="S67" s="44">
        <v>1005</v>
      </c>
      <c r="T67" s="44">
        <v>5403</v>
      </c>
      <c r="U67" s="78">
        <f t="shared" si="1"/>
        <v>56508</v>
      </c>
    </row>
    <row r="68" spans="1:26" x14ac:dyDescent="0.2">
      <c r="A68" s="269">
        <v>2010.11</v>
      </c>
      <c r="B68" s="45">
        <v>1098</v>
      </c>
      <c r="C68" s="45">
        <v>141</v>
      </c>
      <c r="D68" s="126">
        <v>6723</v>
      </c>
      <c r="E68" s="45">
        <v>31</v>
      </c>
      <c r="F68" s="44">
        <v>1492</v>
      </c>
      <c r="G68" s="44">
        <v>4008</v>
      </c>
      <c r="H68" s="44">
        <v>13803</v>
      </c>
      <c r="I68" s="44">
        <v>3215</v>
      </c>
      <c r="J68" s="44">
        <v>1955</v>
      </c>
      <c r="K68" s="44">
        <v>956</v>
      </c>
      <c r="L68" s="44">
        <v>2788</v>
      </c>
      <c r="M68" s="44">
        <v>460</v>
      </c>
      <c r="N68" s="44">
        <v>1060</v>
      </c>
      <c r="O68" s="44">
        <v>2239</v>
      </c>
      <c r="P68" s="44">
        <v>92</v>
      </c>
      <c r="Q68" s="44">
        <v>7504</v>
      </c>
      <c r="R68" s="44">
        <v>2833</v>
      </c>
      <c r="S68" s="44">
        <v>1015</v>
      </c>
      <c r="T68" s="44">
        <v>5467</v>
      </c>
      <c r="U68" s="78">
        <f t="shared" si="1"/>
        <v>56880</v>
      </c>
    </row>
    <row r="69" spans="1:26" x14ac:dyDescent="0.2">
      <c r="A69" s="269">
        <v>2010.12</v>
      </c>
      <c r="B69" s="45">
        <v>1088</v>
      </c>
      <c r="C69" s="45">
        <v>151</v>
      </c>
      <c r="D69" s="126">
        <v>6685</v>
      </c>
      <c r="E69" s="45">
        <v>31</v>
      </c>
      <c r="F69" s="44">
        <v>1485</v>
      </c>
      <c r="G69" s="44">
        <v>4254</v>
      </c>
      <c r="H69" s="44">
        <v>14239</v>
      </c>
      <c r="I69" s="44">
        <v>3151</v>
      </c>
      <c r="J69" s="44">
        <v>1959</v>
      </c>
      <c r="K69" s="44">
        <v>960</v>
      </c>
      <c r="L69" s="44">
        <v>2802</v>
      </c>
      <c r="M69" s="44">
        <v>453</v>
      </c>
      <c r="N69" s="44">
        <v>1058</v>
      </c>
      <c r="O69" s="44">
        <v>2230</v>
      </c>
      <c r="P69" s="44">
        <v>95</v>
      </c>
      <c r="Q69" s="44">
        <v>7462</v>
      </c>
      <c r="R69" s="44">
        <v>2893</v>
      </c>
      <c r="S69" s="44">
        <v>1102</v>
      </c>
      <c r="T69" s="44">
        <v>5652</v>
      </c>
      <c r="U69" s="78">
        <f t="shared" si="1"/>
        <v>57750</v>
      </c>
    </row>
    <row r="70" spans="1:26" x14ac:dyDescent="0.2">
      <c r="A70" s="269">
        <v>2011.01</v>
      </c>
      <c r="B70" s="45">
        <v>1022</v>
      </c>
      <c r="C70" s="45">
        <v>141</v>
      </c>
      <c r="D70" s="126">
        <v>6602</v>
      </c>
      <c r="E70" s="45">
        <v>31</v>
      </c>
      <c r="F70" s="44">
        <v>1483</v>
      </c>
      <c r="G70" s="44">
        <v>4335</v>
      </c>
      <c r="H70" s="44">
        <v>13944</v>
      </c>
      <c r="I70" s="44">
        <v>3183</v>
      </c>
      <c r="J70" s="44">
        <v>1956</v>
      </c>
      <c r="K70" s="44">
        <v>966</v>
      </c>
      <c r="L70" s="44">
        <v>2805</v>
      </c>
      <c r="M70" s="44">
        <v>465</v>
      </c>
      <c r="N70" s="44">
        <v>1050</v>
      </c>
      <c r="O70" s="44">
        <v>2289</v>
      </c>
      <c r="P70" s="44">
        <v>93</v>
      </c>
      <c r="Q70" s="44">
        <v>6689</v>
      </c>
      <c r="R70" s="44">
        <v>2954</v>
      </c>
      <c r="S70" s="44">
        <v>1112</v>
      </c>
      <c r="T70" s="44">
        <v>5542</v>
      </c>
      <c r="U70" s="78">
        <f t="shared" si="1"/>
        <v>56662</v>
      </c>
    </row>
    <row r="71" spans="1:26" x14ac:dyDescent="0.2">
      <c r="A71" s="269">
        <v>2011.02</v>
      </c>
      <c r="B71" s="45">
        <v>1023</v>
      </c>
      <c r="C71" s="45">
        <v>140</v>
      </c>
      <c r="D71" s="126">
        <v>6532</v>
      </c>
      <c r="E71" s="45">
        <v>31</v>
      </c>
      <c r="F71" s="44">
        <v>1484</v>
      </c>
      <c r="G71" s="44">
        <v>4408</v>
      </c>
      <c r="H71" s="44">
        <v>13937</v>
      </c>
      <c r="I71" s="44">
        <v>3165</v>
      </c>
      <c r="J71" s="44">
        <v>2003</v>
      </c>
      <c r="K71" s="44">
        <v>975</v>
      </c>
      <c r="L71" s="44">
        <v>2823</v>
      </c>
      <c r="M71" s="44">
        <v>482</v>
      </c>
      <c r="N71" s="44">
        <v>1029</v>
      </c>
      <c r="O71" s="44">
        <v>2303</v>
      </c>
      <c r="P71" s="44">
        <v>100</v>
      </c>
      <c r="Q71" s="44">
        <v>6324</v>
      </c>
      <c r="R71" s="44">
        <v>2956</v>
      </c>
      <c r="S71" s="44">
        <v>1098</v>
      </c>
      <c r="T71" s="44">
        <v>5526</v>
      </c>
      <c r="U71" s="78">
        <f t="shared" si="1"/>
        <v>56339</v>
      </c>
    </row>
    <row r="72" spans="1:26" x14ac:dyDescent="0.2">
      <c r="A72" s="269">
        <v>2011.03</v>
      </c>
      <c r="B72" s="45">
        <v>1094</v>
      </c>
      <c r="C72" s="45">
        <v>142</v>
      </c>
      <c r="D72" s="126">
        <v>6567</v>
      </c>
      <c r="E72" s="45">
        <v>33</v>
      </c>
      <c r="F72" s="44">
        <v>1487</v>
      </c>
      <c r="G72" s="44">
        <v>4587</v>
      </c>
      <c r="H72" s="44">
        <v>13898</v>
      </c>
      <c r="I72" s="44">
        <v>3186</v>
      </c>
      <c r="J72" s="44">
        <v>1980</v>
      </c>
      <c r="K72" s="44">
        <v>980</v>
      </c>
      <c r="L72" s="44">
        <v>2895</v>
      </c>
      <c r="M72" s="44">
        <v>477</v>
      </c>
      <c r="N72" s="44">
        <v>1052</v>
      </c>
      <c r="O72" s="44">
        <v>2227</v>
      </c>
      <c r="P72" s="44">
        <v>105</v>
      </c>
      <c r="Q72" s="44">
        <v>6596</v>
      </c>
      <c r="R72" s="44">
        <v>2945</v>
      </c>
      <c r="S72" s="44">
        <v>1040</v>
      </c>
      <c r="T72" s="44">
        <v>5609</v>
      </c>
      <c r="U72" s="78">
        <f t="shared" si="1"/>
        <v>56900</v>
      </c>
    </row>
    <row r="73" spans="1:26" x14ac:dyDescent="0.2">
      <c r="A73" s="269">
        <v>2011.04</v>
      </c>
      <c r="B73" s="45">
        <v>1091</v>
      </c>
      <c r="C73" s="45">
        <v>121</v>
      </c>
      <c r="D73" s="126">
        <v>6554</v>
      </c>
      <c r="E73" s="45">
        <v>33</v>
      </c>
      <c r="F73" s="44">
        <v>1484</v>
      </c>
      <c r="G73" s="44">
        <v>4705</v>
      </c>
      <c r="H73" s="44">
        <v>13884</v>
      </c>
      <c r="I73" s="44">
        <v>3170</v>
      </c>
      <c r="J73" s="44">
        <v>2018</v>
      </c>
      <c r="K73" s="44">
        <v>993</v>
      </c>
      <c r="L73" s="44">
        <v>2905</v>
      </c>
      <c r="M73" s="44">
        <v>482</v>
      </c>
      <c r="N73" s="44">
        <v>1091</v>
      </c>
      <c r="O73" s="44">
        <v>2269</v>
      </c>
      <c r="P73" s="44">
        <v>105</v>
      </c>
      <c r="Q73" s="44">
        <v>6985</v>
      </c>
      <c r="R73" s="44">
        <v>3114</v>
      </c>
      <c r="S73" s="44">
        <v>1030</v>
      </c>
      <c r="T73" s="44">
        <v>5484</v>
      </c>
      <c r="U73" s="78">
        <f t="shared" si="1"/>
        <v>57518</v>
      </c>
    </row>
    <row r="74" spans="1:26" x14ac:dyDescent="0.2">
      <c r="A74" s="269">
        <v>2011.05</v>
      </c>
      <c r="B74" s="45">
        <v>1122</v>
      </c>
      <c r="C74" s="45">
        <v>118</v>
      </c>
      <c r="D74" s="126">
        <v>6555</v>
      </c>
      <c r="E74" s="45">
        <v>33</v>
      </c>
      <c r="F74" s="44">
        <v>1491</v>
      </c>
      <c r="G74" s="44">
        <v>4846</v>
      </c>
      <c r="H74" s="44">
        <v>14009</v>
      </c>
      <c r="I74" s="44">
        <v>3179</v>
      </c>
      <c r="J74" s="44">
        <v>1928</v>
      </c>
      <c r="K74" s="44">
        <v>982</v>
      </c>
      <c r="L74" s="44">
        <v>2900</v>
      </c>
      <c r="M74" s="44">
        <v>480</v>
      </c>
      <c r="N74" s="44">
        <v>1099</v>
      </c>
      <c r="O74" s="44">
        <v>2224</v>
      </c>
      <c r="P74" s="44">
        <v>98</v>
      </c>
      <c r="Q74" s="44">
        <v>7239</v>
      </c>
      <c r="R74" s="44">
        <v>3107</v>
      </c>
      <c r="S74" s="44">
        <v>1004</v>
      </c>
      <c r="T74" s="44">
        <v>5476</v>
      </c>
      <c r="U74" s="78">
        <f t="shared" ref="U74:U105" si="2">SUM(B74:T74)</f>
        <v>57890</v>
      </c>
    </row>
    <row r="75" spans="1:26" x14ac:dyDescent="0.2">
      <c r="A75" s="269">
        <v>2011.06</v>
      </c>
      <c r="B75" s="45">
        <v>1154</v>
      </c>
      <c r="C75" s="45">
        <v>124</v>
      </c>
      <c r="D75" s="126">
        <v>6580</v>
      </c>
      <c r="E75" s="45">
        <v>33</v>
      </c>
      <c r="F75" s="44">
        <v>1494</v>
      </c>
      <c r="G75" s="44">
        <v>4818</v>
      </c>
      <c r="H75" s="44">
        <v>14140</v>
      </c>
      <c r="I75" s="44">
        <v>3248</v>
      </c>
      <c r="J75" s="44">
        <v>1934</v>
      </c>
      <c r="K75" s="44">
        <v>971</v>
      </c>
      <c r="L75" s="44">
        <v>2934</v>
      </c>
      <c r="M75" s="44">
        <v>490</v>
      </c>
      <c r="N75" s="44">
        <v>1093</v>
      </c>
      <c r="O75" s="44">
        <v>2138</v>
      </c>
      <c r="P75" s="44">
        <v>97</v>
      </c>
      <c r="Q75" s="44">
        <v>7465</v>
      </c>
      <c r="R75" s="44">
        <v>3113</v>
      </c>
      <c r="S75" s="44">
        <v>1021</v>
      </c>
      <c r="T75" s="44">
        <v>5528</v>
      </c>
      <c r="U75" s="78">
        <f t="shared" si="2"/>
        <v>58375</v>
      </c>
    </row>
    <row r="76" spans="1:26" x14ac:dyDescent="0.2">
      <c r="A76" s="269">
        <v>2011.07</v>
      </c>
      <c r="B76" s="45">
        <v>1104</v>
      </c>
      <c r="C76" s="45">
        <v>122</v>
      </c>
      <c r="D76" s="126">
        <v>6616</v>
      </c>
      <c r="E76" s="45">
        <v>33</v>
      </c>
      <c r="F76" s="44">
        <v>1485</v>
      </c>
      <c r="G76" s="44">
        <v>4876</v>
      </c>
      <c r="H76" s="44">
        <v>14364</v>
      </c>
      <c r="I76" s="44">
        <v>3269</v>
      </c>
      <c r="J76" s="44">
        <v>1962</v>
      </c>
      <c r="K76" s="44">
        <v>934</v>
      </c>
      <c r="L76" s="44">
        <v>2936</v>
      </c>
      <c r="M76" s="44">
        <v>491</v>
      </c>
      <c r="N76" s="44">
        <v>1107</v>
      </c>
      <c r="O76" s="44">
        <v>2129</v>
      </c>
      <c r="P76" s="44">
        <v>97</v>
      </c>
      <c r="Q76" s="44">
        <v>7474</v>
      </c>
      <c r="R76" s="44">
        <v>3126</v>
      </c>
      <c r="S76" s="44">
        <v>1012</v>
      </c>
      <c r="T76" s="44">
        <v>5539</v>
      </c>
      <c r="U76" s="78">
        <f t="shared" si="2"/>
        <v>58676</v>
      </c>
    </row>
    <row r="77" spans="1:26" x14ac:dyDescent="0.2">
      <c r="A77" s="269">
        <v>2011.08</v>
      </c>
      <c r="B77" s="45">
        <v>1145</v>
      </c>
      <c r="C77" s="45">
        <v>121</v>
      </c>
      <c r="D77" s="126">
        <v>6615</v>
      </c>
      <c r="E77" s="45">
        <v>33</v>
      </c>
      <c r="F77" s="44">
        <v>1487</v>
      </c>
      <c r="G77" s="44">
        <v>5286</v>
      </c>
      <c r="H77" s="44">
        <v>14754</v>
      </c>
      <c r="I77" s="44">
        <v>3271</v>
      </c>
      <c r="J77" s="44">
        <v>2009</v>
      </c>
      <c r="K77" s="44">
        <v>955</v>
      </c>
      <c r="L77" s="44">
        <v>2929</v>
      </c>
      <c r="M77" s="44">
        <v>496</v>
      </c>
      <c r="N77" s="44">
        <v>1105</v>
      </c>
      <c r="O77" s="44">
        <v>2152</v>
      </c>
      <c r="P77" s="44">
        <v>99</v>
      </c>
      <c r="Q77" s="44">
        <v>7338</v>
      </c>
      <c r="R77" s="44">
        <v>3137</v>
      </c>
      <c r="S77" s="44">
        <v>1025</v>
      </c>
      <c r="T77" s="44">
        <v>5524</v>
      </c>
      <c r="U77" s="78">
        <f t="shared" si="2"/>
        <v>59481</v>
      </c>
    </row>
    <row r="78" spans="1:26" x14ac:dyDescent="0.2">
      <c r="A78" s="269">
        <v>2011.09</v>
      </c>
      <c r="B78" s="45">
        <v>1142</v>
      </c>
      <c r="C78" s="45">
        <v>127</v>
      </c>
      <c r="D78" s="126">
        <v>6638</v>
      </c>
      <c r="E78" s="45">
        <v>33</v>
      </c>
      <c r="F78" s="44">
        <v>1490</v>
      </c>
      <c r="G78" s="44">
        <v>5094</v>
      </c>
      <c r="H78" s="44">
        <v>14872</v>
      </c>
      <c r="I78" s="44">
        <v>3296</v>
      </c>
      <c r="J78" s="44">
        <v>2055</v>
      </c>
      <c r="K78" s="44">
        <v>959</v>
      </c>
      <c r="L78" s="44">
        <v>2943</v>
      </c>
      <c r="M78" s="44">
        <v>522</v>
      </c>
      <c r="N78" s="44">
        <v>1137</v>
      </c>
      <c r="O78" s="44">
        <v>2149</v>
      </c>
      <c r="P78" s="44">
        <v>103</v>
      </c>
      <c r="Q78" s="44">
        <v>7577</v>
      </c>
      <c r="R78" s="44">
        <v>3145</v>
      </c>
      <c r="S78" s="44">
        <v>1024</v>
      </c>
      <c r="T78" s="44">
        <v>5514</v>
      </c>
      <c r="U78" s="78">
        <f t="shared" si="2"/>
        <v>59820</v>
      </c>
    </row>
    <row r="79" spans="1:26" x14ac:dyDescent="0.2">
      <c r="A79" s="269">
        <v>2011.1</v>
      </c>
      <c r="B79" s="45">
        <v>1361</v>
      </c>
      <c r="C79" s="45">
        <v>121</v>
      </c>
      <c r="D79" s="126">
        <v>6714</v>
      </c>
      <c r="E79" s="45">
        <v>33</v>
      </c>
      <c r="F79" s="44">
        <v>1526</v>
      </c>
      <c r="G79" s="44">
        <v>5076</v>
      </c>
      <c r="H79" s="44">
        <v>15121</v>
      </c>
      <c r="I79" s="44">
        <v>3273</v>
      </c>
      <c r="J79" s="44">
        <v>2005</v>
      </c>
      <c r="K79" s="44">
        <v>981</v>
      </c>
      <c r="L79" s="44">
        <v>2941</v>
      </c>
      <c r="M79" s="44">
        <v>488</v>
      </c>
      <c r="N79" s="44">
        <v>1121</v>
      </c>
      <c r="O79" s="44">
        <v>2145</v>
      </c>
      <c r="P79" s="44">
        <v>108</v>
      </c>
      <c r="Q79" s="44">
        <v>7588</v>
      </c>
      <c r="R79" s="44">
        <v>3170</v>
      </c>
      <c r="S79" s="44">
        <v>1038</v>
      </c>
      <c r="T79" s="44">
        <v>5510</v>
      </c>
      <c r="U79" s="78">
        <f t="shared" si="2"/>
        <v>60320</v>
      </c>
    </row>
    <row r="80" spans="1:26" x14ac:dyDescent="0.2">
      <c r="A80" s="269">
        <v>2011.11</v>
      </c>
      <c r="B80" s="45">
        <v>1403</v>
      </c>
      <c r="C80" s="45">
        <v>123</v>
      </c>
      <c r="D80" s="126">
        <v>6722</v>
      </c>
      <c r="E80" s="45">
        <v>33</v>
      </c>
      <c r="F80" s="44">
        <v>1574</v>
      </c>
      <c r="G80" s="44">
        <v>5141</v>
      </c>
      <c r="H80" s="44">
        <v>15463</v>
      </c>
      <c r="I80" s="44">
        <v>3133</v>
      </c>
      <c r="J80" s="44">
        <v>2040</v>
      </c>
      <c r="K80" s="44">
        <v>982</v>
      </c>
      <c r="L80" s="44">
        <v>2934</v>
      </c>
      <c r="M80" s="44">
        <v>497</v>
      </c>
      <c r="N80" s="44">
        <v>1117</v>
      </c>
      <c r="O80" s="44">
        <v>2283</v>
      </c>
      <c r="P80" s="44">
        <v>114</v>
      </c>
      <c r="Q80" s="44">
        <v>7574</v>
      </c>
      <c r="R80" s="44">
        <v>3207</v>
      </c>
      <c r="S80" s="44">
        <v>1029</v>
      </c>
      <c r="T80" s="44">
        <v>5520</v>
      </c>
      <c r="U80" s="78">
        <f t="shared" si="2"/>
        <v>60889</v>
      </c>
    </row>
    <row r="81" spans="1:21" x14ac:dyDescent="0.2">
      <c r="A81" s="269">
        <v>2011.12</v>
      </c>
      <c r="B81" s="45">
        <v>1184</v>
      </c>
      <c r="C81" s="45">
        <v>119</v>
      </c>
      <c r="D81" s="126">
        <v>6701</v>
      </c>
      <c r="E81" s="45">
        <v>33</v>
      </c>
      <c r="F81" s="44">
        <v>1588</v>
      </c>
      <c r="G81" s="44">
        <v>5008</v>
      </c>
      <c r="H81" s="44">
        <v>15804</v>
      </c>
      <c r="I81" s="44">
        <v>3130</v>
      </c>
      <c r="J81" s="44">
        <v>2006</v>
      </c>
      <c r="K81" s="44">
        <v>991</v>
      </c>
      <c r="L81" s="44">
        <v>2938</v>
      </c>
      <c r="M81" s="44">
        <v>497</v>
      </c>
      <c r="N81" s="44">
        <v>1139</v>
      </c>
      <c r="O81" s="44">
        <v>2283</v>
      </c>
      <c r="P81" s="44">
        <v>115</v>
      </c>
      <c r="Q81" s="44">
        <v>7475</v>
      </c>
      <c r="R81" s="44">
        <v>3230</v>
      </c>
      <c r="S81" s="44">
        <v>1114</v>
      </c>
      <c r="T81" s="44">
        <v>5655</v>
      </c>
      <c r="U81" s="78">
        <f t="shared" si="2"/>
        <v>61010</v>
      </c>
    </row>
    <row r="82" spans="1:21" x14ac:dyDescent="0.2">
      <c r="A82" s="269">
        <v>2012.01</v>
      </c>
      <c r="B82" s="45">
        <v>1184</v>
      </c>
      <c r="C82" s="45">
        <v>126</v>
      </c>
      <c r="D82" s="126">
        <v>6782</v>
      </c>
      <c r="E82" s="45">
        <v>32</v>
      </c>
      <c r="F82" s="44">
        <v>1593</v>
      </c>
      <c r="G82" s="44">
        <v>5035</v>
      </c>
      <c r="H82" s="44">
        <v>15356</v>
      </c>
      <c r="I82" s="44">
        <v>3135</v>
      </c>
      <c r="J82" s="44">
        <v>2096</v>
      </c>
      <c r="K82" s="44">
        <v>997</v>
      </c>
      <c r="L82" s="44">
        <v>2948</v>
      </c>
      <c r="M82" s="44">
        <v>539</v>
      </c>
      <c r="N82" s="44">
        <v>1149</v>
      </c>
      <c r="O82" s="44">
        <v>2054</v>
      </c>
      <c r="P82" s="44">
        <v>112</v>
      </c>
      <c r="Q82" s="44">
        <v>6662</v>
      </c>
      <c r="R82" s="44">
        <v>3246</v>
      </c>
      <c r="S82" s="44">
        <v>1112</v>
      </c>
      <c r="T82" s="44">
        <v>5574</v>
      </c>
      <c r="U82" s="78">
        <f t="shared" si="2"/>
        <v>59732</v>
      </c>
    </row>
    <row r="83" spans="1:21" x14ac:dyDescent="0.2">
      <c r="A83" s="269">
        <v>2012.02</v>
      </c>
      <c r="B83" s="45">
        <v>1167</v>
      </c>
      <c r="C83" s="45">
        <v>125</v>
      </c>
      <c r="D83" s="126">
        <v>6134</v>
      </c>
      <c r="E83" s="45">
        <v>32</v>
      </c>
      <c r="F83" s="44">
        <v>1591</v>
      </c>
      <c r="G83" s="44">
        <v>4832</v>
      </c>
      <c r="H83" s="44">
        <v>14916</v>
      </c>
      <c r="I83" s="44">
        <v>3093</v>
      </c>
      <c r="J83" s="44">
        <v>2024</v>
      </c>
      <c r="K83" s="44">
        <v>986</v>
      </c>
      <c r="L83" s="44">
        <v>2940</v>
      </c>
      <c r="M83" s="44">
        <v>506</v>
      </c>
      <c r="N83" s="44">
        <v>1119</v>
      </c>
      <c r="O83" s="44">
        <v>2087</v>
      </c>
      <c r="P83" s="44">
        <v>111</v>
      </c>
      <c r="Q83" s="44">
        <v>6242</v>
      </c>
      <c r="R83" s="44">
        <v>2990</v>
      </c>
      <c r="S83" s="44">
        <v>1094</v>
      </c>
      <c r="T83" s="44">
        <v>5689</v>
      </c>
      <c r="U83" s="78">
        <f t="shared" si="2"/>
        <v>57678</v>
      </c>
    </row>
    <row r="84" spans="1:21" x14ac:dyDescent="0.2">
      <c r="A84" s="269">
        <v>2012.03</v>
      </c>
      <c r="B84" s="45">
        <v>1509</v>
      </c>
      <c r="C84" s="45">
        <v>120</v>
      </c>
      <c r="D84" s="126">
        <v>6176</v>
      </c>
      <c r="E84" s="45">
        <v>32</v>
      </c>
      <c r="F84" s="44">
        <v>1600</v>
      </c>
      <c r="G84" s="44">
        <v>4799</v>
      </c>
      <c r="H84" s="44">
        <v>15026</v>
      </c>
      <c r="I84" s="44">
        <v>3156</v>
      </c>
      <c r="J84" s="44">
        <v>2115</v>
      </c>
      <c r="K84" s="44">
        <v>1005</v>
      </c>
      <c r="L84" s="44">
        <v>2955</v>
      </c>
      <c r="M84" s="44">
        <v>532</v>
      </c>
      <c r="N84" s="44">
        <v>1176</v>
      </c>
      <c r="O84" s="44">
        <v>2049</v>
      </c>
      <c r="P84" s="44">
        <v>98</v>
      </c>
      <c r="Q84" s="44">
        <v>6574</v>
      </c>
      <c r="R84" s="44">
        <v>3067</v>
      </c>
      <c r="S84" s="44">
        <v>1054</v>
      </c>
      <c r="T84" s="44">
        <v>5757</v>
      </c>
      <c r="U84" s="78">
        <f t="shared" si="2"/>
        <v>58800</v>
      </c>
    </row>
    <row r="85" spans="1:21" x14ac:dyDescent="0.2">
      <c r="A85" s="269">
        <v>2012.04</v>
      </c>
      <c r="B85" s="45">
        <v>1524</v>
      </c>
      <c r="C85" s="45">
        <v>117</v>
      </c>
      <c r="D85" s="126">
        <v>6155</v>
      </c>
      <c r="E85" s="45">
        <v>31</v>
      </c>
      <c r="F85" s="44">
        <v>1581</v>
      </c>
      <c r="G85" s="44">
        <v>4607</v>
      </c>
      <c r="H85" s="44">
        <v>14891</v>
      </c>
      <c r="I85" s="44">
        <v>3171</v>
      </c>
      <c r="J85" s="44">
        <v>2082</v>
      </c>
      <c r="K85" s="44">
        <v>1009</v>
      </c>
      <c r="L85" s="44">
        <v>2953</v>
      </c>
      <c r="M85" s="44">
        <v>526</v>
      </c>
      <c r="N85" s="44">
        <v>1165</v>
      </c>
      <c r="O85" s="44">
        <v>2083</v>
      </c>
      <c r="P85" s="44">
        <v>97</v>
      </c>
      <c r="Q85" s="44">
        <v>7081</v>
      </c>
      <c r="R85" s="44">
        <v>3045</v>
      </c>
      <c r="S85" s="44">
        <v>1008</v>
      </c>
      <c r="T85" s="44">
        <v>5782</v>
      </c>
      <c r="U85" s="78">
        <f t="shared" si="2"/>
        <v>58908</v>
      </c>
    </row>
    <row r="86" spans="1:21" x14ac:dyDescent="0.2">
      <c r="A86" s="269">
        <v>2012.05</v>
      </c>
      <c r="B86" s="45">
        <v>1621</v>
      </c>
      <c r="C86" s="45">
        <v>117</v>
      </c>
      <c r="D86" s="126">
        <v>6152</v>
      </c>
      <c r="E86" s="45">
        <v>32</v>
      </c>
      <c r="F86" s="44">
        <v>1584</v>
      </c>
      <c r="G86" s="44">
        <v>4516</v>
      </c>
      <c r="H86" s="44">
        <v>14878</v>
      </c>
      <c r="I86" s="44">
        <v>3132</v>
      </c>
      <c r="J86" s="44">
        <v>1972</v>
      </c>
      <c r="K86" s="44">
        <v>1000</v>
      </c>
      <c r="L86" s="44">
        <v>2940</v>
      </c>
      <c r="M86" s="44">
        <v>511</v>
      </c>
      <c r="N86" s="44">
        <v>1195</v>
      </c>
      <c r="O86" s="44">
        <v>2107</v>
      </c>
      <c r="P86" s="44">
        <v>97</v>
      </c>
      <c r="Q86" s="44">
        <v>7265</v>
      </c>
      <c r="R86" s="44">
        <v>3028</v>
      </c>
      <c r="S86" s="44">
        <v>1002</v>
      </c>
      <c r="T86" s="44">
        <v>5832</v>
      </c>
      <c r="U86" s="78">
        <f t="shared" si="2"/>
        <v>58981</v>
      </c>
    </row>
    <row r="87" spans="1:21" x14ac:dyDescent="0.2">
      <c r="A87" s="269">
        <v>2012.06</v>
      </c>
      <c r="B87" s="45">
        <v>1650</v>
      </c>
      <c r="C87" s="45">
        <v>116</v>
      </c>
      <c r="D87" s="126">
        <v>6180</v>
      </c>
      <c r="E87" s="45">
        <v>32</v>
      </c>
      <c r="F87" s="44">
        <v>1584</v>
      </c>
      <c r="G87" s="44">
        <v>4351</v>
      </c>
      <c r="H87" s="44">
        <v>14799</v>
      </c>
      <c r="I87" s="44">
        <v>3211</v>
      </c>
      <c r="J87" s="44">
        <v>2008</v>
      </c>
      <c r="K87" s="44">
        <v>1003</v>
      </c>
      <c r="L87" s="44">
        <v>2938</v>
      </c>
      <c r="M87" s="44">
        <v>479</v>
      </c>
      <c r="N87" s="44">
        <v>1157</v>
      </c>
      <c r="O87" s="44">
        <v>2128</v>
      </c>
      <c r="P87" s="44">
        <v>99</v>
      </c>
      <c r="Q87" s="44">
        <v>7385</v>
      </c>
      <c r="R87" s="44">
        <v>2971</v>
      </c>
      <c r="S87" s="44">
        <v>984</v>
      </c>
      <c r="T87" s="44">
        <v>6066</v>
      </c>
      <c r="U87" s="78">
        <f t="shared" si="2"/>
        <v>59141</v>
      </c>
    </row>
    <row r="88" spans="1:21" x14ac:dyDescent="0.2">
      <c r="A88" s="269">
        <v>2012.07</v>
      </c>
      <c r="B88" s="45">
        <v>1591</v>
      </c>
      <c r="C88" s="45">
        <v>113</v>
      </c>
      <c r="D88" s="126">
        <v>6205</v>
      </c>
      <c r="E88" s="45">
        <v>32</v>
      </c>
      <c r="F88" s="44">
        <v>1568</v>
      </c>
      <c r="G88" s="44">
        <v>4321</v>
      </c>
      <c r="H88" s="44">
        <v>14933</v>
      </c>
      <c r="I88" s="44">
        <v>3240</v>
      </c>
      <c r="J88" s="44">
        <v>1949</v>
      </c>
      <c r="K88" s="44">
        <v>1037</v>
      </c>
      <c r="L88" s="44">
        <v>2969</v>
      </c>
      <c r="M88" s="44">
        <v>503</v>
      </c>
      <c r="N88" s="44">
        <v>1166</v>
      </c>
      <c r="O88" s="44">
        <v>2140</v>
      </c>
      <c r="P88" s="44">
        <v>100</v>
      </c>
      <c r="Q88" s="44">
        <v>7358</v>
      </c>
      <c r="R88" s="44">
        <v>2995</v>
      </c>
      <c r="S88" s="44">
        <v>934</v>
      </c>
      <c r="T88" s="44">
        <v>6098</v>
      </c>
      <c r="U88" s="78">
        <f t="shared" si="2"/>
        <v>59252</v>
      </c>
    </row>
    <row r="89" spans="1:21" x14ac:dyDescent="0.2">
      <c r="A89" s="269">
        <v>2012.08</v>
      </c>
      <c r="B89" s="45">
        <v>1473</v>
      </c>
      <c r="C89" s="45">
        <v>115</v>
      </c>
      <c r="D89" s="126">
        <v>6250</v>
      </c>
      <c r="E89" s="45">
        <v>32</v>
      </c>
      <c r="F89" s="44">
        <v>1545</v>
      </c>
      <c r="G89" s="44">
        <v>4199</v>
      </c>
      <c r="H89" s="44">
        <v>15085</v>
      </c>
      <c r="I89" s="44">
        <v>3196</v>
      </c>
      <c r="J89" s="44">
        <v>1954</v>
      </c>
      <c r="K89" s="44">
        <v>1010</v>
      </c>
      <c r="L89" s="44">
        <v>2989</v>
      </c>
      <c r="M89" s="44">
        <v>509</v>
      </c>
      <c r="N89" s="44">
        <v>1177</v>
      </c>
      <c r="O89" s="44">
        <v>2183</v>
      </c>
      <c r="P89" s="44">
        <v>115</v>
      </c>
      <c r="Q89" s="44">
        <v>7097</v>
      </c>
      <c r="R89" s="44">
        <v>3012</v>
      </c>
      <c r="S89" s="44">
        <v>944</v>
      </c>
      <c r="T89" s="44">
        <v>6073</v>
      </c>
      <c r="U89" s="78">
        <f t="shared" si="2"/>
        <v>58958</v>
      </c>
    </row>
    <row r="90" spans="1:21" x14ac:dyDescent="0.2">
      <c r="A90" s="269">
        <v>2012.09</v>
      </c>
      <c r="B90" s="45">
        <v>1483</v>
      </c>
      <c r="C90" s="45">
        <v>116</v>
      </c>
      <c r="D90" s="126">
        <v>6305</v>
      </c>
      <c r="E90" s="45">
        <v>32</v>
      </c>
      <c r="F90" s="44">
        <v>1560</v>
      </c>
      <c r="G90" s="44">
        <v>4207</v>
      </c>
      <c r="H90" s="44">
        <v>14878</v>
      </c>
      <c r="I90" s="44">
        <v>3222</v>
      </c>
      <c r="J90" s="44">
        <v>2240</v>
      </c>
      <c r="K90" s="44">
        <v>1021</v>
      </c>
      <c r="L90" s="44">
        <v>3006</v>
      </c>
      <c r="M90" s="44">
        <v>504</v>
      </c>
      <c r="N90" s="44">
        <v>1159</v>
      </c>
      <c r="O90" s="44">
        <v>2150</v>
      </c>
      <c r="P90" s="44">
        <v>112</v>
      </c>
      <c r="Q90" s="44">
        <v>7339</v>
      </c>
      <c r="R90" s="44">
        <v>3032</v>
      </c>
      <c r="S90" s="44">
        <v>982</v>
      </c>
      <c r="T90" s="44">
        <v>6084</v>
      </c>
      <c r="U90" s="78">
        <f t="shared" si="2"/>
        <v>59432</v>
      </c>
    </row>
    <row r="91" spans="1:21" x14ac:dyDescent="0.2">
      <c r="A91" s="269">
        <v>2012.1</v>
      </c>
      <c r="B91" s="45">
        <v>1750</v>
      </c>
      <c r="C91" s="45">
        <v>118</v>
      </c>
      <c r="D91" s="126">
        <v>6356</v>
      </c>
      <c r="E91" s="45">
        <v>32</v>
      </c>
      <c r="F91" s="44">
        <v>1619</v>
      </c>
      <c r="G91" s="44">
        <v>4299</v>
      </c>
      <c r="H91" s="44">
        <v>15112</v>
      </c>
      <c r="I91" s="44">
        <v>3253</v>
      </c>
      <c r="J91" s="44">
        <v>2312</v>
      </c>
      <c r="K91" s="44">
        <v>1025</v>
      </c>
      <c r="L91" s="44">
        <v>3043</v>
      </c>
      <c r="M91" s="44">
        <v>494</v>
      </c>
      <c r="N91" s="44">
        <v>1206</v>
      </c>
      <c r="O91" s="44">
        <v>2385</v>
      </c>
      <c r="P91" s="44">
        <v>105</v>
      </c>
      <c r="Q91" s="44">
        <v>7442</v>
      </c>
      <c r="R91" s="44">
        <v>3055</v>
      </c>
      <c r="S91" s="44">
        <v>950</v>
      </c>
      <c r="T91" s="44">
        <v>6125</v>
      </c>
      <c r="U91" s="78">
        <f t="shared" si="2"/>
        <v>60681</v>
      </c>
    </row>
    <row r="92" spans="1:21" x14ac:dyDescent="0.2">
      <c r="A92" s="269">
        <v>2012.11</v>
      </c>
      <c r="B92" s="45">
        <v>1558</v>
      </c>
      <c r="C92" s="45">
        <v>119</v>
      </c>
      <c r="D92" s="126">
        <v>6379</v>
      </c>
      <c r="E92" s="45">
        <v>32</v>
      </c>
      <c r="F92" s="44">
        <v>1608</v>
      </c>
      <c r="G92" s="44">
        <v>4338</v>
      </c>
      <c r="H92" s="44">
        <v>15195</v>
      </c>
      <c r="I92" s="44">
        <v>3227</v>
      </c>
      <c r="J92" s="44">
        <v>2121</v>
      </c>
      <c r="K92" s="44">
        <v>1023</v>
      </c>
      <c r="L92" s="44">
        <v>3042</v>
      </c>
      <c r="M92" s="44">
        <v>503</v>
      </c>
      <c r="N92" s="44">
        <v>1196</v>
      </c>
      <c r="O92" s="44">
        <v>2442</v>
      </c>
      <c r="P92" s="44">
        <v>100</v>
      </c>
      <c r="Q92" s="44">
        <v>7533</v>
      </c>
      <c r="R92" s="44">
        <v>3051</v>
      </c>
      <c r="S92" s="44">
        <v>956</v>
      </c>
      <c r="T92" s="44">
        <v>6191</v>
      </c>
      <c r="U92" s="78">
        <f t="shared" si="2"/>
        <v>60614</v>
      </c>
    </row>
    <row r="93" spans="1:21" x14ac:dyDescent="0.2">
      <c r="A93" s="269">
        <v>2012.12</v>
      </c>
      <c r="B93" s="45">
        <v>1323</v>
      </c>
      <c r="C93" s="45">
        <v>116</v>
      </c>
      <c r="D93" s="126">
        <v>6427</v>
      </c>
      <c r="E93" s="45">
        <v>31</v>
      </c>
      <c r="F93" s="44">
        <v>1621</v>
      </c>
      <c r="G93" s="44">
        <v>4281</v>
      </c>
      <c r="H93" s="44">
        <v>15438</v>
      </c>
      <c r="I93" s="44">
        <v>3222</v>
      </c>
      <c r="J93" s="44">
        <v>2144</v>
      </c>
      <c r="K93" s="44">
        <v>1023</v>
      </c>
      <c r="L93" s="44">
        <v>3019</v>
      </c>
      <c r="M93" s="44">
        <v>512</v>
      </c>
      <c r="N93" s="44">
        <v>1160</v>
      </c>
      <c r="O93" s="44">
        <v>2462</v>
      </c>
      <c r="P93" s="44">
        <v>100</v>
      </c>
      <c r="Q93" s="44">
        <v>7421</v>
      </c>
      <c r="R93" s="44">
        <v>3053</v>
      </c>
      <c r="S93" s="44">
        <v>1045</v>
      </c>
      <c r="T93" s="44">
        <v>6352</v>
      </c>
      <c r="U93" s="78">
        <f t="shared" si="2"/>
        <v>60750</v>
      </c>
    </row>
    <row r="94" spans="1:21" x14ac:dyDescent="0.2">
      <c r="A94" s="269">
        <v>2013.01</v>
      </c>
      <c r="B94" s="45">
        <v>1337</v>
      </c>
      <c r="C94" s="45">
        <v>112</v>
      </c>
      <c r="D94" s="126">
        <v>6418</v>
      </c>
      <c r="E94" s="45">
        <v>31</v>
      </c>
      <c r="F94" s="44">
        <v>1613</v>
      </c>
      <c r="G94" s="44">
        <v>4418</v>
      </c>
      <c r="H94" s="44">
        <v>15113</v>
      </c>
      <c r="I94" s="44">
        <v>3251</v>
      </c>
      <c r="J94" s="44">
        <v>2160</v>
      </c>
      <c r="K94" s="44">
        <v>1045</v>
      </c>
      <c r="L94" s="44">
        <v>3030</v>
      </c>
      <c r="M94" s="44">
        <v>504</v>
      </c>
      <c r="N94" s="44">
        <v>1144</v>
      </c>
      <c r="O94" s="44">
        <v>2554</v>
      </c>
      <c r="P94" s="44">
        <v>93</v>
      </c>
      <c r="Q94" s="44">
        <v>6679</v>
      </c>
      <c r="R94" s="44">
        <v>3089</v>
      </c>
      <c r="S94" s="44">
        <v>1069</v>
      </c>
      <c r="T94" s="44">
        <v>6116</v>
      </c>
      <c r="U94" s="78">
        <f t="shared" si="2"/>
        <v>59776</v>
      </c>
    </row>
    <row r="95" spans="1:21" x14ac:dyDescent="0.2">
      <c r="A95" s="269">
        <v>2013.02</v>
      </c>
      <c r="B95" s="45">
        <v>1309</v>
      </c>
      <c r="C95" s="45">
        <v>107</v>
      </c>
      <c r="D95" s="126">
        <v>6418</v>
      </c>
      <c r="E95" s="45">
        <v>31</v>
      </c>
      <c r="F95" s="44">
        <v>1599</v>
      </c>
      <c r="G95" s="44">
        <v>4484</v>
      </c>
      <c r="H95" s="44">
        <v>15080</v>
      </c>
      <c r="I95" s="44">
        <v>3251</v>
      </c>
      <c r="J95" s="44">
        <v>2152</v>
      </c>
      <c r="K95" s="44">
        <v>1056</v>
      </c>
      <c r="L95" s="44">
        <v>3032</v>
      </c>
      <c r="M95" s="44">
        <v>586</v>
      </c>
      <c r="N95" s="44">
        <v>1193</v>
      </c>
      <c r="O95" s="44">
        <v>2479</v>
      </c>
      <c r="P95" s="44">
        <v>92</v>
      </c>
      <c r="Q95" s="44">
        <v>6445</v>
      </c>
      <c r="R95" s="44">
        <v>3091</v>
      </c>
      <c r="S95" s="44">
        <v>1089</v>
      </c>
      <c r="T95" s="44">
        <v>6128</v>
      </c>
      <c r="U95" s="78">
        <f t="shared" si="2"/>
        <v>59622</v>
      </c>
    </row>
    <row r="96" spans="1:21" x14ac:dyDescent="0.2">
      <c r="A96" s="269">
        <v>2013.03</v>
      </c>
      <c r="B96" s="45">
        <v>1331</v>
      </c>
      <c r="C96" s="45">
        <v>76</v>
      </c>
      <c r="D96" s="126">
        <v>6492</v>
      </c>
      <c r="E96" s="45">
        <v>32</v>
      </c>
      <c r="F96" s="44">
        <v>1588</v>
      </c>
      <c r="G96" s="44">
        <v>4590</v>
      </c>
      <c r="H96" s="44">
        <v>15113</v>
      </c>
      <c r="I96" s="44">
        <v>3334</v>
      </c>
      <c r="J96" s="44">
        <v>2131</v>
      </c>
      <c r="K96" s="44">
        <v>1060</v>
      </c>
      <c r="L96" s="44">
        <v>3044</v>
      </c>
      <c r="M96" s="44">
        <v>595</v>
      </c>
      <c r="N96" s="44">
        <v>1172</v>
      </c>
      <c r="O96" s="44">
        <v>2486</v>
      </c>
      <c r="P96" s="44">
        <v>89</v>
      </c>
      <c r="Q96" s="44">
        <v>6611</v>
      </c>
      <c r="R96" s="44">
        <v>3088</v>
      </c>
      <c r="S96" s="44">
        <v>998</v>
      </c>
      <c r="T96" s="44">
        <v>6139</v>
      </c>
      <c r="U96" s="78">
        <f t="shared" si="2"/>
        <v>59969</v>
      </c>
    </row>
    <row r="97" spans="1:21" x14ac:dyDescent="0.2">
      <c r="A97" s="269">
        <v>2013.04</v>
      </c>
      <c r="B97" s="45">
        <v>1424</v>
      </c>
      <c r="C97" s="45">
        <v>70</v>
      </c>
      <c r="D97" s="126">
        <v>6480</v>
      </c>
      <c r="E97" s="45">
        <v>32</v>
      </c>
      <c r="F97" s="44">
        <v>1581</v>
      </c>
      <c r="G97" s="44">
        <v>4590</v>
      </c>
      <c r="H97" s="44">
        <v>15053</v>
      </c>
      <c r="I97" s="44">
        <v>3369</v>
      </c>
      <c r="J97" s="44">
        <v>2074</v>
      </c>
      <c r="K97" s="44">
        <v>1078</v>
      </c>
      <c r="L97" s="44">
        <v>3051</v>
      </c>
      <c r="M97" s="44">
        <v>586</v>
      </c>
      <c r="N97" s="44">
        <v>1167</v>
      </c>
      <c r="O97" s="44">
        <v>2472</v>
      </c>
      <c r="P97" s="44">
        <v>88</v>
      </c>
      <c r="Q97" s="44">
        <v>6987</v>
      </c>
      <c r="R97" s="44">
        <v>3070</v>
      </c>
      <c r="S97" s="44">
        <v>966</v>
      </c>
      <c r="T97" s="44">
        <v>6157</v>
      </c>
      <c r="U97" s="78">
        <f t="shared" si="2"/>
        <v>60295</v>
      </c>
    </row>
    <row r="98" spans="1:21" x14ac:dyDescent="0.2">
      <c r="A98" s="269">
        <v>2013.05</v>
      </c>
      <c r="B98" s="45">
        <v>1396</v>
      </c>
      <c r="C98" s="45">
        <v>73</v>
      </c>
      <c r="D98" s="126">
        <v>6416</v>
      </c>
      <c r="E98" s="45">
        <v>32</v>
      </c>
      <c r="F98" s="44">
        <v>1569</v>
      </c>
      <c r="G98" s="44">
        <v>4555</v>
      </c>
      <c r="H98" s="44">
        <v>15054</v>
      </c>
      <c r="I98" s="44">
        <v>3432</v>
      </c>
      <c r="J98" s="44">
        <v>1991</v>
      </c>
      <c r="K98" s="44">
        <v>1100</v>
      </c>
      <c r="L98" s="44">
        <v>3051</v>
      </c>
      <c r="M98" s="44">
        <v>585</v>
      </c>
      <c r="N98" s="44">
        <v>1175</v>
      </c>
      <c r="O98" s="44">
        <v>2468</v>
      </c>
      <c r="P98" s="44">
        <v>89</v>
      </c>
      <c r="Q98" s="44">
        <v>7301</v>
      </c>
      <c r="R98" s="44">
        <v>3061</v>
      </c>
      <c r="S98" s="44">
        <v>963</v>
      </c>
      <c r="T98" s="44">
        <v>6228</v>
      </c>
      <c r="U98" s="78">
        <f t="shared" si="2"/>
        <v>60539</v>
      </c>
    </row>
    <row r="99" spans="1:21" x14ac:dyDescent="0.2">
      <c r="A99" s="269">
        <v>2013.06</v>
      </c>
      <c r="B99" s="45">
        <v>1430</v>
      </c>
      <c r="C99" s="45">
        <v>74</v>
      </c>
      <c r="D99" s="126">
        <v>6674</v>
      </c>
      <c r="E99" s="45">
        <v>32</v>
      </c>
      <c r="F99" s="44">
        <v>1571</v>
      </c>
      <c r="G99" s="44">
        <v>4599</v>
      </c>
      <c r="H99" s="44">
        <v>14924</v>
      </c>
      <c r="I99" s="44">
        <v>3438</v>
      </c>
      <c r="J99" s="44">
        <v>1985</v>
      </c>
      <c r="K99" s="44">
        <v>1183</v>
      </c>
      <c r="L99" s="44">
        <v>3114</v>
      </c>
      <c r="M99" s="44">
        <v>571</v>
      </c>
      <c r="N99" s="44">
        <v>1205</v>
      </c>
      <c r="O99" s="44">
        <v>2453</v>
      </c>
      <c r="P99" s="44">
        <v>90</v>
      </c>
      <c r="Q99" s="44">
        <v>7588</v>
      </c>
      <c r="R99" s="44">
        <v>3030</v>
      </c>
      <c r="S99" s="44">
        <v>939</v>
      </c>
      <c r="T99" s="44">
        <v>6256</v>
      </c>
      <c r="U99" s="78">
        <f t="shared" si="2"/>
        <v>61156</v>
      </c>
    </row>
    <row r="100" spans="1:21" x14ac:dyDescent="0.2">
      <c r="A100" s="269">
        <v>2013.07</v>
      </c>
      <c r="B100" s="45">
        <v>1421</v>
      </c>
      <c r="C100" s="45">
        <v>78</v>
      </c>
      <c r="D100" s="126">
        <v>6615</v>
      </c>
      <c r="E100" s="45">
        <v>32</v>
      </c>
      <c r="F100" s="44">
        <v>1551</v>
      </c>
      <c r="G100" s="44">
        <v>4570</v>
      </c>
      <c r="H100" s="44">
        <v>14953</v>
      </c>
      <c r="I100" s="44">
        <v>3436</v>
      </c>
      <c r="J100" s="44">
        <v>2007</v>
      </c>
      <c r="K100" s="44">
        <v>1291</v>
      </c>
      <c r="L100" s="44">
        <v>3102</v>
      </c>
      <c r="M100" s="44">
        <v>576</v>
      </c>
      <c r="N100" s="44">
        <v>1203</v>
      </c>
      <c r="O100" s="44">
        <v>2525</v>
      </c>
      <c r="P100" s="44">
        <v>90</v>
      </c>
      <c r="Q100" s="44">
        <v>7507</v>
      </c>
      <c r="R100" s="44">
        <v>3029</v>
      </c>
      <c r="S100" s="44">
        <v>925</v>
      </c>
      <c r="T100" s="44">
        <v>6241</v>
      </c>
      <c r="U100" s="78">
        <f t="shared" si="2"/>
        <v>61152</v>
      </c>
    </row>
    <row r="101" spans="1:21" x14ac:dyDescent="0.2">
      <c r="A101" s="269">
        <v>2013.08</v>
      </c>
      <c r="B101" s="45">
        <v>1425</v>
      </c>
      <c r="C101" s="45">
        <v>86</v>
      </c>
      <c r="D101" s="126">
        <v>6753</v>
      </c>
      <c r="E101" s="45">
        <v>32</v>
      </c>
      <c r="F101" s="44">
        <v>1547</v>
      </c>
      <c r="G101" s="44">
        <v>4480</v>
      </c>
      <c r="H101" s="44">
        <v>15017</v>
      </c>
      <c r="I101" s="44">
        <v>3982</v>
      </c>
      <c r="J101" s="44">
        <v>2135</v>
      </c>
      <c r="K101" s="44">
        <v>1202</v>
      </c>
      <c r="L101" s="44">
        <v>3119</v>
      </c>
      <c r="M101" s="44">
        <v>577</v>
      </c>
      <c r="N101" s="44">
        <v>1224</v>
      </c>
      <c r="O101" s="44">
        <v>2098</v>
      </c>
      <c r="P101" s="44">
        <v>90</v>
      </c>
      <c r="Q101" s="44">
        <v>7407</v>
      </c>
      <c r="R101" s="44">
        <v>3046</v>
      </c>
      <c r="S101" s="44">
        <v>919</v>
      </c>
      <c r="T101" s="44">
        <v>6274</v>
      </c>
      <c r="U101" s="78">
        <f t="shared" si="2"/>
        <v>61413</v>
      </c>
    </row>
    <row r="102" spans="1:21" x14ac:dyDescent="0.2">
      <c r="A102" s="269">
        <v>2013.09</v>
      </c>
      <c r="B102" s="45">
        <v>1420</v>
      </c>
      <c r="C102" s="45">
        <v>83</v>
      </c>
      <c r="D102" s="126">
        <v>6792</v>
      </c>
      <c r="E102" s="45">
        <v>32</v>
      </c>
      <c r="F102" s="44">
        <v>1546</v>
      </c>
      <c r="G102" s="44">
        <v>4598</v>
      </c>
      <c r="H102" s="44">
        <v>15010</v>
      </c>
      <c r="I102" s="44">
        <v>3990</v>
      </c>
      <c r="J102" s="44">
        <v>2089</v>
      </c>
      <c r="K102" s="44">
        <v>1181</v>
      </c>
      <c r="L102" s="44">
        <v>3080</v>
      </c>
      <c r="M102" s="44">
        <v>573</v>
      </c>
      <c r="N102" s="44">
        <v>1209</v>
      </c>
      <c r="O102" s="44">
        <v>2083</v>
      </c>
      <c r="P102" s="44">
        <v>90</v>
      </c>
      <c r="Q102" s="44">
        <v>7578</v>
      </c>
      <c r="R102" s="44">
        <v>3102</v>
      </c>
      <c r="S102" s="44">
        <v>950</v>
      </c>
      <c r="T102" s="44">
        <v>6309</v>
      </c>
      <c r="U102" s="78">
        <f t="shared" si="2"/>
        <v>61715</v>
      </c>
    </row>
    <row r="103" spans="1:21" x14ac:dyDescent="0.2">
      <c r="A103" s="269">
        <v>2013.1</v>
      </c>
      <c r="B103" s="45">
        <v>1698</v>
      </c>
      <c r="C103" s="45">
        <v>84</v>
      </c>
      <c r="D103" s="126">
        <v>6800</v>
      </c>
      <c r="E103" s="45">
        <v>31</v>
      </c>
      <c r="F103" s="44">
        <v>1572</v>
      </c>
      <c r="G103" s="44">
        <v>4648</v>
      </c>
      <c r="H103" s="44">
        <v>15132</v>
      </c>
      <c r="I103" s="44">
        <v>4000</v>
      </c>
      <c r="J103" s="44">
        <v>2190</v>
      </c>
      <c r="K103" s="44">
        <v>1116</v>
      </c>
      <c r="L103" s="44">
        <v>3075</v>
      </c>
      <c r="M103" s="44">
        <v>581</v>
      </c>
      <c r="N103" s="44">
        <v>1226</v>
      </c>
      <c r="O103" s="44">
        <v>2174</v>
      </c>
      <c r="P103" s="44">
        <v>105</v>
      </c>
      <c r="Q103" s="44">
        <v>7666</v>
      </c>
      <c r="R103" s="44">
        <v>3077</v>
      </c>
      <c r="S103" s="44">
        <v>932</v>
      </c>
      <c r="T103" s="44">
        <v>6295</v>
      </c>
      <c r="U103" s="78">
        <f t="shared" si="2"/>
        <v>62402</v>
      </c>
    </row>
    <row r="104" spans="1:21" x14ac:dyDescent="0.2">
      <c r="A104" s="269">
        <v>2013.11</v>
      </c>
      <c r="B104" s="45">
        <v>1449</v>
      </c>
      <c r="C104" s="45">
        <v>83</v>
      </c>
      <c r="D104" s="126">
        <v>6764</v>
      </c>
      <c r="E104" s="45">
        <v>14</v>
      </c>
      <c r="F104" s="44">
        <v>1572</v>
      </c>
      <c r="G104" s="44">
        <v>4762</v>
      </c>
      <c r="H104" s="44">
        <v>15447</v>
      </c>
      <c r="I104" s="44">
        <v>4119</v>
      </c>
      <c r="J104" s="44">
        <v>2125</v>
      </c>
      <c r="K104" s="44">
        <v>1115</v>
      </c>
      <c r="L104" s="44">
        <v>3095</v>
      </c>
      <c r="M104" s="44">
        <v>588</v>
      </c>
      <c r="N104" s="44">
        <v>1208</v>
      </c>
      <c r="O104" s="44">
        <v>2092</v>
      </c>
      <c r="P104" s="44">
        <v>111</v>
      </c>
      <c r="Q104" s="44">
        <v>8010</v>
      </c>
      <c r="R104" s="44">
        <v>3075</v>
      </c>
      <c r="S104" s="44">
        <v>944</v>
      </c>
      <c r="T104" s="44">
        <v>6133</v>
      </c>
      <c r="U104" s="78">
        <f t="shared" si="2"/>
        <v>62706</v>
      </c>
    </row>
    <row r="105" spans="1:21" x14ac:dyDescent="0.2">
      <c r="A105" s="269">
        <v>2013.12</v>
      </c>
      <c r="B105" s="45">
        <v>1307</v>
      </c>
      <c r="C105" s="45">
        <v>89</v>
      </c>
      <c r="D105" s="126">
        <v>6780</v>
      </c>
      <c r="E105" s="45">
        <v>14</v>
      </c>
      <c r="F105" s="44">
        <v>1576</v>
      </c>
      <c r="G105" s="44">
        <v>4649</v>
      </c>
      <c r="H105" s="44">
        <v>15707</v>
      </c>
      <c r="I105" s="44">
        <v>4101</v>
      </c>
      <c r="J105" s="44">
        <v>2127</v>
      </c>
      <c r="K105" s="44">
        <v>854</v>
      </c>
      <c r="L105" s="44">
        <v>3092</v>
      </c>
      <c r="M105" s="44">
        <v>580</v>
      </c>
      <c r="N105" s="44">
        <v>1232</v>
      </c>
      <c r="O105" s="44">
        <v>2396</v>
      </c>
      <c r="P105" s="44">
        <v>109</v>
      </c>
      <c r="Q105" s="44">
        <v>8085</v>
      </c>
      <c r="R105" s="44">
        <v>3085</v>
      </c>
      <c r="S105" s="44">
        <v>1009</v>
      </c>
      <c r="T105" s="44">
        <v>5932</v>
      </c>
      <c r="U105" s="78">
        <f t="shared" si="2"/>
        <v>62724</v>
      </c>
    </row>
    <row r="106" spans="1:21" x14ac:dyDescent="0.2">
      <c r="A106" s="269">
        <v>2014.01</v>
      </c>
      <c r="B106" s="45">
        <v>1333</v>
      </c>
      <c r="C106" s="45">
        <v>94</v>
      </c>
      <c r="D106" s="126">
        <v>6754</v>
      </c>
      <c r="E106" s="45">
        <v>14</v>
      </c>
      <c r="F106" s="44">
        <v>1539</v>
      </c>
      <c r="G106" s="44">
        <v>4575</v>
      </c>
      <c r="H106" s="44">
        <v>15515</v>
      </c>
      <c r="I106" s="44">
        <v>4087</v>
      </c>
      <c r="J106" s="44">
        <v>2041</v>
      </c>
      <c r="K106" s="44">
        <v>855</v>
      </c>
      <c r="L106" s="44">
        <v>3083</v>
      </c>
      <c r="M106" s="44">
        <v>582</v>
      </c>
      <c r="N106" s="44">
        <v>1155</v>
      </c>
      <c r="O106" s="44">
        <v>2477</v>
      </c>
      <c r="P106" s="44">
        <v>108</v>
      </c>
      <c r="Q106" s="44">
        <v>7307</v>
      </c>
      <c r="R106" s="44">
        <v>3107</v>
      </c>
      <c r="S106" s="44">
        <v>1010</v>
      </c>
      <c r="T106" s="44">
        <v>5957</v>
      </c>
      <c r="U106" s="78">
        <f t="shared" ref="U106:U137" si="3">SUM(B106:T106)</f>
        <v>61593</v>
      </c>
    </row>
    <row r="107" spans="1:21" x14ac:dyDescent="0.2">
      <c r="A107" s="269">
        <v>2014.02</v>
      </c>
      <c r="B107" s="45">
        <v>1375</v>
      </c>
      <c r="C107" s="45">
        <v>86</v>
      </c>
      <c r="D107" s="126">
        <v>6682</v>
      </c>
      <c r="E107" s="45">
        <v>14</v>
      </c>
      <c r="F107" s="44">
        <v>1536</v>
      </c>
      <c r="G107" s="44">
        <v>4528</v>
      </c>
      <c r="H107" s="44">
        <v>15501</v>
      </c>
      <c r="I107" s="44">
        <v>4118</v>
      </c>
      <c r="J107" s="44">
        <v>2063</v>
      </c>
      <c r="K107" s="44">
        <v>850</v>
      </c>
      <c r="L107" s="44">
        <v>3069</v>
      </c>
      <c r="M107" s="44">
        <v>581</v>
      </c>
      <c r="N107" s="44">
        <v>1121</v>
      </c>
      <c r="O107" s="44">
        <v>2478</v>
      </c>
      <c r="P107" s="44">
        <v>111</v>
      </c>
      <c r="Q107" s="44">
        <v>6923</v>
      </c>
      <c r="R107" s="44">
        <v>3086</v>
      </c>
      <c r="S107" s="44">
        <v>1031</v>
      </c>
      <c r="T107" s="44">
        <v>5964</v>
      </c>
      <c r="U107" s="78">
        <f t="shared" si="3"/>
        <v>61117</v>
      </c>
    </row>
    <row r="108" spans="1:21" x14ac:dyDescent="0.2">
      <c r="A108" s="269">
        <v>2014.03</v>
      </c>
      <c r="B108" s="45">
        <v>1370</v>
      </c>
      <c r="C108" s="45">
        <v>87</v>
      </c>
      <c r="D108" s="126">
        <v>6655</v>
      </c>
      <c r="E108" s="45">
        <v>14</v>
      </c>
      <c r="F108" s="44">
        <v>1536</v>
      </c>
      <c r="G108" s="44">
        <v>4471</v>
      </c>
      <c r="H108" s="44">
        <v>15351</v>
      </c>
      <c r="I108" s="44">
        <v>4780</v>
      </c>
      <c r="J108" s="44">
        <v>2004</v>
      </c>
      <c r="K108" s="44">
        <v>852</v>
      </c>
      <c r="L108" s="44">
        <v>3085</v>
      </c>
      <c r="M108" s="44">
        <v>567</v>
      </c>
      <c r="N108" s="44">
        <v>1127</v>
      </c>
      <c r="O108" s="44">
        <v>2439</v>
      </c>
      <c r="P108" s="44">
        <v>112</v>
      </c>
      <c r="Q108" s="44">
        <v>7200</v>
      </c>
      <c r="R108" s="44">
        <v>3075</v>
      </c>
      <c r="S108" s="44">
        <v>947</v>
      </c>
      <c r="T108" s="44">
        <v>5889</v>
      </c>
      <c r="U108" s="78">
        <f t="shared" si="3"/>
        <v>61561</v>
      </c>
    </row>
    <row r="109" spans="1:21" x14ac:dyDescent="0.2">
      <c r="A109" s="269">
        <v>2014.04</v>
      </c>
      <c r="B109" s="45">
        <v>1371</v>
      </c>
      <c r="C109" s="45">
        <v>84</v>
      </c>
      <c r="D109" s="126">
        <v>6593</v>
      </c>
      <c r="E109" s="45">
        <v>14</v>
      </c>
      <c r="F109" s="44">
        <v>1540</v>
      </c>
      <c r="G109" s="44">
        <v>4517</v>
      </c>
      <c r="H109" s="44">
        <v>15292</v>
      </c>
      <c r="I109" s="44">
        <v>4749</v>
      </c>
      <c r="J109" s="44">
        <v>1979</v>
      </c>
      <c r="K109" s="44">
        <v>856</v>
      </c>
      <c r="L109" s="44">
        <v>3077</v>
      </c>
      <c r="M109" s="44">
        <v>567</v>
      </c>
      <c r="N109" s="44">
        <v>1117</v>
      </c>
      <c r="O109" s="44">
        <v>2405</v>
      </c>
      <c r="P109" s="44">
        <v>111</v>
      </c>
      <c r="Q109" s="44">
        <v>7731</v>
      </c>
      <c r="R109" s="44">
        <v>3041</v>
      </c>
      <c r="S109" s="44">
        <v>943</v>
      </c>
      <c r="T109" s="44">
        <v>5837</v>
      </c>
      <c r="U109" s="78">
        <f t="shared" si="3"/>
        <v>61824</v>
      </c>
    </row>
    <row r="110" spans="1:21" x14ac:dyDescent="0.2">
      <c r="A110" s="269">
        <v>2014.05</v>
      </c>
      <c r="B110" s="45">
        <v>1322</v>
      </c>
      <c r="C110" s="45">
        <v>85</v>
      </c>
      <c r="D110" s="126">
        <v>6516</v>
      </c>
      <c r="E110" s="45">
        <v>14</v>
      </c>
      <c r="F110" s="44">
        <v>1506</v>
      </c>
      <c r="G110" s="44">
        <v>4542</v>
      </c>
      <c r="H110" s="44">
        <v>14903</v>
      </c>
      <c r="I110" s="44">
        <v>4654</v>
      </c>
      <c r="J110" s="44">
        <v>1906</v>
      </c>
      <c r="K110" s="44">
        <v>857</v>
      </c>
      <c r="L110" s="44">
        <v>3078</v>
      </c>
      <c r="M110" s="44">
        <v>572</v>
      </c>
      <c r="N110" s="44">
        <v>1036</v>
      </c>
      <c r="O110" s="44">
        <v>2460</v>
      </c>
      <c r="P110" s="44">
        <v>109</v>
      </c>
      <c r="Q110" s="44">
        <v>8098</v>
      </c>
      <c r="R110" s="44">
        <v>2991</v>
      </c>
      <c r="S110" s="44">
        <v>939</v>
      </c>
      <c r="T110" s="44">
        <v>5786</v>
      </c>
      <c r="U110" s="78">
        <f t="shared" si="3"/>
        <v>61374</v>
      </c>
    </row>
    <row r="111" spans="1:21" x14ac:dyDescent="0.2">
      <c r="A111" s="269">
        <v>2014.06</v>
      </c>
      <c r="B111" s="45">
        <v>1293</v>
      </c>
      <c r="C111" s="45">
        <v>84</v>
      </c>
      <c r="D111" s="126">
        <v>6509</v>
      </c>
      <c r="E111" s="45">
        <v>14</v>
      </c>
      <c r="F111" s="44">
        <v>1509</v>
      </c>
      <c r="G111" s="44">
        <v>4536</v>
      </c>
      <c r="H111" s="44">
        <v>14768</v>
      </c>
      <c r="I111" s="44">
        <v>4668</v>
      </c>
      <c r="J111" s="44">
        <v>1878</v>
      </c>
      <c r="K111" s="44">
        <v>833</v>
      </c>
      <c r="L111" s="44">
        <v>3109</v>
      </c>
      <c r="M111" s="44">
        <v>514</v>
      </c>
      <c r="N111" s="44">
        <v>1007</v>
      </c>
      <c r="O111" s="44">
        <v>2528</v>
      </c>
      <c r="P111" s="44">
        <v>110</v>
      </c>
      <c r="Q111" s="44">
        <v>8388</v>
      </c>
      <c r="R111" s="44">
        <v>2985</v>
      </c>
      <c r="S111" s="44">
        <v>918</v>
      </c>
      <c r="T111" s="44">
        <v>5730</v>
      </c>
      <c r="U111" s="78">
        <f t="shared" si="3"/>
        <v>61381</v>
      </c>
    </row>
    <row r="112" spans="1:21" x14ac:dyDescent="0.2">
      <c r="A112" s="269">
        <v>2014.07</v>
      </c>
      <c r="B112" s="45">
        <v>1325</v>
      </c>
      <c r="C112" s="45">
        <v>84</v>
      </c>
      <c r="D112" s="126">
        <v>6586</v>
      </c>
      <c r="E112" s="45">
        <v>14</v>
      </c>
      <c r="F112" s="44">
        <v>1519</v>
      </c>
      <c r="G112" s="44">
        <v>4484</v>
      </c>
      <c r="H112" s="44">
        <v>14813</v>
      </c>
      <c r="I112" s="44">
        <v>4716</v>
      </c>
      <c r="J112" s="44">
        <v>1977</v>
      </c>
      <c r="K112" s="44">
        <v>854</v>
      </c>
      <c r="L112" s="44">
        <v>3101</v>
      </c>
      <c r="M112" s="44">
        <v>532</v>
      </c>
      <c r="N112" s="44">
        <v>1013</v>
      </c>
      <c r="O112" s="44">
        <v>2610</v>
      </c>
      <c r="P112" s="44">
        <v>109</v>
      </c>
      <c r="Q112" s="44">
        <v>8340</v>
      </c>
      <c r="R112" s="44">
        <v>2971</v>
      </c>
      <c r="S112" s="44">
        <v>902</v>
      </c>
      <c r="T112" s="44">
        <v>5761</v>
      </c>
      <c r="U112" s="78">
        <f t="shared" si="3"/>
        <v>61711</v>
      </c>
    </row>
    <row r="113" spans="1:21" x14ac:dyDescent="0.2">
      <c r="A113" s="269">
        <v>2014.08</v>
      </c>
      <c r="B113" s="45">
        <v>1378</v>
      </c>
      <c r="C113" s="45">
        <v>86</v>
      </c>
      <c r="D113" s="126">
        <v>6615</v>
      </c>
      <c r="E113" s="45">
        <v>14</v>
      </c>
      <c r="F113" s="44">
        <v>1533</v>
      </c>
      <c r="G113" s="44">
        <v>4461</v>
      </c>
      <c r="H113" s="44">
        <v>15301</v>
      </c>
      <c r="I113" s="44">
        <v>5134</v>
      </c>
      <c r="J113" s="44">
        <v>2063</v>
      </c>
      <c r="K113" s="44">
        <v>865</v>
      </c>
      <c r="L113" s="44">
        <v>3094</v>
      </c>
      <c r="M113" s="44">
        <v>576</v>
      </c>
      <c r="N113" s="44">
        <v>1090</v>
      </c>
      <c r="O113" s="44">
        <v>2551</v>
      </c>
      <c r="P113" s="44">
        <v>108</v>
      </c>
      <c r="Q113" s="44">
        <v>8419</v>
      </c>
      <c r="R113" s="44">
        <v>3029</v>
      </c>
      <c r="S113" s="44">
        <v>930</v>
      </c>
      <c r="T113" s="44">
        <v>5945</v>
      </c>
      <c r="U113" s="78">
        <f t="shared" si="3"/>
        <v>63192</v>
      </c>
    </row>
    <row r="114" spans="1:21" x14ac:dyDescent="0.2">
      <c r="A114" s="269">
        <v>2014.09</v>
      </c>
      <c r="B114" s="45">
        <v>1347</v>
      </c>
      <c r="C114" s="45">
        <v>85</v>
      </c>
      <c r="D114" s="126">
        <v>6551</v>
      </c>
      <c r="E114" s="45">
        <v>14</v>
      </c>
      <c r="F114" s="44">
        <v>1527</v>
      </c>
      <c r="G114" s="44">
        <v>4397</v>
      </c>
      <c r="H114" s="44">
        <v>15002</v>
      </c>
      <c r="I114" s="44">
        <v>5008</v>
      </c>
      <c r="J114" s="44">
        <v>1959</v>
      </c>
      <c r="K114" s="44">
        <v>833</v>
      </c>
      <c r="L114" s="44">
        <v>3097</v>
      </c>
      <c r="M114" s="44">
        <v>581</v>
      </c>
      <c r="N114" s="44">
        <v>1102</v>
      </c>
      <c r="O114" s="44">
        <v>2627</v>
      </c>
      <c r="P114" s="44">
        <v>109</v>
      </c>
      <c r="Q114" s="44">
        <v>8571</v>
      </c>
      <c r="R114" s="44">
        <v>3015</v>
      </c>
      <c r="S114" s="44">
        <v>946</v>
      </c>
      <c r="T114" s="44">
        <v>5840</v>
      </c>
      <c r="U114" s="78">
        <f t="shared" si="3"/>
        <v>62611</v>
      </c>
    </row>
    <row r="115" spans="1:21" x14ac:dyDescent="0.2">
      <c r="A115" s="269">
        <v>2014.1</v>
      </c>
      <c r="B115" s="45">
        <v>1548</v>
      </c>
      <c r="C115" s="45">
        <v>88</v>
      </c>
      <c r="D115" s="126">
        <v>6459</v>
      </c>
      <c r="E115" s="45">
        <v>14</v>
      </c>
      <c r="F115" s="44">
        <v>1558</v>
      </c>
      <c r="G115" s="44">
        <v>4557</v>
      </c>
      <c r="H115" s="44">
        <v>15119</v>
      </c>
      <c r="I115" s="44">
        <v>5042</v>
      </c>
      <c r="J115" s="44">
        <v>2085</v>
      </c>
      <c r="K115" s="44">
        <v>864</v>
      </c>
      <c r="L115" s="44">
        <v>3119</v>
      </c>
      <c r="M115" s="44">
        <v>578</v>
      </c>
      <c r="N115" s="44">
        <v>1072</v>
      </c>
      <c r="O115" s="44">
        <v>2614</v>
      </c>
      <c r="P115" s="44">
        <v>109</v>
      </c>
      <c r="Q115" s="44">
        <v>8595</v>
      </c>
      <c r="R115" s="44">
        <v>3083</v>
      </c>
      <c r="S115" s="44">
        <v>954</v>
      </c>
      <c r="T115" s="44">
        <v>5989</v>
      </c>
      <c r="U115" s="78">
        <f t="shared" si="3"/>
        <v>63447</v>
      </c>
    </row>
    <row r="116" spans="1:21" x14ac:dyDescent="0.2">
      <c r="A116" s="269">
        <v>2014.11</v>
      </c>
      <c r="B116" s="45">
        <v>1472</v>
      </c>
      <c r="C116" s="45">
        <v>86</v>
      </c>
      <c r="D116" s="126">
        <v>6607</v>
      </c>
      <c r="E116" s="45">
        <v>14</v>
      </c>
      <c r="F116" s="44">
        <v>1572</v>
      </c>
      <c r="G116" s="44">
        <v>4839</v>
      </c>
      <c r="H116" s="44">
        <v>15550</v>
      </c>
      <c r="I116" s="44">
        <v>5163</v>
      </c>
      <c r="J116" s="44">
        <v>2096</v>
      </c>
      <c r="K116" s="44">
        <v>865</v>
      </c>
      <c r="L116" s="44">
        <v>3155</v>
      </c>
      <c r="M116" s="44">
        <v>579</v>
      </c>
      <c r="N116" s="44">
        <v>1103</v>
      </c>
      <c r="O116" s="44">
        <v>2727</v>
      </c>
      <c r="P116" s="44">
        <v>93</v>
      </c>
      <c r="Q116" s="44">
        <v>8587</v>
      </c>
      <c r="R116" s="44">
        <v>3102</v>
      </c>
      <c r="S116" s="44">
        <v>977</v>
      </c>
      <c r="T116" s="44">
        <v>6044</v>
      </c>
      <c r="U116" s="78">
        <f t="shared" si="3"/>
        <v>64631</v>
      </c>
    </row>
    <row r="117" spans="1:21" x14ac:dyDescent="0.2">
      <c r="A117" s="269">
        <v>2014.12</v>
      </c>
      <c r="B117" s="45">
        <v>1283</v>
      </c>
      <c r="C117" s="45">
        <v>68</v>
      </c>
      <c r="D117" s="126">
        <v>6573</v>
      </c>
      <c r="E117" s="45">
        <v>14</v>
      </c>
      <c r="F117" s="44">
        <v>1583</v>
      </c>
      <c r="G117" s="44">
        <v>4751</v>
      </c>
      <c r="H117" s="44">
        <v>15535</v>
      </c>
      <c r="I117" s="44">
        <v>5028</v>
      </c>
      <c r="J117" s="44">
        <v>2155</v>
      </c>
      <c r="K117" s="44">
        <v>837</v>
      </c>
      <c r="L117" s="44">
        <v>3131</v>
      </c>
      <c r="M117" s="44">
        <v>532</v>
      </c>
      <c r="N117" s="44">
        <v>1073</v>
      </c>
      <c r="O117" s="44">
        <v>2672</v>
      </c>
      <c r="P117" s="44">
        <v>88</v>
      </c>
      <c r="Q117" s="44">
        <v>8236</v>
      </c>
      <c r="R117" s="44">
        <v>3078</v>
      </c>
      <c r="S117" s="44">
        <v>1019</v>
      </c>
      <c r="T117" s="44">
        <v>6006</v>
      </c>
      <c r="U117" s="78">
        <f t="shared" si="3"/>
        <v>63662</v>
      </c>
    </row>
    <row r="118" spans="1:21" x14ac:dyDescent="0.2">
      <c r="A118" s="269">
        <v>2015.01</v>
      </c>
      <c r="B118" s="45">
        <v>1303</v>
      </c>
      <c r="C118" s="45">
        <v>88</v>
      </c>
      <c r="D118" s="126">
        <v>6557</v>
      </c>
      <c r="E118" s="45">
        <v>14</v>
      </c>
      <c r="F118" s="44">
        <v>1585</v>
      </c>
      <c r="G118" s="44">
        <v>4960</v>
      </c>
      <c r="H118" s="44">
        <v>15433</v>
      </c>
      <c r="I118" s="44">
        <v>5302</v>
      </c>
      <c r="J118" s="44">
        <v>2157</v>
      </c>
      <c r="K118" s="44">
        <v>870</v>
      </c>
      <c r="L118" s="44">
        <v>3136</v>
      </c>
      <c r="M118" s="44">
        <v>584</v>
      </c>
      <c r="N118" s="44">
        <v>1034</v>
      </c>
      <c r="O118" s="44">
        <v>2660</v>
      </c>
      <c r="P118" s="44">
        <v>87</v>
      </c>
      <c r="Q118" s="44">
        <v>7476</v>
      </c>
      <c r="R118" s="44">
        <v>3093</v>
      </c>
      <c r="S118" s="44">
        <v>1041</v>
      </c>
      <c r="T118" s="44">
        <v>6055</v>
      </c>
      <c r="U118" s="78">
        <f t="shared" si="3"/>
        <v>63435</v>
      </c>
    </row>
    <row r="119" spans="1:21" x14ac:dyDescent="0.2">
      <c r="A119" s="269">
        <v>2015.02</v>
      </c>
      <c r="B119" s="45">
        <v>1283</v>
      </c>
      <c r="C119" s="45">
        <v>90</v>
      </c>
      <c r="D119" s="126">
        <v>6598</v>
      </c>
      <c r="E119" s="45">
        <v>15</v>
      </c>
      <c r="F119" s="44">
        <v>1593</v>
      </c>
      <c r="G119" s="44">
        <v>4779</v>
      </c>
      <c r="H119" s="44">
        <v>15311</v>
      </c>
      <c r="I119" s="44">
        <v>5272</v>
      </c>
      <c r="J119" s="44">
        <v>2150</v>
      </c>
      <c r="K119" s="44">
        <v>876</v>
      </c>
      <c r="L119" s="44">
        <v>3132</v>
      </c>
      <c r="M119" s="44">
        <v>592</v>
      </c>
      <c r="N119" s="44">
        <v>1035</v>
      </c>
      <c r="O119" s="44">
        <v>2587</v>
      </c>
      <c r="P119" s="44">
        <v>142</v>
      </c>
      <c r="Q119" s="44">
        <v>7314</v>
      </c>
      <c r="R119" s="44">
        <v>3115</v>
      </c>
      <c r="S119" s="44">
        <v>1032</v>
      </c>
      <c r="T119" s="44">
        <v>6082</v>
      </c>
      <c r="U119" s="78">
        <f t="shared" si="3"/>
        <v>62998</v>
      </c>
    </row>
    <row r="120" spans="1:21" x14ac:dyDescent="0.2">
      <c r="A120" s="269">
        <v>2015.03</v>
      </c>
      <c r="B120" s="45">
        <v>1213</v>
      </c>
      <c r="C120" s="45">
        <v>83</v>
      </c>
      <c r="D120" s="126">
        <v>6556</v>
      </c>
      <c r="E120" s="45">
        <v>15</v>
      </c>
      <c r="F120" s="44">
        <v>1587</v>
      </c>
      <c r="G120" s="44">
        <v>5093</v>
      </c>
      <c r="H120" s="44">
        <v>14875</v>
      </c>
      <c r="I120" s="44">
        <v>5207</v>
      </c>
      <c r="J120" s="44">
        <v>2144</v>
      </c>
      <c r="K120" s="44">
        <v>857</v>
      </c>
      <c r="L120" s="44">
        <v>3124</v>
      </c>
      <c r="M120" s="44">
        <v>567</v>
      </c>
      <c r="N120" s="44">
        <v>979</v>
      </c>
      <c r="O120" s="44">
        <v>2593</v>
      </c>
      <c r="P120" s="44">
        <v>149</v>
      </c>
      <c r="Q120" s="44">
        <v>7753</v>
      </c>
      <c r="R120" s="44">
        <v>3073</v>
      </c>
      <c r="S120" s="44">
        <v>1002</v>
      </c>
      <c r="T120" s="44">
        <v>6020</v>
      </c>
      <c r="U120" s="78">
        <f t="shared" si="3"/>
        <v>62890</v>
      </c>
    </row>
    <row r="121" spans="1:21" x14ac:dyDescent="0.2">
      <c r="A121" s="269">
        <v>2015.04</v>
      </c>
      <c r="B121" s="45">
        <v>1263</v>
      </c>
      <c r="C121" s="45">
        <v>82</v>
      </c>
      <c r="D121" s="126">
        <v>6572</v>
      </c>
      <c r="E121" s="45">
        <v>15</v>
      </c>
      <c r="F121" s="44">
        <v>1594</v>
      </c>
      <c r="G121" s="44">
        <v>5112</v>
      </c>
      <c r="H121" s="44">
        <v>15096</v>
      </c>
      <c r="I121" s="44">
        <v>5225</v>
      </c>
      <c r="J121" s="44">
        <v>2116</v>
      </c>
      <c r="K121" s="44">
        <v>847</v>
      </c>
      <c r="L121" s="44">
        <v>3138</v>
      </c>
      <c r="M121" s="44">
        <v>581</v>
      </c>
      <c r="N121" s="44">
        <v>1060</v>
      </c>
      <c r="O121" s="44">
        <v>2614</v>
      </c>
      <c r="P121" s="44">
        <v>156</v>
      </c>
      <c r="Q121" s="44">
        <v>8292</v>
      </c>
      <c r="R121" s="44">
        <v>3037</v>
      </c>
      <c r="S121" s="44">
        <v>968</v>
      </c>
      <c r="T121" s="44">
        <v>5985</v>
      </c>
      <c r="U121" s="78">
        <f t="shared" si="3"/>
        <v>63753</v>
      </c>
    </row>
    <row r="122" spans="1:21" x14ac:dyDescent="0.2">
      <c r="A122" s="269">
        <v>2015.05</v>
      </c>
      <c r="B122" s="45">
        <v>1291</v>
      </c>
      <c r="C122" s="45">
        <v>84</v>
      </c>
      <c r="D122" s="126">
        <v>6627</v>
      </c>
      <c r="E122" s="45">
        <v>15</v>
      </c>
      <c r="F122" s="44">
        <v>1589</v>
      </c>
      <c r="G122" s="44">
        <v>5497</v>
      </c>
      <c r="H122" s="44">
        <v>15464</v>
      </c>
      <c r="I122" s="44">
        <v>5331</v>
      </c>
      <c r="J122" s="44">
        <v>2126</v>
      </c>
      <c r="K122" s="44">
        <v>867</v>
      </c>
      <c r="L122" s="44">
        <v>3173</v>
      </c>
      <c r="M122" s="44">
        <v>615</v>
      </c>
      <c r="N122" s="44">
        <v>1081</v>
      </c>
      <c r="O122" s="44">
        <v>2603</v>
      </c>
      <c r="P122" s="44">
        <v>158</v>
      </c>
      <c r="Q122" s="44">
        <v>8582</v>
      </c>
      <c r="R122" s="44">
        <v>3109</v>
      </c>
      <c r="S122" s="44">
        <v>995</v>
      </c>
      <c r="T122" s="44">
        <v>6106</v>
      </c>
      <c r="U122" s="78">
        <f t="shared" si="3"/>
        <v>65313</v>
      </c>
    </row>
    <row r="123" spans="1:21" x14ac:dyDescent="0.2">
      <c r="A123" s="269">
        <v>2015.06</v>
      </c>
      <c r="B123" s="45">
        <v>1236</v>
      </c>
      <c r="C123" s="45">
        <v>85</v>
      </c>
      <c r="D123" s="126">
        <v>6385</v>
      </c>
      <c r="E123" s="45">
        <v>15</v>
      </c>
      <c r="F123" s="44">
        <v>1587</v>
      </c>
      <c r="G123" s="44">
        <v>5765</v>
      </c>
      <c r="H123" s="44">
        <v>15473</v>
      </c>
      <c r="I123" s="44">
        <v>3511</v>
      </c>
      <c r="J123" s="44">
        <v>2090</v>
      </c>
      <c r="K123" s="44">
        <v>795</v>
      </c>
      <c r="L123" s="44">
        <v>3169</v>
      </c>
      <c r="M123" s="44">
        <v>600</v>
      </c>
      <c r="N123" s="44">
        <v>1041</v>
      </c>
      <c r="O123" s="44">
        <v>2697</v>
      </c>
      <c r="P123" s="44">
        <v>157</v>
      </c>
      <c r="Q123" s="44">
        <v>8951</v>
      </c>
      <c r="R123" s="44">
        <v>3095</v>
      </c>
      <c r="S123" s="44">
        <v>936</v>
      </c>
      <c r="T123" s="44">
        <v>5962</v>
      </c>
      <c r="U123" s="78">
        <f t="shared" si="3"/>
        <v>63550</v>
      </c>
    </row>
    <row r="124" spans="1:21" x14ac:dyDescent="0.2">
      <c r="A124" s="269">
        <v>2015.07</v>
      </c>
      <c r="B124" s="45">
        <v>1201</v>
      </c>
      <c r="C124" s="45">
        <v>82</v>
      </c>
      <c r="D124" s="126">
        <v>6453</v>
      </c>
      <c r="E124" s="45">
        <v>15</v>
      </c>
      <c r="F124" s="44">
        <v>1574</v>
      </c>
      <c r="G124" s="44">
        <v>5784</v>
      </c>
      <c r="H124" s="44">
        <v>15264</v>
      </c>
      <c r="I124" s="44">
        <v>3436</v>
      </c>
      <c r="J124" s="44">
        <v>2107</v>
      </c>
      <c r="K124" s="44">
        <v>791</v>
      </c>
      <c r="L124" s="44">
        <v>3165</v>
      </c>
      <c r="M124" s="44">
        <v>611</v>
      </c>
      <c r="N124" s="44">
        <v>1007</v>
      </c>
      <c r="O124" s="44">
        <v>2782</v>
      </c>
      <c r="P124" s="44">
        <v>160</v>
      </c>
      <c r="Q124" s="44">
        <v>8577</v>
      </c>
      <c r="R124" s="44">
        <v>3094</v>
      </c>
      <c r="S124" s="44">
        <v>976</v>
      </c>
      <c r="T124" s="44">
        <v>6021</v>
      </c>
      <c r="U124" s="78">
        <f t="shared" si="3"/>
        <v>63100</v>
      </c>
    </row>
    <row r="125" spans="1:21" x14ac:dyDescent="0.2">
      <c r="A125" s="269">
        <v>2015.08</v>
      </c>
      <c r="B125" s="45">
        <v>1281</v>
      </c>
      <c r="C125" s="45">
        <v>85</v>
      </c>
      <c r="D125" s="126">
        <v>6542</v>
      </c>
      <c r="E125" s="45">
        <v>15</v>
      </c>
      <c r="F125" s="44">
        <v>1583</v>
      </c>
      <c r="G125" s="44">
        <v>5676</v>
      </c>
      <c r="H125" s="44">
        <v>15114</v>
      </c>
      <c r="I125" s="44">
        <v>5245</v>
      </c>
      <c r="J125" s="44">
        <v>2120</v>
      </c>
      <c r="K125" s="44">
        <v>761</v>
      </c>
      <c r="L125" s="44">
        <v>3161</v>
      </c>
      <c r="M125" s="44">
        <v>598</v>
      </c>
      <c r="N125" s="44">
        <v>1006</v>
      </c>
      <c r="O125" s="44">
        <v>2804</v>
      </c>
      <c r="P125" s="44">
        <v>139</v>
      </c>
      <c r="Q125" s="44">
        <v>8851</v>
      </c>
      <c r="R125" s="44">
        <v>3088</v>
      </c>
      <c r="S125" s="44">
        <v>1003</v>
      </c>
      <c r="T125" s="44">
        <v>6030</v>
      </c>
      <c r="U125" s="78">
        <f t="shared" si="3"/>
        <v>65102</v>
      </c>
    </row>
    <row r="126" spans="1:21" x14ac:dyDescent="0.2">
      <c r="A126" s="269">
        <v>2015.09</v>
      </c>
      <c r="B126" s="45">
        <v>1268</v>
      </c>
      <c r="C126" s="45">
        <v>80</v>
      </c>
      <c r="D126" s="126">
        <v>6639</v>
      </c>
      <c r="E126" s="45">
        <v>15</v>
      </c>
      <c r="F126" s="44">
        <v>1586</v>
      </c>
      <c r="G126" s="44">
        <v>5474</v>
      </c>
      <c r="H126" s="44">
        <v>15287</v>
      </c>
      <c r="I126" s="44">
        <v>5223</v>
      </c>
      <c r="J126" s="44">
        <v>2067</v>
      </c>
      <c r="K126" s="44">
        <v>762</v>
      </c>
      <c r="L126" s="44">
        <v>3156</v>
      </c>
      <c r="M126" s="44">
        <v>626</v>
      </c>
      <c r="N126" s="44">
        <v>1040</v>
      </c>
      <c r="O126" s="44">
        <v>2862</v>
      </c>
      <c r="P126" s="44">
        <v>150</v>
      </c>
      <c r="Q126" s="44">
        <v>8855</v>
      </c>
      <c r="R126" s="44">
        <v>3078</v>
      </c>
      <c r="S126" s="44">
        <v>1009</v>
      </c>
      <c r="T126" s="44">
        <v>6151</v>
      </c>
      <c r="U126" s="78">
        <f t="shared" si="3"/>
        <v>65328</v>
      </c>
    </row>
    <row r="127" spans="1:21" x14ac:dyDescent="0.2">
      <c r="A127" s="269">
        <v>2015.1</v>
      </c>
      <c r="B127" s="45">
        <v>1401</v>
      </c>
      <c r="C127" s="45">
        <v>84</v>
      </c>
      <c r="D127" s="126">
        <v>6726</v>
      </c>
      <c r="E127" s="45">
        <v>15</v>
      </c>
      <c r="F127" s="44">
        <v>1606</v>
      </c>
      <c r="G127" s="44">
        <v>5470</v>
      </c>
      <c r="H127" s="44">
        <v>15565</v>
      </c>
      <c r="I127" s="44">
        <v>5289</v>
      </c>
      <c r="J127" s="44">
        <v>2147</v>
      </c>
      <c r="K127" s="44">
        <v>792</v>
      </c>
      <c r="L127" s="44">
        <v>3191</v>
      </c>
      <c r="M127" s="44">
        <v>654</v>
      </c>
      <c r="N127" s="44">
        <v>1046</v>
      </c>
      <c r="O127" s="44">
        <v>2908</v>
      </c>
      <c r="P127" s="44">
        <v>149</v>
      </c>
      <c r="Q127" s="44">
        <v>8954</v>
      </c>
      <c r="R127" s="44">
        <v>3148</v>
      </c>
      <c r="S127" s="44">
        <v>1008</v>
      </c>
      <c r="T127" s="44">
        <v>6241</v>
      </c>
      <c r="U127" s="78">
        <f t="shared" si="3"/>
        <v>66394</v>
      </c>
    </row>
    <row r="128" spans="1:21" x14ac:dyDescent="0.2">
      <c r="A128" s="269">
        <v>2015.11</v>
      </c>
      <c r="B128" s="45">
        <v>1297</v>
      </c>
      <c r="C128" s="45">
        <v>84</v>
      </c>
      <c r="D128" s="126">
        <v>6751</v>
      </c>
      <c r="E128" s="45">
        <v>17</v>
      </c>
      <c r="F128" s="44">
        <v>1615</v>
      </c>
      <c r="G128" s="44">
        <v>5633</v>
      </c>
      <c r="H128" s="44">
        <v>15671</v>
      </c>
      <c r="I128" s="44">
        <v>5078</v>
      </c>
      <c r="J128" s="44">
        <v>2221</v>
      </c>
      <c r="K128" s="44">
        <v>769</v>
      </c>
      <c r="L128" s="44">
        <v>3189</v>
      </c>
      <c r="M128" s="44">
        <v>649</v>
      </c>
      <c r="N128" s="44">
        <v>987</v>
      </c>
      <c r="O128" s="44">
        <v>2926</v>
      </c>
      <c r="P128" s="44">
        <v>148</v>
      </c>
      <c r="Q128" s="44">
        <v>8829</v>
      </c>
      <c r="R128" s="44">
        <v>3075</v>
      </c>
      <c r="S128" s="44">
        <v>990</v>
      </c>
      <c r="T128" s="44">
        <v>6061</v>
      </c>
      <c r="U128" s="78">
        <f t="shared" si="3"/>
        <v>65990</v>
      </c>
    </row>
    <row r="129" spans="1:21" x14ac:dyDescent="0.2">
      <c r="A129" s="269">
        <v>2015.12</v>
      </c>
      <c r="B129" s="45">
        <v>1343</v>
      </c>
      <c r="C129" s="45">
        <v>83</v>
      </c>
      <c r="D129" s="126">
        <v>6735</v>
      </c>
      <c r="E129" s="45">
        <v>16</v>
      </c>
      <c r="F129" s="44">
        <v>1608</v>
      </c>
      <c r="G129" s="44">
        <v>5404</v>
      </c>
      <c r="H129" s="44">
        <v>16324</v>
      </c>
      <c r="I129" s="44">
        <v>5138</v>
      </c>
      <c r="J129" s="44">
        <v>2336</v>
      </c>
      <c r="K129" s="44">
        <v>770</v>
      </c>
      <c r="L129" s="44">
        <v>3197</v>
      </c>
      <c r="M129" s="44">
        <v>647</v>
      </c>
      <c r="N129" s="44">
        <v>1017</v>
      </c>
      <c r="O129" s="44">
        <v>2912</v>
      </c>
      <c r="P129" s="44">
        <v>151</v>
      </c>
      <c r="Q129" s="44">
        <v>8421</v>
      </c>
      <c r="R129" s="44">
        <v>3160</v>
      </c>
      <c r="S129" s="44">
        <v>1081</v>
      </c>
      <c r="T129" s="44">
        <v>6233</v>
      </c>
      <c r="U129" s="78">
        <f t="shared" si="3"/>
        <v>66576</v>
      </c>
    </row>
    <row r="130" spans="1:21" x14ac:dyDescent="0.2">
      <c r="A130" s="269">
        <v>2016.01</v>
      </c>
      <c r="B130" s="45">
        <v>1367</v>
      </c>
      <c r="C130" s="45">
        <v>81</v>
      </c>
      <c r="D130" s="126">
        <v>6804</v>
      </c>
      <c r="E130" s="45">
        <v>16</v>
      </c>
      <c r="F130" s="44">
        <v>1601</v>
      </c>
      <c r="G130" s="44">
        <v>5446</v>
      </c>
      <c r="H130" s="44">
        <v>16124</v>
      </c>
      <c r="I130" s="44">
        <v>5210</v>
      </c>
      <c r="J130" s="44">
        <v>2204</v>
      </c>
      <c r="K130" s="44">
        <v>775</v>
      </c>
      <c r="L130" s="44">
        <v>3193</v>
      </c>
      <c r="M130" s="44">
        <v>657</v>
      </c>
      <c r="N130" s="44">
        <v>1076</v>
      </c>
      <c r="O130" s="44">
        <v>3767</v>
      </c>
      <c r="P130" s="44">
        <v>144</v>
      </c>
      <c r="Q130" s="44">
        <v>7855</v>
      </c>
      <c r="R130" s="44">
        <v>3223</v>
      </c>
      <c r="S130" s="44">
        <v>1117</v>
      </c>
      <c r="T130" s="44">
        <v>6225</v>
      </c>
      <c r="U130" s="78">
        <f t="shared" si="3"/>
        <v>66885</v>
      </c>
    </row>
    <row r="131" spans="1:21" x14ac:dyDescent="0.2">
      <c r="A131" s="269">
        <v>2016.02</v>
      </c>
      <c r="B131" s="45">
        <v>1288</v>
      </c>
      <c r="C131" s="45">
        <v>85</v>
      </c>
      <c r="D131" s="126">
        <v>6658</v>
      </c>
      <c r="E131" s="45">
        <v>16</v>
      </c>
      <c r="F131" s="44">
        <v>1601</v>
      </c>
      <c r="G131" s="44">
        <v>5371</v>
      </c>
      <c r="H131" s="44">
        <v>15508</v>
      </c>
      <c r="I131" s="44">
        <v>5058</v>
      </c>
      <c r="J131" s="44">
        <v>2156</v>
      </c>
      <c r="K131" s="44">
        <v>769</v>
      </c>
      <c r="L131" s="44">
        <v>3176</v>
      </c>
      <c r="M131" s="44">
        <v>631</v>
      </c>
      <c r="N131" s="44">
        <v>1002</v>
      </c>
      <c r="O131" s="44">
        <v>3610</v>
      </c>
      <c r="P131" s="44">
        <v>146</v>
      </c>
      <c r="Q131" s="44">
        <v>7798</v>
      </c>
      <c r="R131" s="44">
        <v>3169</v>
      </c>
      <c r="S131" s="44">
        <v>1052</v>
      </c>
      <c r="T131" s="44">
        <v>6187</v>
      </c>
      <c r="U131" s="78">
        <f t="shared" si="3"/>
        <v>65281</v>
      </c>
    </row>
    <row r="132" spans="1:21" x14ac:dyDescent="0.2">
      <c r="A132" s="269">
        <v>2016.03</v>
      </c>
      <c r="B132" s="45">
        <v>1335</v>
      </c>
      <c r="C132" s="45">
        <v>85</v>
      </c>
      <c r="D132" s="126">
        <v>6649</v>
      </c>
      <c r="E132" s="45">
        <v>16</v>
      </c>
      <c r="F132" s="44">
        <v>1604</v>
      </c>
      <c r="G132" s="44">
        <v>5647</v>
      </c>
      <c r="H132" s="44">
        <v>15506</v>
      </c>
      <c r="I132" s="44">
        <v>5073</v>
      </c>
      <c r="J132" s="44">
        <v>2156</v>
      </c>
      <c r="K132" s="44">
        <v>771</v>
      </c>
      <c r="L132" s="44">
        <v>3152</v>
      </c>
      <c r="M132" s="44">
        <v>641</v>
      </c>
      <c r="N132" s="44">
        <v>1040</v>
      </c>
      <c r="O132" s="44">
        <v>3622</v>
      </c>
      <c r="P132" s="44">
        <v>153</v>
      </c>
      <c r="Q132" s="44">
        <v>8258</v>
      </c>
      <c r="R132" s="44">
        <v>3151</v>
      </c>
      <c r="S132" s="44">
        <v>998</v>
      </c>
      <c r="T132" s="44">
        <v>6228</v>
      </c>
      <c r="U132" s="78">
        <f t="shared" si="3"/>
        <v>66085</v>
      </c>
    </row>
    <row r="133" spans="1:21" x14ac:dyDescent="0.2">
      <c r="A133" s="269">
        <v>2016.04</v>
      </c>
      <c r="B133" s="45">
        <v>1296</v>
      </c>
      <c r="C133" s="45">
        <v>86</v>
      </c>
      <c r="D133" s="126">
        <v>6716</v>
      </c>
      <c r="E133" s="45">
        <v>16</v>
      </c>
      <c r="F133" s="44">
        <v>1602</v>
      </c>
      <c r="G133" s="44">
        <v>5670</v>
      </c>
      <c r="H133" s="44">
        <v>15748</v>
      </c>
      <c r="I133" s="44">
        <v>5123</v>
      </c>
      <c r="J133" s="44">
        <v>2196</v>
      </c>
      <c r="K133" s="44">
        <v>778</v>
      </c>
      <c r="L133" s="44">
        <v>3187</v>
      </c>
      <c r="M133" s="44">
        <v>664</v>
      </c>
      <c r="N133" s="44">
        <v>1109</v>
      </c>
      <c r="O133" s="44">
        <v>3528</v>
      </c>
      <c r="P133" s="44">
        <v>150</v>
      </c>
      <c r="Q133" s="44">
        <v>8479</v>
      </c>
      <c r="R133" s="44">
        <v>3163</v>
      </c>
      <c r="S133" s="44">
        <v>1020</v>
      </c>
      <c r="T133" s="44">
        <v>6289</v>
      </c>
      <c r="U133" s="78">
        <f t="shared" si="3"/>
        <v>66820</v>
      </c>
    </row>
    <row r="134" spans="1:21" x14ac:dyDescent="0.2">
      <c r="A134" s="269">
        <v>2016.05</v>
      </c>
      <c r="B134" s="45">
        <v>1298</v>
      </c>
      <c r="C134" s="45">
        <v>80</v>
      </c>
      <c r="D134" s="126">
        <v>6646</v>
      </c>
      <c r="E134" s="45">
        <v>18</v>
      </c>
      <c r="F134" s="44">
        <v>1595</v>
      </c>
      <c r="G134" s="44">
        <v>5770</v>
      </c>
      <c r="H134" s="44">
        <v>15366</v>
      </c>
      <c r="I134" s="44">
        <v>5074</v>
      </c>
      <c r="J134" s="44">
        <v>2063</v>
      </c>
      <c r="K134" s="44">
        <v>772</v>
      </c>
      <c r="L134" s="44">
        <v>3194</v>
      </c>
      <c r="M134" s="44">
        <v>598</v>
      </c>
      <c r="N134" s="44">
        <v>1018</v>
      </c>
      <c r="O134" s="44">
        <v>3533</v>
      </c>
      <c r="P134" s="44">
        <v>146</v>
      </c>
      <c r="Q134" s="44">
        <v>8738</v>
      </c>
      <c r="R134" s="44">
        <v>3134</v>
      </c>
      <c r="S134" s="44">
        <v>990</v>
      </c>
      <c r="T134" s="44">
        <v>6253</v>
      </c>
      <c r="U134" s="78">
        <f t="shared" si="3"/>
        <v>66286</v>
      </c>
    </row>
    <row r="135" spans="1:21" x14ac:dyDescent="0.2">
      <c r="A135" s="269">
        <v>2016.06</v>
      </c>
      <c r="B135" s="45">
        <v>1317</v>
      </c>
      <c r="C135" s="45">
        <v>79</v>
      </c>
      <c r="D135" s="126">
        <v>6686</v>
      </c>
      <c r="E135" s="45">
        <v>16</v>
      </c>
      <c r="F135" s="44">
        <v>1593</v>
      </c>
      <c r="G135" s="44">
        <v>5919</v>
      </c>
      <c r="H135" s="44">
        <v>15559</v>
      </c>
      <c r="I135" s="44">
        <v>5039</v>
      </c>
      <c r="J135" s="44">
        <v>1962</v>
      </c>
      <c r="K135" s="44">
        <v>744</v>
      </c>
      <c r="L135" s="44">
        <v>3197</v>
      </c>
      <c r="M135" s="44">
        <v>704</v>
      </c>
      <c r="N135" s="44">
        <v>1065</v>
      </c>
      <c r="O135" s="44">
        <v>3697</v>
      </c>
      <c r="P135" s="44">
        <v>145</v>
      </c>
      <c r="Q135" s="44">
        <v>9041</v>
      </c>
      <c r="R135" s="44">
        <v>3168</v>
      </c>
      <c r="S135" s="44">
        <v>996</v>
      </c>
      <c r="T135" s="44">
        <v>6320</v>
      </c>
      <c r="U135" s="78">
        <f t="shared" si="3"/>
        <v>67247</v>
      </c>
    </row>
    <row r="136" spans="1:21" x14ac:dyDescent="0.2">
      <c r="A136" s="269">
        <v>2016.07</v>
      </c>
      <c r="B136" s="45">
        <v>1368</v>
      </c>
      <c r="C136" s="45">
        <v>73</v>
      </c>
      <c r="D136" s="126">
        <v>6781</v>
      </c>
      <c r="E136" s="45">
        <v>17</v>
      </c>
      <c r="F136" s="44">
        <v>1585</v>
      </c>
      <c r="G136" s="44">
        <v>6021</v>
      </c>
      <c r="H136" s="44">
        <v>15847</v>
      </c>
      <c r="I136" s="44">
        <v>4839</v>
      </c>
      <c r="J136" s="44">
        <v>2027</v>
      </c>
      <c r="K136" s="44">
        <v>772</v>
      </c>
      <c r="L136" s="44">
        <v>3275</v>
      </c>
      <c r="M136" s="44">
        <v>695</v>
      </c>
      <c r="N136" s="44">
        <v>1106</v>
      </c>
      <c r="O136" s="44">
        <v>3565</v>
      </c>
      <c r="P136" s="44">
        <v>175</v>
      </c>
      <c r="Q136" s="44">
        <v>8605</v>
      </c>
      <c r="R136" s="44">
        <v>3181</v>
      </c>
      <c r="S136" s="44">
        <v>1026</v>
      </c>
      <c r="T136" s="44">
        <v>6357</v>
      </c>
      <c r="U136" s="78">
        <f t="shared" si="3"/>
        <v>67315</v>
      </c>
    </row>
    <row r="137" spans="1:21" x14ac:dyDescent="0.2">
      <c r="A137" s="269">
        <v>2016.08</v>
      </c>
      <c r="B137" s="45">
        <v>1332</v>
      </c>
      <c r="C137" s="45">
        <v>76</v>
      </c>
      <c r="D137" s="126">
        <v>6723</v>
      </c>
      <c r="E137" s="45">
        <v>17</v>
      </c>
      <c r="F137" s="44">
        <v>1589</v>
      </c>
      <c r="G137" s="44">
        <v>6213</v>
      </c>
      <c r="H137" s="44">
        <v>15570</v>
      </c>
      <c r="I137" s="44">
        <v>4556</v>
      </c>
      <c r="J137" s="44">
        <v>2070</v>
      </c>
      <c r="K137" s="44">
        <v>748</v>
      </c>
      <c r="L137" s="44">
        <v>3263</v>
      </c>
      <c r="M137" s="44">
        <v>668</v>
      </c>
      <c r="N137" s="44">
        <v>1089</v>
      </c>
      <c r="O137" s="44">
        <v>3554</v>
      </c>
      <c r="P137" s="44">
        <v>177</v>
      </c>
      <c r="Q137" s="44">
        <v>8836</v>
      </c>
      <c r="R137" s="44">
        <v>3144</v>
      </c>
      <c r="S137" s="44">
        <v>974</v>
      </c>
      <c r="T137" s="44">
        <v>6294</v>
      </c>
      <c r="U137" s="78">
        <f t="shared" si="3"/>
        <v>66893</v>
      </c>
    </row>
    <row r="138" spans="1:21" x14ac:dyDescent="0.2">
      <c r="A138" s="269">
        <v>2016.09</v>
      </c>
      <c r="B138" s="45">
        <v>1385</v>
      </c>
      <c r="C138" s="45">
        <v>76</v>
      </c>
      <c r="D138" s="126">
        <v>6662</v>
      </c>
      <c r="E138" s="45">
        <v>17</v>
      </c>
      <c r="F138" s="44">
        <v>1596</v>
      </c>
      <c r="G138" s="44">
        <v>6040</v>
      </c>
      <c r="H138" s="44">
        <v>15649</v>
      </c>
      <c r="I138" s="44">
        <v>4583</v>
      </c>
      <c r="J138" s="44">
        <v>2057</v>
      </c>
      <c r="K138" s="44">
        <v>755</v>
      </c>
      <c r="L138" s="44">
        <v>3260</v>
      </c>
      <c r="M138" s="44">
        <v>661</v>
      </c>
      <c r="N138" s="44">
        <v>1118</v>
      </c>
      <c r="O138" s="44">
        <v>3647</v>
      </c>
      <c r="P138" s="44">
        <v>174</v>
      </c>
      <c r="Q138" s="44">
        <v>8853</v>
      </c>
      <c r="R138" s="44">
        <v>3147</v>
      </c>
      <c r="S138" s="44">
        <v>1008</v>
      </c>
      <c r="T138" s="44">
        <v>6395</v>
      </c>
      <c r="U138" s="78">
        <f t="shared" ref="U138:U169" si="4">SUM(B138:T138)</f>
        <v>67083</v>
      </c>
    </row>
    <row r="139" spans="1:21" x14ac:dyDescent="0.2">
      <c r="A139" s="269">
        <v>2016.1</v>
      </c>
      <c r="B139" s="45">
        <v>1789</v>
      </c>
      <c r="C139" s="45">
        <v>79</v>
      </c>
      <c r="D139" s="126">
        <v>6703</v>
      </c>
      <c r="E139" s="45">
        <v>17</v>
      </c>
      <c r="F139" s="44">
        <v>1616</v>
      </c>
      <c r="G139" s="44">
        <v>5973</v>
      </c>
      <c r="H139" s="44">
        <v>15644</v>
      </c>
      <c r="I139" s="44">
        <v>3828</v>
      </c>
      <c r="J139" s="44">
        <v>2204</v>
      </c>
      <c r="K139" s="44">
        <v>764</v>
      </c>
      <c r="L139" s="44">
        <v>3261</v>
      </c>
      <c r="M139" s="44">
        <v>635</v>
      </c>
      <c r="N139" s="44">
        <v>1099</v>
      </c>
      <c r="O139" s="44">
        <v>3539</v>
      </c>
      <c r="P139" s="44">
        <v>158</v>
      </c>
      <c r="Q139" s="44">
        <v>8900</v>
      </c>
      <c r="R139" s="44">
        <v>3161</v>
      </c>
      <c r="S139" s="44">
        <v>988</v>
      </c>
      <c r="T139" s="44">
        <v>6427</v>
      </c>
      <c r="U139" s="78">
        <f t="shared" si="4"/>
        <v>66785</v>
      </c>
    </row>
    <row r="140" spans="1:21" x14ac:dyDescent="0.2">
      <c r="A140" s="269">
        <v>2016.11</v>
      </c>
      <c r="B140" s="45">
        <v>1771</v>
      </c>
      <c r="C140" s="45">
        <v>80</v>
      </c>
      <c r="D140" s="126">
        <v>6708</v>
      </c>
      <c r="E140" s="45">
        <v>17</v>
      </c>
      <c r="F140" s="44">
        <v>1617</v>
      </c>
      <c r="G140" s="44">
        <v>5894</v>
      </c>
      <c r="H140" s="44">
        <v>15380</v>
      </c>
      <c r="I140" s="44">
        <v>3788</v>
      </c>
      <c r="J140" s="44">
        <v>2147</v>
      </c>
      <c r="K140" s="44">
        <v>768</v>
      </c>
      <c r="L140" s="44">
        <v>3267</v>
      </c>
      <c r="M140" s="44">
        <v>559</v>
      </c>
      <c r="N140" s="44">
        <v>1045</v>
      </c>
      <c r="O140" s="44">
        <v>3545</v>
      </c>
      <c r="P140" s="44">
        <v>169</v>
      </c>
      <c r="Q140" s="44">
        <v>8885</v>
      </c>
      <c r="R140" s="44">
        <v>3153</v>
      </c>
      <c r="S140" s="44">
        <v>995</v>
      </c>
      <c r="T140" s="44">
        <v>6353</v>
      </c>
      <c r="U140" s="78">
        <f t="shared" si="4"/>
        <v>66141</v>
      </c>
    </row>
    <row r="141" spans="1:21" x14ac:dyDescent="0.2">
      <c r="A141" s="269">
        <v>2016.12</v>
      </c>
      <c r="B141" s="45">
        <v>1445</v>
      </c>
      <c r="C141" s="45">
        <v>84</v>
      </c>
      <c r="D141" s="126">
        <v>6781</v>
      </c>
      <c r="E141" s="45">
        <v>16</v>
      </c>
      <c r="F141" s="44">
        <v>1621</v>
      </c>
      <c r="G141" s="44">
        <v>5667</v>
      </c>
      <c r="H141" s="44">
        <v>16003</v>
      </c>
      <c r="I141" s="44">
        <v>3877</v>
      </c>
      <c r="J141" s="44">
        <v>2205</v>
      </c>
      <c r="K141" s="44">
        <v>771</v>
      </c>
      <c r="L141" s="44">
        <v>3267</v>
      </c>
      <c r="M141" s="44">
        <v>584</v>
      </c>
      <c r="N141" s="44">
        <v>1074</v>
      </c>
      <c r="O141" s="44">
        <v>3688</v>
      </c>
      <c r="P141" s="44">
        <v>177</v>
      </c>
      <c r="Q141" s="44">
        <v>8415</v>
      </c>
      <c r="R141" s="44">
        <v>3224</v>
      </c>
      <c r="S141" s="44">
        <v>1070</v>
      </c>
      <c r="T141" s="44">
        <v>6548</v>
      </c>
      <c r="U141" s="78">
        <f t="shared" si="4"/>
        <v>66517</v>
      </c>
    </row>
    <row r="142" spans="1:21" x14ac:dyDescent="0.2">
      <c r="A142" s="269">
        <v>2017.01</v>
      </c>
      <c r="B142" s="45">
        <v>1418</v>
      </c>
      <c r="C142" s="45">
        <v>86</v>
      </c>
      <c r="D142" s="126">
        <v>6686</v>
      </c>
      <c r="E142" s="45">
        <v>16</v>
      </c>
      <c r="F142" s="44">
        <v>1624</v>
      </c>
      <c r="G142" s="44">
        <v>5494</v>
      </c>
      <c r="H142" s="44">
        <v>15575</v>
      </c>
      <c r="I142" s="44">
        <v>3858</v>
      </c>
      <c r="J142" s="44">
        <v>2113</v>
      </c>
      <c r="K142" s="44">
        <v>760</v>
      </c>
      <c r="L142" s="44">
        <v>3271</v>
      </c>
      <c r="M142" s="44">
        <v>560</v>
      </c>
      <c r="N142" s="44">
        <v>1005</v>
      </c>
      <c r="O142" s="44">
        <v>3720</v>
      </c>
      <c r="P142" s="44">
        <v>173</v>
      </c>
      <c r="Q142" s="44">
        <v>7763</v>
      </c>
      <c r="R142" s="44">
        <v>3227</v>
      </c>
      <c r="S142" s="44">
        <v>1061</v>
      </c>
      <c r="T142" s="44">
        <v>6409</v>
      </c>
      <c r="U142" s="78">
        <f t="shared" si="4"/>
        <v>64819</v>
      </c>
    </row>
    <row r="143" spans="1:21" x14ac:dyDescent="0.2">
      <c r="A143" s="269">
        <v>2017.02</v>
      </c>
      <c r="B143" s="45">
        <v>1423</v>
      </c>
      <c r="C143" s="45">
        <v>83</v>
      </c>
      <c r="D143" s="126">
        <v>6771</v>
      </c>
      <c r="E143" s="45">
        <v>17</v>
      </c>
      <c r="F143" s="44">
        <v>1621</v>
      </c>
      <c r="G143" s="44">
        <v>5443</v>
      </c>
      <c r="H143" s="44">
        <v>15582</v>
      </c>
      <c r="I143" s="44">
        <v>4013</v>
      </c>
      <c r="J143" s="44">
        <v>2093</v>
      </c>
      <c r="K143" s="44">
        <v>747</v>
      </c>
      <c r="L143" s="44">
        <v>3268</v>
      </c>
      <c r="M143" s="44">
        <v>570</v>
      </c>
      <c r="N143" s="44">
        <v>989</v>
      </c>
      <c r="O143" s="44">
        <v>3726</v>
      </c>
      <c r="P143" s="44">
        <v>173</v>
      </c>
      <c r="Q143" s="44">
        <v>7902</v>
      </c>
      <c r="R143" s="44">
        <v>3224</v>
      </c>
      <c r="S143" s="44">
        <v>1040</v>
      </c>
      <c r="T143" s="44">
        <v>6326</v>
      </c>
      <c r="U143" s="78">
        <f t="shared" si="4"/>
        <v>65011</v>
      </c>
    </row>
    <row r="144" spans="1:21" x14ac:dyDescent="0.2">
      <c r="A144" s="269">
        <v>2017.03</v>
      </c>
      <c r="B144" s="45">
        <v>1381</v>
      </c>
      <c r="C144" s="45">
        <v>79</v>
      </c>
      <c r="D144" s="126">
        <v>6604</v>
      </c>
      <c r="E144" s="45">
        <v>19</v>
      </c>
      <c r="F144" s="44">
        <v>1639</v>
      </c>
      <c r="G144" s="44">
        <v>5609</v>
      </c>
      <c r="H144" s="44">
        <v>15419</v>
      </c>
      <c r="I144" s="44">
        <v>3747</v>
      </c>
      <c r="J144" s="44">
        <v>2156</v>
      </c>
      <c r="K144" s="44">
        <v>755</v>
      </c>
      <c r="L144" s="44">
        <v>3266</v>
      </c>
      <c r="M144" s="44">
        <v>566</v>
      </c>
      <c r="N144" s="44">
        <v>1002</v>
      </c>
      <c r="O144" s="44">
        <v>3928</v>
      </c>
      <c r="P144" s="44">
        <v>166</v>
      </c>
      <c r="Q144" s="44">
        <v>8165</v>
      </c>
      <c r="R144" s="44">
        <v>3205</v>
      </c>
      <c r="S144" s="44">
        <v>954</v>
      </c>
      <c r="T144" s="44">
        <v>6423</v>
      </c>
      <c r="U144" s="78">
        <f t="shared" si="4"/>
        <v>65083</v>
      </c>
    </row>
    <row r="145" spans="1:21" x14ac:dyDescent="0.2">
      <c r="A145" s="269">
        <v>2017.04</v>
      </c>
      <c r="B145" s="45">
        <v>1424</v>
      </c>
      <c r="C145" s="45">
        <v>77</v>
      </c>
      <c r="D145" s="126">
        <v>6708</v>
      </c>
      <c r="E145" s="45">
        <v>19</v>
      </c>
      <c r="F145" s="44">
        <v>1641</v>
      </c>
      <c r="G145" s="44">
        <v>5632</v>
      </c>
      <c r="H145" s="44">
        <v>15752</v>
      </c>
      <c r="I145" s="44">
        <v>3722</v>
      </c>
      <c r="J145" s="44">
        <v>2235</v>
      </c>
      <c r="K145" s="44">
        <v>739</v>
      </c>
      <c r="L145" s="44">
        <v>3276</v>
      </c>
      <c r="M145" s="44">
        <v>576</v>
      </c>
      <c r="N145" s="44">
        <v>1050</v>
      </c>
      <c r="O145" s="44">
        <v>3868</v>
      </c>
      <c r="P145" s="44">
        <v>174</v>
      </c>
      <c r="Q145" s="44">
        <v>8498</v>
      </c>
      <c r="R145" s="44">
        <v>3237</v>
      </c>
      <c r="S145" s="44">
        <v>963</v>
      </c>
      <c r="T145" s="44">
        <v>6595</v>
      </c>
      <c r="U145" s="78">
        <f t="shared" si="4"/>
        <v>66186</v>
      </c>
    </row>
    <row r="146" spans="1:21" x14ac:dyDescent="0.2">
      <c r="A146" s="269">
        <v>2017.05</v>
      </c>
      <c r="B146" s="45">
        <v>1396</v>
      </c>
      <c r="C146" s="45">
        <v>76</v>
      </c>
      <c r="D146" s="126">
        <v>6695</v>
      </c>
      <c r="E146" s="45">
        <v>21</v>
      </c>
      <c r="F146" s="44">
        <v>1636</v>
      </c>
      <c r="G146" s="44">
        <v>5794</v>
      </c>
      <c r="H146" s="44">
        <v>15291</v>
      </c>
      <c r="I146" s="44">
        <v>3619</v>
      </c>
      <c r="J146" s="44">
        <v>2161</v>
      </c>
      <c r="K146" s="44">
        <v>756</v>
      </c>
      <c r="L146" s="44">
        <v>3284</v>
      </c>
      <c r="M146" s="44">
        <v>557</v>
      </c>
      <c r="N146" s="44">
        <v>987</v>
      </c>
      <c r="O146" s="44">
        <v>4012</v>
      </c>
      <c r="P146" s="44">
        <v>182</v>
      </c>
      <c r="Q146" s="44">
        <v>8910</v>
      </c>
      <c r="R146" s="44">
        <v>3195</v>
      </c>
      <c r="S146" s="44">
        <v>939</v>
      </c>
      <c r="T146" s="44">
        <v>6552</v>
      </c>
      <c r="U146" s="78">
        <f t="shared" si="4"/>
        <v>66063</v>
      </c>
    </row>
    <row r="147" spans="1:21" x14ac:dyDescent="0.2">
      <c r="A147" s="269">
        <v>2017.06</v>
      </c>
      <c r="B147" s="45">
        <v>1408</v>
      </c>
      <c r="C147" s="45">
        <v>78</v>
      </c>
      <c r="D147" s="126">
        <v>6654</v>
      </c>
      <c r="E147" s="45">
        <v>19</v>
      </c>
      <c r="F147" s="44">
        <v>1636</v>
      </c>
      <c r="G147" s="44">
        <v>5700</v>
      </c>
      <c r="H147" s="44">
        <v>15529</v>
      </c>
      <c r="I147" s="44">
        <v>3636</v>
      </c>
      <c r="J147" s="44">
        <v>2187</v>
      </c>
      <c r="K147" s="44">
        <v>717</v>
      </c>
      <c r="L147" s="44">
        <v>3300</v>
      </c>
      <c r="M147" s="44">
        <v>571</v>
      </c>
      <c r="N147" s="44">
        <v>1072</v>
      </c>
      <c r="O147" s="44">
        <v>3953</v>
      </c>
      <c r="P147" s="44">
        <v>180</v>
      </c>
      <c r="Q147" s="44">
        <v>9233</v>
      </c>
      <c r="R147" s="44">
        <v>3188</v>
      </c>
      <c r="S147" s="44">
        <v>941</v>
      </c>
      <c r="T147" s="44">
        <v>6647</v>
      </c>
      <c r="U147" s="78">
        <f t="shared" si="4"/>
        <v>66649</v>
      </c>
    </row>
    <row r="148" spans="1:21" x14ac:dyDescent="0.2">
      <c r="A148" s="269">
        <v>2017.07</v>
      </c>
      <c r="B148" s="45">
        <v>1404</v>
      </c>
      <c r="C148" s="45">
        <v>81</v>
      </c>
      <c r="D148" s="126">
        <v>6585</v>
      </c>
      <c r="E148" s="45">
        <v>23</v>
      </c>
      <c r="F148" s="44">
        <v>1625</v>
      </c>
      <c r="G148" s="44">
        <v>5735</v>
      </c>
      <c r="H148" s="44">
        <v>15545</v>
      </c>
      <c r="I148" s="44">
        <v>3669</v>
      </c>
      <c r="J148" s="44">
        <v>2173</v>
      </c>
      <c r="K148" s="44">
        <v>754</v>
      </c>
      <c r="L148" s="44">
        <v>3289</v>
      </c>
      <c r="M148" s="44">
        <v>590</v>
      </c>
      <c r="N148" s="44">
        <v>1017</v>
      </c>
      <c r="O148" s="44">
        <v>3890</v>
      </c>
      <c r="P148" s="44">
        <v>153</v>
      </c>
      <c r="Q148" s="44">
        <v>8787</v>
      </c>
      <c r="R148" s="44">
        <v>3192</v>
      </c>
      <c r="S148" s="44">
        <v>952</v>
      </c>
      <c r="T148" s="44">
        <v>6508</v>
      </c>
      <c r="U148" s="78">
        <f t="shared" si="4"/>
        <v>65972</v>
      </c>
    </row>
    <row r="149" spans="1:21" x14ac:dyDescent="0.2">
      <c r="A149" s="269">
        <v>2017.08</v>
      </c>
      <c r="B149" s="45">
        <v>1422</v>
      </c>
      <c r="C149" s="45">
        <v>79</v>
      </c>
      <c r="D149" s="126">
        <v>6619</v>
      </c>
      <c r="E149" s="45">
        <v>23</v>
      </c>
      <c r="F149" s="44">
        <v>1630</v>
      </c>
      <c r="G149" s="44">
        <v>5774</v>
      </c>
      <c r="H149" s="44">
        <v>15632</v>
      </c>
      <c r="I149" s="44">
        <v>3489</v>
      </c>
      <c r="J149" s="44">
        <v>2095</v>
      </c>
      <c r="K149" s="44">
        <v>752</v>
      </c>
      <c r="L149" s="44">
        <v>3263</v>
      </c>
      <c r="M149" s="44">
        <v>549</v>
      </c>
      <c r="N149" s="44">
        <v>1002</v>
      </c>
      <c r="O149" s="44">
        <v>3834</v>
      </c>
      <c r="P149" s="44">
        <v>138</v>
      </c>
      <c r="Q149" s="44">
        <v>9094</v>
      </c>
      <c r="R149" s="44">
        <v>3217</v>
      </c>
      <c r="S149" s="44">
        <v>951</v>
      </c>
      <c r="T149" s="44">
        <v>6655</v>
      </c>
      <c r="U149" s="78">
        <f t="shared" si="4"/>
        <v>66218</v>
      </c>
    </row>
    <row r="150" spans="1:21" x14ac:dyDescent="0.2">
      <c r="A150" s="269">
        <v>2017.09</v>
      </c>
      <c r="B150" s="45">
        <v>1570</v>
      </c>
      <c r="C150" s="45">
        <v>80</v>
      </c>
      <c r="D150" s="126">
        <v>6756</v>
      </c>
      <c r="E150" s="45">
        <v>23</v>
      </c>
      <c r="F150" s="44">
        <v>1635</v>
      </c>
      <c r="G150" s="44">
        <v>5817</v>
      </c>
      <c r="H150" s="44">
        <v>15861</v>
      </c>
      <c r="I150" s="44">
        <v>3491</v>
      </c>
      <c r="J150" s="44">
        <v>2244</v>
      </c>
      <c r="K150" s="44">
        <v>777</v>
      </c>
      <c r="L150" s="44">
        <v>3269</v>
      </c>
      <c r="M150" s="44">
        <v>576</v>
      </c>
      <c r="N150" s="44">
        <v>1065</v>
      </c>
      <c r="O150" s="44">
        <v>3756</v>
      </c>
      <c r="P150" s="44">
        <v>188</v>
      </c>
      <c r="Q150" s="44">
        <v>9218</v>
      </c>
      <c r="R150" s="44">
        <v>3283</v>
      </c>
      <c r="S150" s="44">
        <v>974</v>
      </c>
      <c r="T150" s="44">
        <v>6730</v>
      </c>
      <c r="U150" s="78">
        <f t="shared" si="4"/>
        <v>67313</v>
      </c>
    </row>
    <row r="151" spans="1:21" x14ac:dyDescent="0.2">
      <c r="A151" s="269">
        <v>2017.1</v>
      </c>
      <c r="B151" s="45">
        <v>1636</v>
      </c>
      <c r="C151" s="45">
        <v>79</v>
      </c>
      <c r="D151" s="126">
        <v>6779</v>
      </c>
      <c r="E151" s="45">
        <v>23</v>
      </c>
      <c r="F151" s="44">
        <v>1657</v>
      </c>
      <c r="G151" s="44">
        <v>5882</v>
      </c>
      <c r="H151" s="44">
        <v>15869</v>
      </c>
      <c r="I151" s="44">
        <v>3458</v>
      </c>
      <c r="J151" s="44">
        <v>2209</v>
      </c>
      <c r="K151" s="44">
        <v>804</v>
      </c>
      <c r="L151" s="44">
        <v>3266</v>
      </c>
      <c r="M151" s="44">
        <v>569</v>
      </c>
      <c r="N151" s="44">
        <v>1042</v>
      </c>
      <c r="O151" s="44">
        <v>3748</v>
      </c>
      <c r="P151" s="44">
        <v>187</v>
      </c>
      <c r="Q151" s="44">
        <v>9267</v>
      </c>
      <c r="R151" s="44">
        <v>3258</v>
      </c>
      <c r="S151" s="44">
        <v>973</v>
      </c>
      <c r="T151" s="44">
        <v>6568</v>
      </c>
      <c r="U151" s="78">
        <f t="shared" si="4"/>
        <v>67274</v>
      </c>
    </row>
    <row r="152" spans="1:21" x14ac:dyDescent="0.2">
      <c r="A152" s="269">
        <v>2017.11</v>
      </c>
      <c r="B152" s="45">
        <v>1446</v>
      </c>
      <c r="C152" s="45">
        <v>83</v>
      </c>
      <c r="D152" s="126">
        <v>6863</v>
      </c>
      <c r="E152" s="45">
        <v>22</v>
      </c>
      <c r="F152" s="44">
        <v>1666</v>
      </c>
      <c r="G152" s="44">
        <v>6036</v>
      </c>
      <c r="H152" s="44">
        <v>16079</v>
      </c>
      <c r="I152" s="44">
        <v>3466</v>
      </c>
      <c r="J152" s="44">
        <v>2287</v>
      </c>
      <c r="K152" s="44">
        <v>767</v>
      </c>
      <c r="L152" s="44">
        <v>3257</v>
      </c>
      <c r="M152" s="44">
        <v>554</v>
      </c>
      <c r="N152" s="44">
        <v>1027</v>
      </c>
      <c r="O152" s="44">
        <v>3709</v>
      </c>
      <c r="P152" s="44">
        <v>188</v>
      </c>
      <c r="Q152" s="44">
        <v>9130</v>
      </c>
      <c r="R152" s="44">
        <v>3255</v>
      </c>
      <c r="S152" s="44">
        <v>952</v>
      </c>
      <c r="T152" s="44">
        <v>6694</v>
      </c>
      <c r="U152" s="78">
        <f t="shared" si="4"/>
        <v>67481</v>
      </c>
    </row>
    <row r="153" spans="1:21" x14ac:dyDescent="0.2">
      <c r="A153" s="269">
        <v>2017.12</v>
      </c>
      <c r="B153" s="45">
        <v>1423</v>
      </c>
      <c r="C153" s="45">
        <v>82</v>
      </c>
      <c r="D153" s="126">
        <v>6797</v>
      </c>
      <c r="E153" s="45">
        <v>22</v>
      </c>
      <c r="F153" s="44">
        <v>1667</v>
      </c>
      <c r="G153" s="44">
        <v>5795</v>
      </c>
      <c r="H153" s="44">
        <v>16711</v>
      </c>
      <c r="I153" s="44">
        <v>3524</v>
      </c>
      <c r="J153" s="44">
        <v>2461</v>
      </c>
      <c r="K153" s="44">
        <v>761</v>
      </c>
      <c r="L153" s="44">
        <v>3245</v>
      </c>
      <c r="M153" s="44">
        <v>590</v>
      </c>
      <c r="N153" s="44">
        <v>1101</v>
      </c>
      <c r="O153" s="44">
        <v>3715</v>
      </c>
      <c r="P153" s="44">
        <v>114</v>
      </c>
      <c r="Q153" s="44">
        <v>8659</v>
      </c>
      <c r="R153" s="44">
        <v>3307</v>
      </c>
      <c r="S153" s="44">
        <v>1056</v>
      </c>
      <c r="T153" s="44">
        <v>6848</v>
      </c>
      <c r="U153" s="78">
        <f t="shared" si="4"/>
        <v>67878</v>
      </c>
    </row>
    <row r="154" spans="1:21" x14ac:dyDescent="0.2">
      <c r="A154" s="269">
        <v>2018.01</v>
      </c>
      <c r="B154" s="45">
        <v>1140</v>
      </c>
      <c r="C154" s="45">
        <v>84</v>
      </c>
      <c r="D154" s="126">
        <v>6743</v>
      </c>
      <c r="E154" s="45">
        <v>21</v>
      </c>
      <c r="F154" s="44">
        <v>1652</v>
      </c>
      <c r="G154" s="44">
        <v>5792</v>
      </c>
      <c r="H154" s="44">
        <v>16004</v>
      </c>
      <c r="I154" s="44">
        <v>3464</v>
      </c>
      <c r="J154" s="44">
        <v>2256</v>
      </c>
      <c r="K154" s="44">
        <v>742</v>
      </c>
      <c r="L154" s="44">
        <v>3220</v>
      </c>
      <c r="M154" s="44">
        <v>556</v>
      </c>
      <c r="N154" s="44">
        <v>1047</v>
      </c>
      <c r="O154" s="44">
        <v>3568</v>
      </c>
      <c r="P154" s="44">
        <v>122</v>
      </c>
      <c r="Q154" s="44">
        <v>7737</v>
      </c>
      <c r="R154" s="44">
        <v>3309</v>
      </c>
      <c r="S154" s="44">
        <v>1082</v>
      </c>
      <c r="T154" s="44">
        <v>6690</v>
      </c>
      <c r="U154" s="78">
        <f t="shared" si="4"/>
        <v>65229</v>
      </c>
    </row>
    <row r="155" spans="1:21" x14ac:dyDescent="0.2">
      <c r="A155" s="269">
        <v>2018.02</v>
      </c>
      <c r="B155" s="45">
        <v>1202</v>
      </c>
      <c r="C155" s="45">
        <v>86</v>
      </c>
      <c r="D155" s="126">
        <v>6771</v>
      </c>
      <c r="E155" s="45">
        <v>20</v>
      </c>
      <c r="F155" s="44">
        <v>1663</v>
      </c>
      <c r="G155" s="44">
        <v>5748</v>
      </c>
      <c r="H155" s="44">
        <v>16091</v>
      </c>
      <c r="I155" s="44">
        <v>3483</v>
      </c>
      <c r="J155" s="44">
        <v>2293</v>
      </c>
      <c r="K155" s="44">
        <v>764</v>
      </c>
      <c r="L155" s="44">
        <v>3219</v>
      </c>
      <c r="M155" s="44">
        <v>585</v>
      </c>
      <c r="N155" s="44">
        <v>1058</v>
      </c>
      <c r="O155" s="44">
        <v>3381</v>
      </c>
      <c r="P155" s="44">
        <v>201</v>
      </c>
      <c r="Q155" s="44">
        <v>7694</v>
      </c>
      <c r="R155" s="44">
        <v>3330</v>
      </c>
      <c r="S155" s="44">
        <v>1023</v>
      </c>
      <c r="T155" s="44">
        <v>6896</v>
      </c>
      <c r="U155" s="78">
        <f t="shared" si="4"/>
        <v>65508</v>
      </c>
    </row>
    <row r="156" spans="1:21" x14ac:dyDescent="0.2">
      <c r="A156" s="269">
        <v>2018.03</v>
      </c>
      <c r="B156" s="45">
        <v>1016</v>
      </c>
      <c r="C156" s="45">
        <v>85</v>
      </c>
      <c r="D156" s="126">
        <v>6783</v>
      </c>
      <c r="E156" s="45">
        <v>22</v>
      </c>
      <c r="F156" s="44">
        <v>1667</v>
      </c>
      <c r="G156" s="44">
        <v>5896</v>
      </c>
      <c r="H156" s="44">
        <v>16264</v>
      </c>
      <c r="I156" s="44">
        <v>3512</v>
      </c>
      <c r="J156" s="44">
        <v>2272</v>
      </c>
      <c r="K156" s="44">
        <v>761</v>
      </c>
      <c r="L156" s="44">
        <v>3229</v>
      </c>
      <c r="M156" s="44">
        <v>587</v>
      </c>
      <c r="N156" s="44">
        <v>1084</v>
      </c>
      <c r="O156" s="44">
        <v>3296</v>
      </c>
      <c r="P156" s="44">
        <v>203</v>
      </c>
      <c r="Q156" s="44">
        <v>8279</v>
      </c>
      <c r="R156" s="44">
        <v>3364</v>
      </c>
      <c r="S156" s="44">
        <v>977</v>
      </c>
      <c r="T156" s="44">
        <v>6937</v>
      </c>
      <c r="U156" s="78">
        <f t="shared" si="4"/>
        <v>66234</v>
      </c>
    </row>
    <row r="157" spans="1:21" x14ac:dyDescent="0.2">
      <c r="A157" s="269">
        <v>2018.04</v>
      </c>
      <c r="B157" s="45">
        <v>1017</v>
      </c>
      <c r="C157" s="45">
        <v>78</v>
      </c>
      <c r="D157" s="126">
        <v>6728</v>
      </c>
      <c r="E157" s="45">
        <v>22</v>
      </c>
      <c r="F157" s="44">
        <v>1667</v>
      </c>
      <c r="G157" s="44">
        <v>5952</v>
      </c>
      <c r="H157" s="44">
        <v>16130</v>
      </c>
      <c r="I157" s="44">
        <v>3426</v>
      </c>
      <c r="J157" s="44">
        <v>2256</v>
      </c>
      <c r="K157" s="44">
        <v>755</v>
      </c>
      <c r="L157" s="44">
        <v>3213</v>
      </c>
      <c r="M157" s="44">
        <v>572</v>
      </c>
      <c r="N157" s="44">
        <v>1044</v>
      </c>
      <c r="O157" s="44">
        <v>2870</v>
      </c>
      <c r="P157" s="44">
        <v>203</v>
      </c>
      <c r="Q157" s="44">
        <v>8541</v>
      </c>
      <c r="R157" s="44">
        <v>3246</v>
      </c>
      <c r="S157" s="44">
        <v>949</v>
      </c>
      <c r="T157" s="44">
        <v>6909</v>
      </c>
      <c r="U157" s="78">
        <f t="shared" si="4"/>
        <v>65578</v>
      </c>
    </row>
    <row r="158" spans="1:21" x14ac:dyDescent="0.2">
      <c r="A158" s="269">
        <v>2018.05</v>
      </c>
      <c r="B158" s="45">
        <v>990</v>
      </c>
      <c r="C158" s="45">
        <v>77</v>
      </c>
      <c r="D158" s="126">
        <v>6594</v>
      </c>
      <c r="E158" s="45">
        <v>20</v>
      </c>
      <c r="F158" s="44">
        <v>1662</v>
      </c>
      <c r="G158" s="44">
        <v>6065</v>
      </c>
      <c r="H158" s="44">
        <v>15960</v>
      </c>
      <c r="I158" s="44">
        <v>3482</v>
      </c>
      <c r="J158" s="44">
        <v>2088</v>
      </c>
      <c r="K158" s="44">
        <v>805</v>
      </c>
      <c r="L158" s="44">
        <v>3200</v>
      </c>
      <c r="M158" s="44">
        <v>575</v>
      </c>
      <c r="N158" s="44">
        <v>1015</v>
      </c>
      <c r="O158" s="44">
        <v>3207</v>
      </c>
      <c r="P158" s="44">
        <v>196</v>
      </c>
      <c r="Q158" s="44">
        <v>8871</v>
      </c>
      <c r="R158" s="44">
        <v>3296</v>
      </c>
      <c r="S158" s="44">
        <v>931</v>
      </c>
      <c r="T158" s="44">
        <v>6916</v>
      </c>
      <c r="U158" s="78">
        <f t="shared" si="4"/>
        <v>65950</v>
      </c>
    </row>
    <row r="159" spans="1:21" x14ac:dyDescent="0.2">
      <c r="A159" s="269">
        <v>2018.06</v>
      </c>
      <c r="B159" s="45">
        <v>1006</v>
      </c>
      <c r="C159" s="45">
        <v>77</v>
      </c>
      <c r="D159" s="126">
        <v>6546</v>
      </c>
      <c r="E159" s="45">
        <v>21</v>
      </c>
      <c r="F159" s="44">
        <v>1665</v>
      </c>
      <c r="G159" s="44">
        <v>6011</v>
      </c>
      <c r="H159" s="44">
        <v>16112</v>
      </c>
      <c r="I159" s="44">
        <v>3462</v>
      </c>
      <c r="J159" s="44">
        <v>2078</v>
      </c>
      <c r="K159" s="44">
        <v>764</v>
      </c>
      <c r="L159" s="44">
        <v>3173</v>
      </c>
      <c r="M159" s="44">
        <v>583</v>
      </c>
      <c r="N159" s="44">
        <v>1073</v>
      </c>
      <c r="O159" s="44">
        <v>2912</v>
      </c>
      <c r="P159" s="44">
        <v>131</v>
      </c>
      <c r="Q159" s="44">
        <v>9037</v>
      </c>
      <c r="R159" s="44">
        <v>3313</v>
      </c>
      <c r="S159" s="44">
        <v>959</v>
      </c>
      <c r="T159" s="44">
        <v>7045</v>
      </c>
      <c r="U159" s="78">
        <f t="shared" si="4"/>
        <v>65968</v>
      </c>
    </row>
    <row r="160" spans="1:21" x14ac:dyDescent="0.2">
      <c r="A160" s="269">
        <v>2018.07</v>
      </c>
      <c r="B160" s="45">
        <v>987</v>
      </c>
      <c r="C160" s="45">
        <v>77</v>
      </c>
      <c r="D160" s="126">
        <v>6480</v>
      </c>
      <c r="E160" s="45">
        <v>20</v>
      </c>
      <c r="F160" s="44">
        <v>1658</v>
      </c>
      <c r="G160" s="44">
        <v>6055</v>
      </c>
      <c r="H160" s="44">
        <v>15809</v>
      </c>
      <c r="I160" s="44">
        <v>3419</v>
      </c>
      <c r="J160" s="44">
        <v>2017</v>
      </c>
      <c r="K160" s="44">
        <v>791</v>
      </c>
      <c r="L160" s="44">
        <v>3183</v>
      </c>
      <c r="M160" s="44">
        <v>580</v>
      </c>
      <c r="N160" s="44">
        <v>1277</v>
      </c>
      <c r="O160" s="44">
        <v>2873</v>
      </c>
      <c r="P160" s="44">
        <v>95</v>
      </c>
      <c r="Q160" s="44">
        <v>8836</v>
      </c>
      <c r="R160" s="44">
        <v>3306</v>
      </c>
      <c r="S160" s="44">
        <v>932</v>
      </c>
      <c r="T160" s="44">
        <v>6899</v>
      </c>
      <c r="U160" s="78">
        <f t="shared" si="4"/>
        <v>65294</v>
      </c>
    </row>
    <row r="161" spans="1:21" x14ac:dyDescent="0.2">
      <c r="A161" s="269">
        <v>2018.08</v>
      </c>
      <c r="B161" s="45">
        <v>1013</v>
      </c>
      <c r="C161" s="45">
        <v>76</v>
      </c>
      <c r="D161" s="126">
        <v>6450</v>
      </c>
      <c r="E161" s="45">
        <v>16</v>
      </c>
      <c r="F161" s="44">
        <v>1660</v>
      </c>
      <c r="G161" s="44">
        <v>6171</v>
      </c>
      <c r="H161" s="44">
        <v>15537</v>
      </c>
      <c r="I161" s="44">
        <v>3385</v>
      </c>
      <c r="J161" s="44">
        <v>2181</v>
      </c>
      <c r="K161" s="44">
        <v>760</v>
      </c>
      <c r="L161" s="44">
        <v>3162</v>
      </c>
      <c r="M161" s="44">
        <v>570</v>
      </c>
      <c r="N161" s="44">
        <v>999</v>
      </c>
      <c r="O161" s="44">
        <v>3226</v>
      </c>
      <c r="P161" s="44">
        <v>132</v>
      </c>
      <c r="Q161" s="44">
        <v>9267</v>
      </c>
      <c r="R161" s="44">
        <v>3292</v>
      </c>
      <c r="S161" s="44">
        <v>953</v>
      </c>
      <c r="T161" s="44">
        <v>6993</v>
      </c>
      <c r="U161" s="78">
        <f t="shared" si="4"/>
        <v>65843</v>
      </c>
    </row>
    <row r="162" spans="1:21" x14ac:dyDescent="0.2">
      <c r="A162" s="269">
        <v>2018.09</v>
      </c>
      <c r="B162" s="45">
        <v>1016</v>
      </c>
      <c r="C162" s="45">
        <v>78</v>
      </c>
      <c r="D162" s="126">
        <v>6584</v>
      </c>
      <c r="E162" s="45">
        <v>20</v>
      </c>
      <c r="F162" s="44">
        <v>1668</v>
      </c>
      <c r="G162" s="44">
        <v>6162</v>
      </c>
      <c r="H162" s="44">
        <v>15754</v>
      </c>
      <c r="I162" s="44">
        <v>3457</v>
      </c>
      <c r="J162" s="44">
        <v>2129</v>
      </c>
      <c r="K162" s="44">
        <v>766</v>
      </c>
      <c r="L162" s="44">
        <v>3130</v>
      </c>
      <c r="M162" s="44">
        <v>586</v>
      </c>
      <c r="N162" s="44">
        <v>1062</v>
      </c>
      <c r="O162" s="44">
        <v>2960</v>
      </c>
      <c r="P162" s="44">
        <v>132</v>
      </c>
      <c r="Q162" s="44">
        <v>9526</v>
      </c>
      <c r="R162" s="44">
        <v>3319</v>
      </c>
      <c r="S162" s="44">
        <v>950</v>
      </c>
      <c r="T162" s="44">
        <v>7076</v>
      </c>
      <c r="U162" s="78">
        <f t="shared" si="4"/>
        <v>66375</v>
      </c>
    </row>
    <row r="163" spans="1:21" x14ac:dyDescent="0.2">
      <c r="A163" s="269">
        <v>2018.1</v>
      </c>
      <c r="B163" s="45">
        <v>1001</v>
      </c>
      <c r="C163" s="45">
        <v>77</v>
      </c>
      <c r="D163" s="126">
        <v>6510</v>
      </c>
      <c r="E163" s="45">
        <v>19</v>
      </c>
      <c r="F163" s="44">
        <v>445</v>
      </c>
      <c r="G163" s="44">
        <v>6142</v>
      </c>
      <c r="H163" s="44">
        <v>15241</v>
      </c>
      <c r="I163" s="44">
        <v>3377</v>
      </c>
      <c r="J163" s="44">
        <v>2097</v>
      </c>
      <c r="K163" s="44">
        <v>781</v>
      </c>
      <c r="L163" s="44">
        <v>3106</v>
      </c>
      <c r="M163" s="44">
        <v>559</v>
      </c>
      <c r="N163" s="44">
        <v>1019</v>
      </c>
      <c r="O163" s="44">
        <v>3044</v>
      </c>
      <c r="P163" s="44">
        <v>131</v>
      </c>
      <c r="Q163" s="44">
        <v>9276</v>
      </c>
      <c r="R163" s="44">
        <v>3241</v>
      </c>
      <c r="S163" s="44">
        <v>928</v>
      </c>
      <c r="T163" s="44">
        <v>7059</v>
      </c>
      <c r="U163" s="78">
        <f t="shared" si="4"/>
        <v>64053</v>
      </c>
    </row>
    <row r="164" spans="1:21" x14ac:dyDescent="0.2">
      <c r="A164" s="269">
        <v>2018.11</v>
      </c>
      <c r="B164" s="45">
        <v>1008</v>
      </c>
      <c r="C164" s="45">
        <v>77</v>
      </c>
      <c r="D164" s="126">
        <v>6516</v>
      </c>
      <c r="E164" s="45">
        <v>15</v>
      </c>
      <c r="F164" s="44">
        <v>1694</v>
      </c>
      <c r="G164" s="44">
        <v>6190</v>
      </c>
      <c r="H164" s="44">
        <v>15174</v>
      </c>
      <c r="I164" s="44">
        <v>3390</v>
      </c>
      <c r="J164" s="44">
        <v>2184</v>
      </c>
      <c r="K164" s="44">
        <v>796</v>
      </c>
      <c r="L164" s="44">
        <v>3080</v>
      </c>
      <c r="M164" s="44">
        <v>586</v>
      </c>
      <c r="N164" s="44">
        <v>1016</v>
      </c>
      <c r="O164" s="44">
        <v>3005</v>
      </c>
      <c r="P164" s="44">
        <v>93</v>
      </c>
      <c r="Q164" s="44">
        <v>9135</v>
      </c>
      <c r="R164" s="44">
        <v>3287</v>
      </c>
      <c r="S164" s="44">
        <v>941</v>
      </c>
      <c r="T164" s="44">
        <v>7025</v>
      </c>
      <c r="U164" s="78">
        <f t="shared" si="4"/>
        <v>65212</v>
      </c>
    </row>
    <row r="165" spans="1:21" x14ac:dyDescent="0.2">
      <c r="A165" s="269">
        <v>2018.12</v>
      </c>
      <c r="B165" s="45">
        <v>1049</v>
      </c>
      <c r="C165" s="45">
        <v>78</v>
      </c>
      <c r="D165" s="126">
        <v>6552</v>
      </c>
      <c r="E165" s="45">
        <v>18</v>
      </c>
      <c r="F165" s="44">
        <v>1690</v>
      </c>
      <c r="G165" s="44">
        <v>6124</v>
      </c>
      <c r="H165" s="44">
        <v>15343</v>
      </c>
      <c r="I165" s="44">
        <v>3285</v>
      </c>
      <c r="J165" s="44">
        <v>2217</v>
      </c>
      <c r="K165" s="44">
        <v>777</v>
      </c>
      <c r="L165" s="44">
        <v>3065</v>
      </c>
      <c r="M165" s="44">
        <v>581</v>
      </c>
      <c r="N165" s="44">
        <v>1022</v>
      </c>
      <c r="O165" s="44">
        <v>2958</v>
      </c>
      <c r="P165" s="44">
        <v>128</v>
      </c>
      <c r="Q165" s="44">
        <v>8552</v>
      </c>
      <c r="R165" s="44">
        <v>3311</v>
      </c>
      <c r="S165" s="44">
        <v>1015</v>
      </c>
      <c r="T165" s="44">
        <v>7190</v>
      </c>
      <c r="U165" s="78">
        <f t="shared" si="4"/>
        <v>64955</v>
      </c>
    </row>
    <row r="166" spans="1:21" x14ac:dyDescent="0.2">
      <c r="A166" s="269">
        <v>2019.01</v>
      </c>
      <c r="B166" s="45">
        <v>1004</v>
      </c>
      <c r="C166" s="45">
        <v>83</v>
      </c>
      <c r="D166" s="126">
        <v>6530</v>
      </c>
      <c r="E166" s="45">
        <v>18</v>
      </c>
      <c r="F166" s="44">
        <v>1679</v>
      </c>
      <c r="G166" s="44">
        <v>6324</v>
      </c>
      <c r="H166" s="44">
        <v>15041</v>
      </c>
      <c r="I166" s="44">
        <v>3363</v>
      </c>
      <c r="J166" s="44">
        <v>2204</v>
      </c>
      <c r="K166" s="44">
        <v>765</v>
      </c>
      <c r="L166" s="44">
        <v>3045</v>
      </c>
      <c r="M166" s="44">
        <v>590</v>
      </c>
      <c r="N166" s="44">
        <v>987</v>
      </c>
      <c r="O166" s="44">
        <v>2949</v>
      </c>
      <c r="P166" s="44">
        <v>129</v>
      </c>
      <c r="Q166" s="44">
        <v>7925</v>
      </c>
      <c r="R166" s="44">
        <v>3275</v>
      </c>
      <c r="S166" s="44">
        <v>1276</v>
      </c>
      <c r="T166" s="44">
        <v>7106</v>
      </c>
      <c r="U166" s="78">
        <f t="shared" si="4"/>
        <v>64293</v>
      </c>
    </row>
    <row r="167" spans="1:21" x14ac:dyDescent="0.2">
      <c r="A167" s="269">
        <v>2019.02</v>
      </c>
      <c r="B167" s="45">
        <v>985</v>
      </c>
      <c r="C167" s="45">
        <v>78</v>
      </c>
      <c r="D167" s="126">
        <v>6566</v>
      </c>
      <c r="E167" s="45">
        <v>18</v>
      </c>
      <c r="F167" s="44">
        <v>1683</v>
      </c>
      <c r="G167" s="44">
        <v>6388</v>
      </c>
      <c r="H167" s="44">
        <v>14669</v>
      </c>
      <c r="I167" s="44">
        <v>3332</v>
      </c>
      <c r="J167" s="44">
        <v>2231</v>
      </c>
      <c r="K167" s="44">
        <v>779</v>
      </c>
      <c r="L167" s="44">
        <v>2855</v>
      </c>
      <c r="M167" s="44">
        <v>585</v>
      </c>
      <c r="N167" s="44">
        <v>972</v>
      </c>
      <c r="O167" s="44">
        <v>3182</v>
      </c>
      <c r="P167" s="44">
        <v>92</v>
      </c>
      <c r="Q167" s="44">
        <v>7965</v>
      </c>
      <c r="R167" s="44">
        <v>3192</v>
      </c>
      <c r="S167" s="44">
        <v>1261</v>
      </c>
      <c r="T167" s="44">
        <v>7079</v>
      </c>
      <c r="U167" s="78">
        <f t="shared" si="4"/>
        <v>63912</v>
      </c>
    </row>
    <row r="168" spans="1:21" x14ac:dyDescent="0.2">
      <c r="A168" s="269">
        <v>2019.03</v>
      </c>
      <c r="B168" s="45">
        <v>1016</v>
      </c>
      <c r="C168" s="45">
        <v>78</v>
      </c>
      <c r="D168" s="126">
        <v>6589</v>
      </c>
      <c r="E168" s="45">
        <v>18</v>
      </c>
      <c r="F168" s="44">
        <v>1678</v>
      </c>
      <c r="G168" s="44">
        <v>6508</v>
      </c>
      <c r="H168" s="44">
        <v>14927</v>
      </c>
      <c r="I168" s="44">
        <v>3350</v>
      </c>
      <c r="J168" s="44">
        <v>2356</v>
      </c>
      <c r="K168" s="44">
        <v>785</v>
      </c>
      <c r="L168" s="44">
        <v>2844</v>
      </c>
      <c r="M168" s="44">
        <v>603</v>
      </c>
      <c r="N168" s="44">
        <v>1021</v>
      </c>
      <c r="O168" s="44">
        <v>2677</v>
      </c>
      <c r="P168" s="44">
        <v>129</v>
      </c>
      <c r="Q168" s="44">
        <v>8389</v>
      </c>
      <c r="R168" s="44">
        <v>3318</v>
      </c>
      <c r="S168" s="44">
        <v>1197</v>
      </c>
      <c r="T168" s="44">
        <v>6902</v>
      </c>
      <c r="U168" s="78">
        <f t="shared" si="4"/>
        <v>64385</v>
      </c>
    </row>
    <row r="169" spans="1:21" x14ac:dyDescent="0.2">
      <c r="A169" s="269">
        <v>2019.04</v>
      </c>
      <c r="B169" s="45">
        <v>968</v>
      </c>
      <c r="C169" s="45">
        <v>77</v>
      </c>
      <c r="D169" s="126">
        <v>6403</v>
      </c>
      <c r="E169" s="45">
        <v>15</v>
      </c>
      <c r="F169" s="44">
        <v>1685</v>
      </c>
      <c r="G169" s="44">
        <v>6531</v>
      </c>
      <c r="H169" s="44">
        <v>14132</v>
      </c>
      <c r="I169" s="44">
        <v>3187</v>
      </c>
      <c r="J169" s="44">
        <v>2283</v>
      </c>
      <c r="K169" s="44">
        <v>774</v>
      </c>
      <c r="L169" s="44">
        <v>2825</v>
      </c>
      <c r="M169" s="44">
        <v>583</v>
      </c>
      <c r="N169" s="44">
        <v>942</v>
      </c>
      <c r="O169" s="44">
        <v>2857</v>
      </c>
      <c r="P169" s="44">
        <v>130</v>
      </c>
      <c r="Q169" s="44">
        <v>8891</v>
      </c>
      <c r="R169" s="44">
        <v>3267</v>
      </c>
      <c r="S169" s="44">
        <v>1140</v>
      </c>
      <c r="T169" s="44">
        <v>7035</v>
      </c>
      <c r="U169" s="78">
        <f t="shared" si="4"/>
        <v>63725</v>
      </c>
    </row>
    <row r="170" spans="1:21" x14ac:dyDescent="0.2">
      <c r="A170" s="269">
        <v>2019.05</v>
      </c>
      <c r="B170" s="45">
        <v>1001</v>
      </c>
      <c r="C170" s="45">
        <v>76</v>
      </c>
      <c r="D170" s="126">
        <v>6449</v>
      </c>
      <c r="E170" s="45">
        <v>15</v>
      </c>
      <c r="F170" s="44">
        <v>455</v>
      </c>
      <c r="G170" s="44">
        <v>6519</v>
      </c>
      <c r="H170" s="44">
        <v>14343</v>
      </c>
      <c r="I170" s="44">
        <v>3108</v>
      </c>
      <c r="J170" s="44">
        <v>2178</v>
      </c>
      <c r="K170" s="44">
        <v>790</v>
      </c>
      <c r="L170" s="44">
        <v>2807</v>
      </c>
      <c r="M170" s="44">
        <v>598</v>
      </c>
      <c r="N170" s="44">
        <v>997</v>
      </c>
      <c r="O170" s="44">
        <v>2739</v>
      </c>
      <c r="P170" s="44">
        <v>137</v>
      </c>
      <c r="Q170" s="44">
        <v>9106</v>
      </c>
      <c r="R170" s="44">
        <v>3253</v>
      </c>
      <c r="S170" s="44">
        <v>1152</v>
      </c>
      <c r="T170" s="44">
        <v>7015</v>
      </c>
      <c r="U170" s="78">
        <f t="shared" ref="U170:U203" si="5">SUM(B170:T170)</f>
        <v>62738</v>
      </c>
    </row>
    <row r="171" spans="1:21" x14ac:dyDescent="0.2">
      <c r="A171" s="269">
        <v>2019.06</v>
      </c>
      <c r="B171" s="45">
        <v>1000</v>
      </c>
      <c r="C171" s="45">
        <v>74</v>
      </c>
      <c r="D171" s="126">
        <v>6495</v>
      </c>
      <c r="E171" s="45">
        <v>18</v>
      </c>
      <c r="F171" s="44">
        <v>1672</v>
      </c>
      <c r="G171" s="44">
        <v>6413</v>
      </c>
      <c r="H171" s="44">
        <v>14369</v>
      </c>
      <c r="I171" s="44">
        <v>3141</v>
      </c>
      <c r="J171" s="44">
        <v>2172</v>
      </c>
      <c r="K171" s="44">
        <v>802</v>
      </c>
      <c r="L171" s="44">
        <v>2792</v>
      </c>
      <c r="M171" s="44">
        <v>594</v>
      </c>
      <c r="N171" s="44">
        <v>995</v>
      </c>
      <c r="O171" s="44">
        <v>2662</v>
      </c>
      <c r="P171" s="44">
        <v>136</v>
      </c>
      <c r="Q171" s="44">
        <v>9139</v>
      </c>
      <c r="R171" s="44">
        <v>3280</v>
      </c>
      <c r="S171" s="44">
        <v>1145</v>
      </c>
      <c r="T171" s="44">
        <v>7117</v>
      </c>
      <c r="U171" s="78">
        <f t="shared" si="5"/>
        <v>64016</v>
      </c>
    </row>
    <row r="172" spans="1:21" x14ac:dyDescent="0.2">
      <c r="A172" s="269">
        <v>2019.07</v>
      </c>
      <c r="B172" s="45">
        <v>956</v>
      </c>
      <c r="C172" s="45">
        <v>74</v>
      </c>
      <c r="D172" s="126">
        <v>6469</v>
      </c>
      <c r="E172" s="45">
        <v>18</v>
      </c>
      <c r="F172" s="44">
        <v>1654</v>
      </c>
      <c r="G172" s="44">
        <v>6280</v>
      </c>
      <c r="H172" s="44">
        <v>14052</v>
      </c>
      <c r="I172" s="44">
        <v>3057</v>
      </c>
      <c r="J172" s="44">
        <v>2131</v>
      </c>
      <c r="K172" s="44">
        <v>796</v>
      </c>
      <c r="L172" s="44">
        <v>2788</v>
      </c>
      <c r="M172" s="44">
        <v>560</v>
      </c>
      <c r="N172" s="44">
        <v>973</v>
      </c>
      <c r="O172" s="44">
        <v>2629</v>
      </c>
      <c r="P172" s="44">
        <v>138</v>
      </c>
      <c r="Q172" s="44">
        <v>8916</v>
      </c>
      <c r="R172" s="44">
        <v>3226</v>
      </c>
      <c r="S172" s="44">
        <v>1100</v>
      </c>
      <c r="T172" s="44">
        <v>7037</v>
      </c>
      <c r="U172" s="78">
        <f t="shared" si="5"/>
        <v>62854</v>
      </c>
    </row>
    <row r="173" spans="1:21" x14ac:dyDescent="0.2">
      <c r="A173" s="269">
        <v>2019.08</v>
      </c>
      <c r="B173" s="45">
        <v>996</v>
      </c>
      <c r="C173" s="45">
        <v>73</v>
      </c>
      <c r="D173" s="126">
        <v>6313</v>
      </c>
      <c r="E173" s="45">
        <v>15</v>
      </c>
      <c r="F173" s="44">
        <v>1644</v>
      </c>
      <c r="G173" s="44">
        <v>5987</v>
      </c>
      <c r="H173" s="44">
        <v>14461</v>
      </c>
      <c r="I173" s="44">
        <v>3083</v>
      </c>
      <c r="J173" s="44">
        <v>2338</v>
      </c>
      <c r="K173" s="44">
        <v>796</v>
      </c>
      <c r="L173" s="44">
        <v>2776</v>
      </c>
      <c r="M173" s="44">
        <v>579</v>
      </c>
      <c r="N173" s="44">
        <v>963</v>
      </c>
      <c r="O173" s="44">
        <v>2534</v>
      </c>
      <c r="P173" s="44">
        <v>139</v>
      </c>
      <c r="Q173" s="44">
        <v>9180</v>
      </c>
      <c r="R173" s="44">
        <v>3277</v>
      </c>
      <c r="S173" s="44">
        <v>1124</v>
      </c>
      <c r="T173" s="44">
        <v>7066</v>
      </c>
      <c r="U173" s="78">
        <f t="shared" si="5"/>
        <v>63344</v>
      </c>
    </row>
    <row r="174" spans="1:21" x14ac:dyDescent="0.2">
      <c r="A174" s="269">
        <v>2019.09</v>
      </c>
      <c r="B174" s="45">
        <v>955</v>
      </c>
      <c r="C174" s="45">
        <v>78</v>
      </c>
      <c r="D174" s="126">
        <v>6476</v>
      </c>
      <c r="E174" s="45">
        <v>18</v>
      </c>
      <c r="F174" s="44">
        <v>1649</v>
      </c>
      <c r="G174" s="44">
        <v>5509</v>
      </c>
      <c r="H174" s="44">
        <v>14280</v>
      </c>
      <c r="I174" s="44">
        <v>3029</v>
      </c>
      <c r="J174" s="44">
        <v>2294</v>
      </c>
      <c r="K174" s="44">
        <v>793</v>
      </c>
      <c r="L174" s="44">
        <v>2759</v>
      </c>
      <c r="M174" s="44">
        <v>575</v>
      </c>
      <c r="N174" s="44">
        <v>1005</v>
      </c>
      <c r="O174" s="44">
        <v>2640</v>
      </c>
      <c r="P174" s="44">
        <v>140</v>
      </c>
      <c r="Q174" s="44">
        <v>9318</v>
      </c>
      <c r="R174" s="44">
        <v>2946</v>
      </c>
      <c r="S174" s="44">
        <v>1115</v>
      </c>
      <c r="T174" s="44">
        <v>7007</v>
      </c>
      <c r="U174" s="78">
        <f t="shared" si="5"/>
        <v>62586</v>
      </c>
    </row>
    <row r="175" spans="1:21" x14ac:dyDescent="0.2">
      <c r="A175" s="269">
        <v>2019.1</v>
      </c>
      <c r="B175" s="45">
        <v>914</v>
      </c>
      <c r="C175" s="45">
        <v>80</v>
      </c>
      <c r="D175" s="126">
        <v>6444</v>
      </c>
      <c r="E175" s="45">
        <v>18</v>
      </c>
      <c r="F175" s="44">
        <v>1650</v>
      </c>
      <c r="G175" s="44">
        <v>5420</v>
      </c>
      <c r="H175" s="44">
        <v>13971</v>
      </c>
      <c r="I175" s="44">
        <v>2945</v>
      </c>
      <c r="J175" s="44">
        <v>2222</v>
      </c>
      <c r="K175" s="44">
        <v>808</v>
      </c>
      <c r="L175" s="44">
        <v>2751</v>
      </c>
      <c r="M175" s="44">
        <v>564</v>
      </c>
      <c r="N175" s="44">
        <v>984</v>
      </c>
      <c r="O175" s="44">
        <v>2513</v>
      </c>
      <c r="P175" s="44">
        <v>137</v>
      </c>
      <c r="Q175" s="44">
        <v>9361</v>
      </c>
      <c r="R175" s="44">
        <v>2967</v>
      </c>
      <c r="S175" s="44">
        <v>1122</v>
      </c>
      <c r="T175" s="44">
        <v>7070</v>
      </c>
      <c r="U175" s="78">
        <f t="shared" si="5"/>
        <v>61941</v>
      </c>
    </row>
    <row r="176" spans="1:21" x14ac:dyDescent="0.2">
      <c r="A176" s="269">
        <v>2019.11</v>
      </c>
      <c r="B176" s="45">
        <v>971</v>
      </c>
      <c r="C176" s="45">
        <v>73</v>
      </c>
      <c r="D176" s="126">
        <v>6474</v>
      </c>
      <c r="E176" s="45">
        <v>15</v>
      </c>
      <c r="F176" s="44">
        <v>1658</v>
      </c>
      <c r="G176" s="44">
        <v>5337</v>
      </c>
      <c r="H176" s="44">
        <v>14628</v>
      </c>
      <c r="I176" s="44">
        <v>3008</v>
      </c>
      <c r="J176" s="44">
        <v>2338</v>
      </c>
      <c r="K176" s="44">
        <v>846</v>
      </c>
      <c r="L176" s="44">
        <v>2739</v>
      </c>
      <c r="M176" s="44">
        <v>586</v>
      </c>
      <c r="N176" s="44">
        <v>979</v>
      </c>
      <c r="O176" s="44">
        <v>2546</v>
      </c>
      <c r="P176" s="44">
        <v>173</v>
      </c>
      <c r="Q176" s="44">
        <v>9248</v>
      </c>
      <c r="R176" s="44">
        <v>2986</v>
      </c>
      <c r="S176" s="44">
        <v>1150</v>
      </c>
      <c r="T176" s="44">
        <v>7054</v>
      </c>
      <c r="U176" s="78">
        <f t="shared" si="5"/>
        <v>62809</v>
      </c>
    </row>
    <row r="177" spans="1:21" x14ac:dyDescent="0.2">
      <c r="A177" s="269">
        <v>2019.12</v>
      </c>
      <c r="B177" s="45">
        <v>962</v>
      </c>
      <c r="C177" s="45">
        <v>72</v>
      </c>
      <c r="D177" s="126">
        <v>6582</v>
      </c>
      <c r="E177" s="45">
        <v>19</v>
      </c>
      <c r="F177" s="44">
        <v>1661</v>
      </c>
      <c r="G177" s="44">
        <v>5044</v>
      </c>
      <c r="H177" s="44">
        <v>14755</v>
      </c>
      <c r="I177" s="44">
        <v>2972</v>
      </c>
      <c r="J177" s="44">
        <v>2273</v>
      </c>
      <c r="K177" s="44">
        <v>823</v>
      </c>
      <c r="L177" s="44">
        <v>2724</v>
      </c>
      <c r="M177" s="44">
        <v>582</v>
      </c>
      <c r="N177" s="44">
        <v>968</v>
      </c>
      <c r="O177" s="44">
        <v>2564</v>
      </c>
      <c r="P177" s="44">
        <v>188</v>
      </c>
      <c r="Q177" s="44">
        <v>8660</v>
      </c>
      <c r="R177" s="44">
        <v>2998</v>
      </c>
      <c r="S177" s="44">
        <v>1168</v>
      </c>
      <c r="T177" s="44">
        <v>6890</v>
      </c>
      <c r="U177" s="78">
        <f t="shared" si="5"/>
        <v>61905</v>
      </c>
    </row>
    <row r="178" spans="1:21" x14ac:dyDescent="0.2">
      <c r="A178" s="294">
        <v>2020.01</v>
      </c>
      <c r="B178" s="391">
        <v>963</v>
      </c>
      <c r="C178" s="391">
        <v>75</v>
      </c>
      <c r="D178" s="392">
        <v>6526</v>
      </c>
      <c r="E178" s="391">
        <v>20</v>
      </c>
      <c r="F178" s="392">
        <v>428</v>
      </c>
      <c r="G178" s="392">
        <v>4825</v>
      </c>
      <c r="H178" s="392">
        <v>14609</v>
      </c>
      <c r="I178" s="392">
        <v>2976</v>
      </c>
      <c r="J178" s="392">
        <v>2076</v>
      </c>
      <c r="K178" s="392">
        <v>852</v>
      </c>
      <c r="L178" s="392">
        <v>2707</v>
      </c>
      <c r="M178" s="392">
        <v>580</v>
      </c>
      <c r="N178" s="392">
        <v>946</v>
      </c>
      <c r="O178" s="392">
        <v>2463</v>
      </c>
      <c r="P178" s="392">
        <v>758</v>
      </c>
      <c r="Q178" s="392">
        <v>7991</v>
      </c>
      <c r="R178" s="392">
        <v>3011</v>
      </c>
      <c r="S178" s="392">
        <v>1166</v>
      </c>
      <c r="T178" s="392">
        <v>6807</v>
      </c>
      <c r="U178" s="393">
        <f t="shared" si="5"/>
        <v>59779</v>
      </c>
    </row>
    <row r="179" spans="1:21" x14ac:dyDescent="0.2">
      <c r="A179" s="294">
        <v>2020.02</v>
      </c>
      <c r="B179" s="391">
        <v>954</v>
      </c>
      <c r="C179" s="391">
        <v>73</v>
      </c>
      <c r="D179" s="392">
        <v>6553</v>
      </c>
      <c r="E179" s="391">
        <v>20</v>
      </c>
      <c r="F179" s="392">
        <v>1657</v>
      </c>
      <c r="G179" s="392">
        <v>4636</v>
      </c>
      <c r="H179" s="392">
        <v>14511</v>
      </c>
      <c r="I179" s="392">
        <v>2892</v>
      </c>
      <c r="J179" s="392">
        <v>2053</v>
      </c>
      <c r="K179" s="392">
        <v>865</v>
      </c>
      <c r="L179" s="392">
        <v>2705</v>
      </c>
      <c r="M179" s="392">
        <v>567</v>
      </c>
      <c r="N179" s="392">
        <v>920</v>
      </c>
      <c r="O179" s="392">
        <v>2487</v>
      </c>
      <c r="P179" s="392">
        <v>764</v>
      </c>
      <c r="Q179" s="392">
        <v>7956</v>
      </c>
      <c r="R179" s="392">
        <v>2942</v>
      </c>
      <c r="S179" s="392">
        <v>1147</v>
      </c>
      <c r="T179" s="392">
        <v>6783</v>
      </c>
      <c r="U179" s="393">
        <f t="shared" si="5"/>
        <v>60485</v>
      </c>
    </row>
    <row r="180" spans="1:21" x14ac:dyDescent="0.2">
      <c r="A180" s="294">
        <v>2020.03</v>
      </c>
      <c r="B180" s="391">
        <v>968</v>
      </c>
      <c r="C180" s="391">
        <v>67</v>
      </c>
      <c r="D180" s="392">
        <v>6468</v>
      </c>
      <c r="E180" s="391">
        <v>20</v>
      </c>
      <c r="F180" s="392">
        <v>1659</v>
      </c>
      <c r="G180" s="392">
        <v>4472</v>
      </c>
      <c r="H180" s="392">
        <v>14644</v>
      </c>
      <c r="I180" s="392">
        <v>2951</v>
      </c>
      <c r="J180" s="392">
        <v>2879</v>
      </c>
      <c r="K180" s="392">
        <v>846</v>
      </c>
      <c r="L180" s="392">
        <v>2698</v>
      </c>
      <c r="M180" s="392">
        <v>576</v>
      </c>
      <c r="N180" s="392">
        <v>884</v>
      </c>
      <c r="O180" s="392">
        <v>2377</v>
      </c>
      <c r="P180" s="392">
        <v>763</v>
      </c>
      <c r="Q180" s="392">
        <v>8044</v>
      </c>
      <c r="R180" s="392">
        <v>2981</v>
      </c>
      <c r="S180" s="392">
        <v>422</v>
      </c>
      <c r="T180" s="392">
        <v>6822</v>
      </c>
      <c r="U180" s="393">
        <f t="shared" si="5"/>
        <v>60541</v>
      </c>
    </row>
    <row r="181" spans="1:21" x14ac:dyDescent="0.2">
      <c r="A181" s="294">
        <v>2020.04</v>
      </c>
      <c r="B181" s="391">
        <v>961</v>
      </c>
      <c r="C181" s="391">
        <v>67</v>
      </c>
      <c r="D181" s="392">
        <v>6509</v>
      </c>
      <c r="E181" s="391">
        <v>20</v>
      </c>
      <c r="F181" s="392">
        <v>1654</v>
      </c>
      <c r="G181" s="392">
        <v>4054</v>
      </c>
      <c r="H181" s="392">
        <v>14466</v>
      </c>
      <c r="I181" s="392">
        <v>2895</v>
      </c>
      <c r="J181" s="392">
        <v>2665</v>
      </c>
      <c r="K181" s="392">
        <v>841</v>
      </c>
      <c r="L181" s="392">
        <v>2660</v>
      </c>
      <c r="M181" s="392">
        <v>566</v>
      </c>
      <c r="N181" s="392">
        <v>911</v>
      </c>
      <c r="O181" s="392">
        <v>2320</v>
      </c>
      <c r="P181" s="392">
        <v>1022</v>
      </c>
      <c r="Q181" s="392">
        <v>7928</v>
      </c>
      <c r="R181" s="392">
        <v>2962</v>
      </c>
      <c r="S181" s="392">
        <v>419</v>
      </c>
      <c r="T181" s="392">
        <v>6705</v>
      </c>
      <c r="U181" s="393">
        <f t="shared" si="5"/>
        <v>59625</v>
      </c>
    </row>
    <row r="182" spans="1:21" x14ac:dyDescent="0.2">
      <c r="A182" s="294">
        <v>2020.05</v>
      </c>
      <c r="B182" s="391">
        <v>1013</v>
      </c>
      <c r="C182" s="391">
        <v>67</v>
      </c>
      <c r="D182" s="392">
        <v>6416</v>
      </c>
      <c r="E182" s="391">
        <v>20</v>
      </c>
      <c r="F182" s="392">
        <v>1651</v>
      </c>
      <c r="G182" s="392">
        <v>3964</v>
      </c>
      <c r="H182" s="392">
        <v>14474</v>
      </c>
      <c r="I182" s="392">
        <v>2818</v>
      </c>
      <c r="J182" s="392">
        <v>1960</v>
      </c>
      <c r="K182" s="392">
        <v>838</v>
      </c>
      <c r="L182" s="392">
        <v>2665</v>
      </c>
      <c r="M182" s="392">
        <v>571</v>
      </c>
      <c r="N182" s="392">
        <v>910</v>
      </c>
      <c r="O182" s="392">
        <v>2144</v>
      </c>
      <c r="P182" s="392">
        <v>1018</v>
      </c>
      <c r="Q182" s="392">
        <v>7797</v>
      </c>
      <c r="R182" s="392">
        <v>2953</v>
      </c>
      <c r="S182" s="392">
        <v>1086</v>
      </c>
      <c r="T182" s="392">
        <v>6667</v>
      </c>
      <c r="U182" s="393">
        <f t="shared" si="5"/>
        <v>59032</v>
      </c>
    </row>
    <row r="183" spans="1:21" x14ac:dyDescent="0.2">
      <c r="A183" s="294">
        <v>2020.06</v>
      </c>
      <c r="B183" s="391">
        <v>1025</v>
      </c>
      <c r="C183" s="391">
        <v>67</v>
      </c>
      <c r="D183" s="392">
        <v>6420</v>
      </c>
      <c r="E183" s="391">
        <v>20</v>
      </c>
      <c r="F183" s="392">
        <v>1647</v>
      </c>
      <c r="G183" s="392">
        <v>4082</v>
      </c>
      <c r="H183" s="392">
        <v>14431</v>
      </c>
      <c r="I183" s="392">
        <v>2573</v>
      </c>
      <c r="J183" s="392">
        <v>1874</v>
      </c>
      <c r="K183" s="392">
        <v>850</v>
      </c>
      <c r="L183" s="392">
        <v>2658</v>
      </c>
      <c r="M183" s="392">
        <v>570</v>
      </c>
      <c r="N183" s="392">
        <v>906</v>
      </c>
      <c r="O183" s="392">
        <v>2155</v>
      </c>
      <c r="P183" s="392">
        <v>1019</v>
      </c>
      <c r="Q183" s="392">
        <v>7818</v>
      </c>
      <c r="R183" s="392">
        <v>2997</v>
      </c>
      <c r="S183" s="392">
        <v>1084</v>
      </c>
      <c r="T183" s="392">
        <v>6620</v>
      </c>
      <c r="U183" s="393">
        <f t="shared" si="5"/>
        <v>58816</v>
      </c>
    </row>
    <row r="184" spans="1:21" x14ac:dyDescent="0.2">
      <c r="A184" s="294">
        <v>2020.07</v>
      </c>
      <c r="B184" s="391">
        <v>1045</v>
      </c>
      <c r="C184" s="391">
        <v>67</v>
      </c>
      <c r="D184" s="392">
        <v>6443</v>
      </c>
      <c r="E184" s="391">
        <v>20</v>
      </c>
      <c r="F184" s="392">
        <v>1653</v>
      </c>
      <c r="G184" s="392">
        <v>4161</v>
      </c>
      <c r="H184" s="392">
        <v>14405</v>
      </c>
      <c r="I184" s="392">
        <v>2683</v>
      </c>
      <c r="J184" s="392">
        <v>1855</v>
      </c>
      <c r="K184" s="392">
        <v>846</v>
      </c>
      <c r="L184" s="392">
        <v>2647</v>
      </c>
      <c r="M184" s="392">
        <v>556</v>
      </c>
      <c r="N184" s="392">
        <v>916</v>
      </c>
      <c r="O184" s="392">
        <v>2126</v>
      </c>
      <c r="P184" s="392">
        <v>1019</v>
      </c>
      <c r="Q184" s="392">
        <v>7745</v>
      </c>
      <c r="R184" s="392">
        <v>2989</v>
      </c>
      <c r="S184" s="392">
        <v>1043</v>
      </c>
      <c r="T184" s="392">
        <v>6534</v>
      </c>
      <c r="U184" s="393">
        <f t="shared" si="5"/>
        <v>58753</v>
      </c>
    </row>
    <row r="185" spans="1:21" x14ac:dyDescent="0.2">
      <c r="A185" s="294">
        <v>2020.08</v>
      </c>
      <c r="B185" s="391">
        <v>953</v>
      </c>
      <c r="C185" s="391">
        <v>68</v>
      </c>
      <c r="D185" s="392">
        <v>6458</v>
      </c>
      <c r="E185" s="391">
        <v>22</v>
      </c>
      <c r="F185" s="392">
        <v>1657</v>
      </c>
      <c r="G185" s="392">
        <v>4264</v>
      </c>
      <c r="H185" s="392">
        <v>14439</v>
      </c>
      <c r="I185" s="392">
        <v>2491</v>
      </c>
      <c r="J185" s="392">
        <v>1776</v>
      </c>
      <c r="K185" s="392">
        <v>863</v>
      </c>
      <c r="L185" s="392">
        <v>2642</v>
      </c>
      <c r="M185" s="392">
        <v>565</v>
      </c>
      <c r="N185" s="392">
        <v>913</v>
      </c>
      <c r="O185" s="392">
        <v>2206</v>
      </c>
      <c r="P185" s="392">
        <v>462</v>
      </c>
      <c r="Q185" s="392">
        <v>7704</v>
      </c>
      <c r="R185" s="392">
        <v>3025</v>
      </c>
      <c r="S185" s="392">
        <v>1065</v>
      </c>
      <c r="T185" s="392">
        <v>6527</v>
      </c>
      <c r="U185" s="393">
        <f t="shared" si="5"/>
        <v>58100</v>
      </c>
    </row>
    <row r="186" spans="1:21" x14ac:dyDescent="0.2">
      <c r="A186" s="294">
        <v>2020.09</v>
      </c>
      <c r="B186" s="391">
        <v>1003</v>
      </c>
      <c r="C186" s="391">
        <v>68</v>
      </c>
      <c r="D186" s="392">
        <v>6495</v>
      </c>
      <c r="E186" s="391">
        <v>22</v>
      </c>
      <c r="F186" s="392">
        <v>1682</v>
      </c>
      <c r="G186" s="392">
        <v>4336</v>
      </c>
      <c r="H186" s="392">
        <v>14551</v>
      </c>
      <c r="I186" s="392">
        <v>2630</v>
      </c>
      <c r="J186" s="392">
        <v>1805</v>
      </c>
      <c r="K186" s="392">
        <v>865</v>
      </c>
      <c r="L186" s="392">
        <v>2636</v>
      </c>
      <c r="M186" s="392">
        <v>551</v>
      </c>
      <c r="N186" s="392">
        <v>932</v>
      </c>
      <c r="O186" s="392">
        <v>2221</v>
      </c>
      <c r="P186" s="392">
        <v>980</v>
      </c>
      <c r="Q186" s="392">
        <v>7692</v>
      </c>
      <c r="R186" s="392">
        <v>3063</v>
      </c>
      <c r="S186" s="392">
        <v>1045</v>
      </c>
      <c r="T186" s="392">
        <v>6585</v>
      </c>
      <c r="U186" s="393">
        <f t="shared" si="5"/>
        <v>59162</v>
      </c>
    </row>
    <row r="187" spans="1:21" x14ac:dyDescent="0.2">
      <c r="A187" s="294">
        <v>2020.1</v>
      </c>
      <c r="B187" s="391">
        <v>1013</v>
      </c>
      <c r="C187" s="391">
        <v>68</v>
      </c>
      <c r="D187" s="392">
        <v>6572</v>
      </c>
      <c r="E187" s="391">
        <v>23</v>
      </c>
      <c r="F187" s="392">
        <v>462</v>
      </c>
      <c r="G187" s="392">
        <v>4379</v>
      </c>
      <c r="H187" s="392">
        <v>14546</v>
      </c>
      <c r="I187" s="392">
        <v>2619</v>
      </c>
      <c r="J187" s="392">
        <v>1857</v>
      </c>
      <c r="K187" s="392">
        <v>857</v>
      </c>
      <c r="L187" s="392">
        <v>2640</v>
      </c>
      <c r="M187" s="392">
        <v>564</v>
      </c>
      <c r="N187" s="392">
        <v>958</v>
      </c>
      <c r="O187" s="392">
        <v>2256</v>
      </c>
      <c r="P187" s="392">
        <v>990</v>
      </c>
      <c r="Q187" s="392">
        <v>7685</v>
      </c>
      <c r="R187" s="392">
        <v>3121</v>
      </c>
      <c r="S187" s="392">
        <v>1052</v>
      </c>
      <c r="T187" s="392">
        <v>6621</v>
      </c>
      <c r="U187" s="393">
        <f t="shared" si="5"/>
        <v>58283</v>
      </c>
    </row>
    <row r="188" spans="1:21" x14ac:dyDescent="0.2">
      <c r="A188" s="294">
        <v>2020.11</v>
      </c>
      <c r="B188" s="391">
        <v>999</v>
      </c>
      <c r="C188" s="391">
        <v>68</v>
      </c>
      <c r="D188" s="392">
        <v>6656</v>
      </c>
      <c r="E188" s="391">
        <v>22</v>
      </c>
      <c r="F188" s="392">
        <v>1689</v>
      </c>
      <c r="G188" s="392">
        <v>4475</v>
      </c>
      <c r="H188" s="392">
        <v>14426</v>
      </c>
      <c r="I188" s="392">
        <v>2598</v>
      </c>
      <c r="J188" s="392">
        <v>1864</v>
      </c>
      <c r="K188" s="392">
        <v>856</v>
      </c>
      <c r="L188" s="392">
        <v>2632</v>
      </c>
      <c r="M188" s="392">
        <v>561</v>
      </c>
      <c r="N188" s="392">
        <v>956</v>
      </c>
      <c r="O188" s="392">
        <v>2274</v>
      </c>
      <c r="P188" s="392">
        <v>486</v>
      </c>
      <c r="Q188" s="392">
        <v>7666</v>
      </c>
      <c r="R188" s="392">
        <v>3112</v>
      </c>
      <c r="S188" s="392">
        <v>1049</v>
      </c>
      <c r="T188" s="392">
        <v>6511</v>
      </c>
      <c r="U188" s="393">
        <f t="shared" si="5"/>
        <v>58900</v>
      </c>
    </row>
    <row r="189" spans="1:21" x14ac:dyDescent="0.2">
      <c r="A189" s="294">
        <v>2020.12</v>
      </c>
      <c r="B189" s="391">
        <v>1007</v>
      </c>
      <c r="C189" s="391">
        <v>72</v>
      </c>
      <c r="D189" s="391">
        <v>6702</v>
      </c>
      <c r="E189" s="391">
        <v>22</v>
      </c>
      <c r="F189" s="391">
        <v>1686</v>
      </c>
      <c r="G189" s="391">
        <v>4401</v>
      </c>
      <c r="H189" s="391">
        <v>14772</v>
      </c>
      <c r="I189" s="391">
        <v>2584</v>
      </c>
      <c r="J189" s="391">
        <v>1898</v>
      </c>
      <c r="K189" s="391">
        <v>862</v>
      </c>
      <c r="L189" s="391">
        <v>2630</v>
      </c>
      <c r="M189" s="391">
        <v>555</v>
      </c>
      <c r="N189" s="391">
        <v>966</v>
      </c>
      <c r="O189" s="391">
        <v>2227</v>
      </c>
      <c r="P189" s="391">
        <v>1023</v>
      </c>
      <c r="Q189" s="391">
        <v>7639</v>
      </c>
      <c r="R189" s="391">
        <v>3110</v>
      </c>
      <c r="S189" s="391">
        <v>1068</v>
      </c>
      <c r="T189" s="391">
        <v>6748</v>
      </c>
      <c r="U189" s="393">
        <f t="shared" si="5"/>
        <v>59972</v>
      </c>
    </row>
    <row r="190" spans="1:21" x14ac:dyDescent="0.2">
      <c r="A190" s="294">
        <v>2021.01</v>
      </c>
      <c r="B190" s="391">
        <v>1012</v>
      </c>
      <c r="C190" s="391">
        <v>68</v>
      </c>
      <c r="D190" s="391">
        <v>6713</v>
      </c>
      <c r="E190" s="391">
        <v>22</v>
      </c>
      <c r="F190" s="391">
        <v>1690</v>
      </c>
      <c r="G190" s="391">
        <v>4450</v>
      </c>
      <c r="H190" s="391">
        <v>14586</v>
      </c>
      <c r="I190" s="391">
        <v>2594</v>
      </c>
      <c r="J190" s="391">
        <v>1887</v>
      </c>
      <c r="K190" s="391">
        <v>881</v>
      </c>
      <c r="L190" s="391">
        <v>2631</v>
      </c>
      <c r="M190" s="391">
        <v>561</v>
      </c>
      <c r="N190" s="391">
        <v>977</v>
      </c>
      <c r="O190" s="391">
        <v>2370</v>
      </c>
      <c r="P190" s="391">
        <v>1030</v>
      </c>
      <c r="Q190" s="391">
        <v>7546</v>
      </c>
      <c r="R190" s="391">
        <v>3122</v>
      </c>
      <c r="S190" s="391">
        <v>1045</v>
      </c>
      <c r="T190" s="391">
        <v>6755</v>
      </c>
      <c r="U190" s="393">
        <f t="shared" si="5"/>
        <v>59940</v>
      </c>
    </row>
    <row r="191" spans="1:21" x14ac:dyDescent="0.2">
      <c r="A191" s="294">
        <v>2021.02</v>
      </c>
      <c r="B191" s="391">
        <v>1008</v>
      </c>
      <c r="C191" s="391">
        <v>70</v>
      </c>
      <c r="D191" s="391">
        <v>6729</v>
      </c>
      <c r="E191" s="391">
        <v>22</v>
      </c>
      <c r="F191" s="391">
        <v>1696</v>
      </c>
      <c r="G191" s="391">
        <v>4574</v>
      </c>
      <c r="H191" s="391">
        <v>14566</v>
      </c>
      <c r="I191" s="391">
        <v>2581</v>
      </c>
      <c r="J191" s="391">
        <v>1884</v>
      </c>
      <c r="K191" s="391">
        <v>861</v>
      </c>
      <c r="L191" s="391">
        <v>2629</v>
      </c>
      <c r="M191" s="391">
        <v>560</v>
      </c>
      <c r="N191" s="391">
        <v>983</v>
      </c>
      <c r="O191" s="391">
        <v>2402</v>
      </c>
      <c r="P191" s="391">
        <v>1031</v>
      </c>
      <c r="Q191" s="391">
        <v>7556</v>
      </c>
      <c r="R191" s="391">
        <v>3117</v>
      </c>
      <c r="S191" s="391">
        <v>1027</v>
      </c>
      <c r="T191" s="391">
        <v>6777</v>
      </c>
      <c r="U191" s="393">
        <f t="shared" si="5"/>
        <v>60073</v>
      </c>
    </row>
    <row r="192" spans="1:21" x14ac:dyDescent="0.2">
      <c r="A192" s="294">
        <v>2021.03</v>
      </c>
      <c r="B192" s="391">
        <v>980</v>
      </c>
      <c r="C192" s="391">
        <v>67</v>
      </c>
      <c r="D192" s="391">
        <v>6638</v>
      </c>
      <c r="E192" s="391">
        <v>24</v>
      </c>
      <c r="F192" s="391">
        <v>1693</v>
      </c>
      <c r="G192" s="391">
        <v>4662</v>
      </c>
      <c r="H192" s="391">
        <v>14439</v>
      </c>
      <c r="I192" s="391">
        <v>2212</v>
      </c>
      <c r="J192" s="391">
        <v>1784</v>
      </c>
      <c r="K192" s="391">
        <v>880</v>
      </c>
      <c r="L192" s="391">
        <v>2629</v>
      </c>
      <c r="M192" s="391">
        <v>562</v>
      </c>
      <c r="N192" s="391">
        <v>961</v>
      </c>
      <c r="O192" s="391">
        <v>2150</v>
      </c>
      <c r="P192" s="391">
        <v>1020</v>
      </c>
      <c r="Q192" s="391">
        <v>7723</v>
      </c>
      <c r="R192" s="391">
        <v>2890</v>
      </c>
      <c r="S192" s="391">
        <v>952</v>
      </c>
      <c r="T192" s="391">
        <v>6674</v>
      </c>
      <c r="U192" s="393">
        <f t="shared" si="5"/>
        <v>58940</v>
      </c>
    </row>
    <row r="193" spans="1:21" x14ac:dyDescent="0.2">
      <c r="A193" s="294">
        <v>2021.04</v>
      </c>
      <c r="B193" s="391">
        <v>984</v>
      </c>
      <c r="C193" s="391">
        <v>67</v>
      </c>
      <c r="D193" s="391">
        <v>6455</v>
      </c>
      <c r="E193" s="391">
        <v>21</v>
      </c>
      <c r="F193" s="391">
        <v>1692</v>
      </c>
      <c r="G193" s="391">
        <v>4177</v>
      </c>
      <c r="H193" s="391">
        <v>14131</v>
      </c>
      <c r="I193" s="391">
        <v>2461</v>
      </c>
      <c r="J193" s="391">
        <v>1700</v>
      </c>
      <c r="K193" s="391">
        <v>892</v>
      </c>
      <c r="L193" s="391">
        <v>929</v>
      </c>
      <c r="M193" s="391">
        <v>555</v>
      </c>
      <c r="N193" s="391">
        <v>957</v>
      </c>
      <c r="O193" s="391">
        <v>1714</v>
      </c>
      <c r="P193" s="391">
        <v>721</v>
      </c>
      <c r="Q193" s="391">
        <v>6244</v>
      </c>
      <c r="R193" s="391">
        <v>2911</v>
      </c>
      <c r="S193" s="391">
        <v>896</v>
      </c>
      <c r="T193" s="391">
        <v>5730</v>
      </c>
      <c r="U193" s="393">
        <f t="shared" si="5"/>
        <v>53237</v>
      </c>
    </row>
    <row r="194" spans="1:21" x14ac:dyDescent="0.2">
      <c r="A194" s="294">
        <v>2021.05</v>
      </c>
      <c r="B194" s="391">
        <v>1018</v>
      </c>
      <c r="C194" s="391">
        <v>68</v>
      </c>
      <c r="D194" s="391">
        <v>6594</v>
      </c>
      <c r="E194" s="391">
        <v>21</v>
      </c>
      <c r="F194" s="391">
        <v>1705</v>
      </c>
      <c r="G194" s="391">
        <v>4407</v>
      </c>
      <c r="H194" s="391">
        <v>14472</v>
      </c>
      <c r="I194" s="391">
        <v>2157</v>
      </c>
      <c r="J194" s="391">
        <v>1679</v>
      </c>
      <c r="K194" s="391">
        <v>810</v>
      </c>
      <c r="L194" s="391">
        <v>954</v>
      </c>
      <c r="M194" s="391">
        <v>559</v>
      </c>
      <c r="N194" s="391">
        <v>920</v>
      </c>
      <c r="O194" s="391">
        <v>2259</v>
      </c>
      <c r="P194" s="391">
        <v>715</v>
      </c>
      <c r="Q194" s="391">
        <v>6719</v>
      </c>
      <c r="R194" s="391">
        <v>3029</v>
      </c>
      <c r="S194" s="391">
        <v>855</v>
      </c>
      <c r="T194" s="391">
        <v>6712</v>
      </c>
      <c r="U194" s="393">
        <f t="shared" si="5"/>
        <v>55653</v>
      </c>
    </row>
    <row r="195" spans="1:21" x14ac:dyDescent="0.2">
      <c r="A195" s="294">
        <v>2021.06</v>
      </c>
      <c r="B195" s="391">
        <v>1011</v>
      </c>
      <c r="C195" s="391">
        <v>67</v>
      </c>
      <c r="D195" s="391">
        <v>6301</v>
      </c>
      <c r="E195" s="391">
        <v>21</v>
      </c>
      <c r="F195" s="391">
        <v>478</v>
      </c>
      <c r="G195" s="391">
        <v>4881</v>
      </c>
      <c r="H195" s="391">
        <v>14268</v>
      </c>
      <c r="I195" s="391">
        <v>2503</v>
      </c>
      <c r="J195" s="391">
        <v>1615</v>
      </c>
      <c r="K195" s="391">
        <v>854</v>
      </c>
      <c r="L195" s="391">
        <v>2663</v>
      </c>
      <c r="M195" s="391">
        <v>570</v>
      </c>
      <c r="N195" s="391">
        <v>907</v>
      </c>
      <c r="O195" s="391">
        <v>2180</v>
      </c>
      <c r="P195" s="391">
        <v>723</v>
      </c>
      <c r="Q195" s="391">
        <v>6576</v>
      </c>
      <c r="R195" s="391">
        <v>3074</v>
      </c>
      <c r="S195" s="391">
        <v>879</v>
      </c>
      <c r="T195" s="391">
        <v>6258</v>
      </c>
      <c r="U195" s="393">
        <f t="shared" si="5"/>
        <v>55829</v>
      </c>
    </row>
    <row r="196" spans="1:21" x14ac:dyDescent="0.2">
      <c r="A196" s="294">
        <v>2021.07</v>
      </c>
      <c r="B196" s="391">
        <v>1006</v>
      </c>
      <c r="C196" s="391">
        <v>65</v>
      </c>
      <c r="D196" s="391">
        <v>6605</v>
      </c>
      <c r="E196" s="391">
        <v>19</v>
      </c>
      <c r="F196" s="391">
        <v>1683</v>
      </c>
      <c r="G196" s="391">
        <v>5005</v>
      </c>
      <c r="H196" s="391">
        <v>14178</v>
      </c>
      <c r="I196" s="391">
        <v>2522</v>
      </c>
      <c r="J196" s="391">
        <v>1567</v>
      </c>
      <c r="K196" s="391">
        <v>870</v>
      </c>
      <c r="L196" s="391">
        <v>996</v>
      </c>
      <c r="M196" s="391">
        <v>531</v>
      </c>
      <c r="N196" s="391">
        <v>910</v>
      </c>
      <c r="O196" s="391">
        <v>2306</v>
      </c>
      <c r="P196" s="391">
        <v>1033</v>
      </c>
      <c r="Q196" s="391">
        <v>6128</v>
      </c>
      <c r="R196" s="391">
        <v>3069</v>
      </c>
      <c r="S196" s="391">
        <v>823</v>
      </c>
      <c r="T196" s="391">
        <v>6335</v>
      </c>
      <c r="U196" s="393">
        <f t="shared" si="5"/>
        <v>55651</v>
      </c>
    </row>
    <row r="197" spans="1:21" x14ac:dyDescent="0.2">
      <c r="A197" s="294">
        <v>2021.08</v>
      </c>
      <c r="B197" s="394">
        <v>952</v>
      </c>
      <c r="C197" s="394">
        <v>65</v>
      </c>
      <c r="D197" s="394">
        <v>6262</v>
      </c>
      <c r="E197" s="394">
        <v>21</v>
      </c>
      <c r="F197" s="394">
        <v>1435</v>
      </c>
      <c r="G197" s="394">
        <v>4512</v>
      </c>
      <c r="H197" s="394">
        <v>13825</v>
      </c>
      <c r="I197" s="394">
        <v>2342</v>
      </c>
      <c r="J197" s="394">
        <v>1630</v>
      </c>
      <c r="K197" s="394">
        <v>699</v>
      </c>
      <c r="L197" s="394">
        <v>2645</v>
      </c>
      <c r="M197" s="394">
        <v>518</v>
      </c>
      <c r="N197" s="394">
        <v>872</v>
      </c>
      <c r="O197" s="394">
        <v>2047</v>
      </c>
      <c r="P197" s="394">
        <v>747</v>
      </c>
      <c r="Q197" s="394">
        <v>7556</v>
      </c>
      <c r="R197" s="394">
        <v>2617</v>
      </c>
      <c r="S197" s="394">
        <v>830</v>
      </c>
      <c r="T197" s="394">
        <v>6208</v>
      </c>
      <c r="U197" s="393">
        <f t="shared" si="5"/>
        <v>55783</v>
      </c>
    </row>
    <row r="198" spans="1:21" x14ac:dyDescent="0.2">
      <c r="A198" s="294">
        <v>2021.09</v>
      </c>
      <c r="B198" s="394">
        <v>959</v>
      </c>
      <c r="C198" s="394">
        <v>64</v>
      </c>
      <c r="D198" s="394">
        <v>5985</v>
      </c>
      <c r="E198" s="394">
        <v>12</v>
      </c>
      <c r="F198" s="394">
        <v>1439</v>
      </c>
      <c r="G198" s="394">
        <v>4869</v>
      </c>
      <c r="H198" s="394">
        <v>13976</v>
      </c>
      <c r="I198" s="394">
        <v>2221</v>
      </c>
      <c r="J198" s="394">
        <v>1699</v>
      </c>
      <c r="K198" s="394">
        <v>757</v>
      </c>
      <c r="L198" s="394">
        <v>932</v>
      </c>
      <c r="M198" s="394">
        <v>546</v>
      </c>
      <c r="N198" s="394">
        <v>865</v>
      </c>
      <c r="O198" s="394">
        <v>2062</v>
      </c>
      <c r="P198" s="394">
        <v>755</v>
      </c>
      <c r="Q198" s="394">
        <v>6248</v>
      </c>
      <c r="R198" s="394">
        <v>2951</v>
      </c>
      <c r="S198" s="394">
        <v>783</v>
      </c>
      <c r="T198" s="394">
        <v>6260</v>
      </c>
      <c r="U198" s="393">
        <f t="shared" si="5"/>
        <v>53383</v>
      </c>
    </row>
    <row r="199" spans="1:21" x14ac:dyDescent="0.2">
      <c r="A199" s="294">
        <v>2021.1</v>
      </c>
      <c r="B199" s="394">
        <v>945</v>
      </c>
      <c r="C199" s="394">
        <v>62</v>
      </c>
      <c r="D199" s="394">
        <v>6511</v>
      </c>
      <c r="E199" s="394">
        <v>11</v>
      </c>
      <c r="F199" s="394">
        <v>1698</v>
      </c>
      <c r="G199" s="394">
        <v>5644</v>
      </c>
      <c r="H199" s="394">
        <v>14448</v>
      </c>
      <c r="I199" s="394">
        <v>2483</v>
      </c>
      <c r="J199" s="394">
        <v>1747</v>
      </c>
      <c r="K199" s="394">
        <v>885</v>
      </c>
      <c r="L199" s="394">
        <v>998</v>
      </c>
      <c r="M199" s="394">
        <v>459</v>
      </c>
      <c r="N199" s="394">
        <v>905</v>
      </c>
      <c r="O199" s="394">
        <v>2278</v>
      </c>
      <c r="P199" s="394">
        <v>799</v>
      </c>
      <c r="Q199" s="394">
        <v>6800</v>
      </c>
      <c r="R199" s="394">
        <v>3001</v>
      </c>
      <c r="S199" s="394">
        <v>461</v>
      </c>
      <c r="T199" s="394">
        <v>6538</v>
      </c>
      <c r="U199" s="393">
        <f t="shared" si="5"/>
        <v>56673</v>
      </c>
    </row>
    <row r="200" spans="1:21" x14ac:dyDescent="0.2">
      <c r="A200" s="294">
        <v>2021.11</v>
      </c>
      <c r="B200" s="394">
        <v>977</v>
      </c>
      <c r="C200" s="394">
        <v>62</v>
      </c>
      <c r="D200" s="394">
        <v>6076</v>
      </c>
      <c r="E200" s="394">
        <v>11</v>
      </c>
      <c r="F200" s="394">
        <v>1441</v>
      </c>
      <c r="G200" s="394">
        <v>5141</v>
      </c>
      <c r="H200" s="394">
        <v>14604</v>
      </c>
      <c r="I200" s="394">
        <v>2388</v>
      </c>
      <c r="J200" s="394">
        <v>1831</v>
      </c>
      <c r="K200" s="394">
        <v>903</v>
      </c>
      <c r="L200" s="394">
        <v>2647</v>
      </c>
      <c r="M200" s="394">
        <v>530</v>
      </c>
      <c r="N200" s="394">
        <v>860</v>
      </c>
      <c r="O200" s="394">
        <v>2226</v>
      </c>
      <c r="P200" s="394">
        <v>755</v>
      </c>
      <c r="Q200" s="394">
        <v>7157</v>
      </c>
      <c r="R200" s="394">
        <v>2856</v>
      </c>
      <c r="S200" s="394">
        <v>763</v>
      </c>
      <c r="T200" s="394">
        <v>6348</v>
      </c>
      <c r="U200" s="393">
        <f t="shared" si="5"/>
        <v>57576</v>
      </c>
    </row>
    <row r="201" spans="1:21" x14ac:dyDescent="0.2">
      <c r="A201" s="294">
        <v>2021.12</v>
      </c>
      <c r="B201" s="394">
        <v>968</v>
      </c>
      <c r="C201" s="394">
        <v>62</v>
      </c>
      <c r="D201" s="394">
        <v>6086</v>
      </c>
      <c r="E201" s="394">
        <v>11</v>
      </c>
      <c r="F201" s="394">
        <v>1444</v>
      </c>
      <c r="G201" s="394">
        <v>4625</v>
      </c>
      <c r="H201" s="394">
        <v>14690</v>
      </c>
      <c r="I201" s="394">
        <v>2149</v>
      </c>
      <c r="J201" s="394">
        <v>1710</v>
      </c>
      <c r="K201" s="394">
        <v>857</v>
      </c>
      <c r="L201" s="394">
        <v>992</v>
      </c>
      <c r="M201" s="394">
        <v>449</v>
      </c>
      <c r="N201" s="394">
        <v>838</v>
      </c>
      <c r="O201" s="394">
        <v>2129</v>
      </c>
      <c r="P201" s="394">
        <v>509</v>
      </c>
      <c r="Q201" s="394">
        <v>7167</v>
      </c>
      <c r="R201" s="394">
        <v>2888</v>
      </c>
      <c r="S201" s="394">
        <v>826</v>
      </c>
      <c r="T201" s="394">
        <v>6223</v>
      </c>
      <c r="U201" s="393">
        <f t="shared" si="5"/>
        <v>54623</v>
      </c>
    </row>
    <row r="202" spans="1:21" x14ac:dyDescent="0.2">
      <c r="A202" s="294">
        <v>2022.01</v>
      </c>
      <c r="B202" s="394">
        <v>986</v>
      </c>
      <c r="C202" s="394">
        <v>65</v>
      </c>
      <c r="D202" s="394">
        <v>6116</v>
      </c>
      <c r="E202" s="394">
        <v>16</v>
      </c>
      <c r="F202" s="394">
        <v>211</v>
      </c>
      <c r="G202" s="394">
        <v>4995</v>
      </c>
      <c r="H202" s="394">
        <v>14684</v>
      </c>
      <c r="I202" s="394">
        <v>2345</v>
      </c>
      <c r="J202" s="394">
        <v>1914</v>
      </c>
      <c r="K202" s="394">
        <v>773</v>
      </c>
      <c r="L202" s="394">
        <v>2587</v>
      </c>
      <c r="M202" s="394">
        <v>537</v>
      </c>
      <c r="N202" s="394">
        <v>863</v>
      </c>
      <c r="O202" s="394">
        <v>2148</v>
      </c>
      <c r="P202" s="394">
        <v>1001</v>
      </c>
      <c r="Q202" s="394">
        <v>5994</v>
      </c>
      <c r="R202" s="394">
        <v>2941</v>
      </c>
      <c r="S202" s="394">
        <v>838</v>
      </c>
      <c r="T202" s="394">
        <v>6237</v>
      </c>
      <c r="U202" s="393">
        <f t="shared" si="5"/>
        <v>55251</v>
      </c>
    </row>
    <row r="203" spans="1:21" x14ac:dyDescent="0.2">
      <c r="A203" s="294">
        <v>2022.02</v>
      </c>
      <c r="B203" s="394">
        <v>1009</v>
      </c>
      <c r="C203" s="394">
        <v>63</v>
      </c>
      <c r="D203" s="394">
        <v>6326</v>
      </c>
      <c r="E203" s="394">
        <v>11</v>
      </c>
      <c r="F203" s="394">
        <v>1445</v>
      </c>
      <c r="G203" s="394">
        <v>4935</v>
      </c>
      <c r="H203" s="394">
        <v>14818</v>
      </c>
      <c r="I203" s="394">
        <v>2471</v>
      </c>
      <c r="J203" s="394">
        <v>1928</v>
      </c>
      <c r="K203" s="394">
        <v>790</v>
      </c>
      <c r="L203" s="394">
        <v>2630</v>
      </c>
      <c r="M203" s="394">
        <v>546</v>
      </c>
      <c r="N203" s="394">
        <v>854</v>
      </c>
      <c r="O203" s="394">
        <v>2094</v>
      </c>
      <c r="P203" s="394">
        <v>988</v>
      </c>
      <c r="Q203" s="394">
        <v>6543</v>
      </c>
      <c r="R203" s="394">
        <v>2949</v>
      </c>
      <c r="S203" s="394">
        <v>810</v>
      </c>
      <c r="T203" s="394">
        <v>6085</v>
      </c>
      <c r="U203" s="393">
        <f t="shared" si="5"/>
        <v>57295</v>
      </c>
    </row>
    <row r="204" spans="1:21" x14ac:dyDescent="0.2">
      <c r="A204" s="294">
        <v>2022.03</v>
      </c>
      <c r="B204" s="394">
        <v>961</v>
      </c>
      <c r="C204" s="394">
        <v>63</v>
      </c>
      <c r="D204" s="394">
        <v>6347</v>
      </c>
      <c r="E204" s="394">
        <v>17</v>
      </c>
      <c r="F204" s="394">
        <v>1441</v>
      </c>
      <c r="G204" s="394">
        <v>5191</v>
      </c>
      <c r="H204" s="394">
        <v>14308</v>
      </c>
      <c r="I204" s="394">
        <v>2460</v>
      </c>
      <c r="J204" s="394">
        <v>1875</v>
      </c>
      <c r="K204" s="394">
        <v>750</v>
      </c>
      <c r="L204" s="394">
        <v>1015</v>
      </c>
      <c r="M204" s="394">
        <v>533</v>
      </c>
      <c r="N204" s="394">
        <v>863</v>
      </c>
      <c r="O204" s="394">
        <v>2243</v>
      </c>
      <c r="P204" s="394">
        <v>656</v>
      </c>
      <c r="Q204" s="394">
        <v>6043</v>
      </c>
      <c r="R204" s="394">
        <v>2946</v>
      </c>
      <c r="S204" s="394">
        <v>787</v>
      </c>
      <c r="T204" s="394">
        <v>6289</v>
      </c>
      <c r="U204" s="393">
        <f>SUM(B204:T204)</f>
        <v>54788</v>
      </c>
    </row>
    <row r="205" spans="1:21" x14ac:dyDescent="0.2">
      <c r="A205" s="294">
        <v>2022.04</v>
      </c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307"/>
    </row>
    <row r="206" spans="1:21" x14ac:dyDescent="0.2">
      <c r="A206" s="294">
        <v>2022.05</v>
      </c>
      <c r="B206" s="286"/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307"/>
    </row>
    <row r="207" spans="1:21" x14ac:dyDescent="0.2">
      <c r="A207" s="294">
        <v>2022.06</v>
      </c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307"/>
    </row>
    <row r="208" spans="1:21" x14ac:dyDescent="0.2">
      <c r="A208" s="294">
        <v>2022.07</v>
      </c>
      <c r="B208" s="286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307"/>
    </row>
    <row r="209" spans="1:21" x14ac:dyDescent="0.2">
      <c r="A209" s="294">
        <v>2022.08</v>
      </c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307"/>
    </row>
    <row r="210" spans="1:21" x14ac:dyDescent="0.2">
      <c r="A210" s="294">
        <v>2022.09</v>
      </c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307"/>
    </row>
    <row r="211" spans="1:21" x14ac:dyDescent="0.2">
      <c r="A211" s="294">
        <v>2022.1</v>
      </c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307"/>
    </row>
    <row r="212" spans="1:21" x14ac:dyDescent="0.2">
      <c r="A212" s="294">
        <v>2022.11</v>
      </c>
      <c r="B212" s="286"/>
      <c r="C212" s="286"/>
      <c r="D212" s="286"/>
      <c r="E212" s="286"/>
      <c r="F212" s="286"/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307"/>
    </row>
    <row r="213" spans="1:21" x14ac:dyDescent="0.2">
      <c r="A213" s="294">
        <v>2022.12</v>
      </c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307"/>
    </row>
    <row r="214" spans="1:21" x14ac:dyDescent="0.2">
      <c r="A214" s="294">
        <v>2023.01</v>
      </c>
      <c r="B214" s="286"/>
      <c r="C214" s="286"/>
      <c r="D214" s="286"/>
      <c r="E214" s="286"/>
      <c r="F214" s="286"/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307"/>
    </row>
    <row r="215" spans="1:21" x14ac:dyDescent="0.2">
      <c r="A215" s="294">
        <v>2023.02</v>
      </c>
      <c r="B215" s="286"/>
      <c r="C215" s="286"/>
      <c r="D215" s="286"/>
      <c r="E215" s="286"/>
      <c r="F215" s="286"/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307"/>
    </row>
    <row r="216" spans="1:21" x14ac:dyDescent="0.2">
      <c r="A216" s="294">
        <v>2023.03</v>
      </c>
      <c r="B216" s="286"/>
      <c r="C216" s="286"/>
      <c r="D216" s="286"/>
      <c r="E216" s="286"/>
      <c r="F216" s="286"/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307"/>
    </row>
    <row r="217" spans="1:21" x14ac:dyDescent="0.2">
      <c r="A217" s="294">
        <v>2023.04</v>
      </c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307"/>
    </row>
    <row r="218" spans="1:21" x14ac:dyDescent="0.2">
      <c r="A218" s="294">
        <v>2023.05</v>
      </c>
      <c r="B218" s="286"/>
      <c r="C218" s="286"/>
      <c r="D218" s="286"/>
      <c r="E218" s="286"/>
      <c r="F218" s="286"/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307"/>
    </row>
    <row r="219" spans="1:21" x14ac:dyDescent="0.2">
      <c r="A219" s="294">
        <v>2023.06</v>
      </c>
      <c r="B219" s="286"/>
      <c r="C219" s="286"/>
      <c r="D219" s="286"/>
      <c r="E219" s="286"/>
      <c r="F219" s="286"/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307"/>
    </row>
    <row r="220" spans="1:21" x14ac:dyDescent="0.2">
      <c r="A220" s="294">
        <v>2023.07</v>
      </c>
      <c r="B220" s="286"/>
      <c r="C220" s="286"/>
      <c r="D220" s="286"/>
      <c r="E220" s="286"/>
      <c r="F220" s="286"/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307"/>
    </row>
    <row r="221" spans="1:21" x14ac:dyDescent="0.2">
      <c r="A221" s="294">
        <v>2023.08</v>
      </c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307"/>
    </row>
    <row r="222" spans="1:21" x14ac:dyDescent="0.2">
      <c r="A222" s="294">
        <v>2023.09</v>
      </c>
      <c r="B222" s="286"/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307"/>
    </row>
    <row r="223" spans="1:21" x14ac:dyDescent="0.2">
      <c r="A223" s="294">
        <v>2023.1</v>
      </c>
      <c r="B223" s="286"/>
      <c r="C223" s="286"/>
      <c r="D223" s="286"/>
      <c r="E223" s="286"/>
      <c r="F223" s="286"/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307"/>
    </row>
    <row r="224" spans="1:21" x14ac:dyDescent="0.2">
      <c r="A224" s="294">
        <v>2023.11</v>
      </c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307"/>
    </row>
    <row r="225" spans="1:21" x14ac:dyDescent="0.2">
      <c r="A225" s="294">
        <v>2023.12</v>
      </c>
      <c r="B225" s="286"/>
      <c r="C225" s="286"/>
      <c r="D225" s="286"/>
      <c r="E225" s="286"/>
      <c r="F225" s="286"/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307"/>
    </row>
    <row r="226" spans="1:21" x14ac:dyDescent="0.2">
      <c r="A226" s="34"/>
      <c r="B226" s="37"/>
      <c r="C226" s="37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7"/>
    </row>
    <row r="227" spans="1:21" x14ac:dyDescent="0.2">
      <c r="A227" s="34"/>
      <c r="B227" s="377" t="s">
        <v>241</v>
      </c>
      <c r="C227" s="378"/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79"/>
      <c r="S227" s="379"/>
      <c r="T227" s="379"/>
      <c r="U227" s="380"/>
    </row>
    <row r="228" spans="1:21" x14ac:dyDescent="0.2">
      <c r="A228" s="34"/>
      <c r="B228" s="37"/>
      <c r="C228" s="37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7"/>
    </row>
    <row r="229" spans="1:21" x14ac:dyDescent="0.2">
      <c r="A229" s="34"/>
      <c r="B229" s="37"/>
      <c r="C229" s="37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7"/>
    </row>
    <row r="230" spans="1:21" x14ac:dyDescent="0.2">
      <c r="A230" s="34"/>
      <c r="B230" s="37"/>
      <c r="C230" s="37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7"/>
    </row>
    <row r="231" spans="1:21" x14ac:dyDescent="0.2">
      <c r="A231" s="34"/>
      <c r="B231" s="37"/>
      <c r="C231" s="37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7"/>
    </row>
    <row r="232" spans="1:21" x14ac:dyDescent="0.2">
      <c r="A232" s="34"/>
      <c r="B232" s="37"/>
      <c r="C232" s="37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7"/>
    </row>
    <row r="233" spans="1:21" x14ac:dyDescent="0.2">
      <c r="A233" s="34"/>
      <c r="B233" s="37"/>
      <c r="C233" s="37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7"/>
    </row>
    <row r="234" spans="1:21" x14ac:dyDescent="0.2">
      <c r="A234" s="34"/>
      <c r="B234" s="37"/>
      <c r="C234" s="37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7"/>
    </row>
    <row r="235" spans="1:21" x14ac:dyDescent="0.2">
      <c r="A235" s="34"/>
      <c r="B235" s="37"/>
      <c r="C235" s="37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7"/>
    </row>
    <row r="236" spans="1:21" x14ac:dyDescent="0.2">
      <c r="A236" s="34"/>
      <c r="B236" s="37"/>
      <c r="C236" s="37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7"/>
    </row>
    <row r="237" spans="1:21" x14ac:dyDescent="0.2">
      <c r="A237" s="34"/>
      <c r="B237" s="37"/>
      <c r="C237" s="37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7"/>
    </row>
    <row r="238" spans="1:21" x14ac:dyDescent="0.2">
      <c r="A238" s="34"/>
      <c r="B238" s="37"/>
      <c r="C238" s="37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7"/>
    </row>
    <row r="239" spans="1:21" x14ac:dyDescent="0.2">
      <c r="A239" s="34"/>
      <c r="B239" s="37"/>
      <c r="C239" s="37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7"/>
    </row>
    <row r="240" spans="1:21" x14ac:dyDescent="0.2">
      <c r="A240" s="34"/>
      <c r="B240" s="37"/>
      <c r="C240" s="37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7"/>
    </row>
    <row r="241" spans="2:21" s="34" customFormat="1" x14ac:dyDescent="0.2">
      <c r="B241" s="37"/>
      <c r="C241" s="37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7"/>
    </row>
    <row r="242" spans="2:21" s="34" customFormat="1" x14ac:dyDescent="0.2">
      <c r="B242" s="37"/>
      <c r="C242" s="37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7"/>
    </row>
    <row r="243" spans="2:21" s="34" customFormat="1" x14ac:dyDescent="0.2">
      <c r="B243" s="37"/>
      <c r="C243" s="37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7"/>
    </row>
    <row r="244" spans="2:21" s="34" customFormat="1" x14ac:dyDescent="0.2">
      <c r="B244" s="37"/>
      <c r="C244" s="37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7"/>
    </row>
    <row r="245" spans="2:21" s="34" customFormat="1" x14ac:dyDescent="0.2">
      <c r="B245" s="37"/>
      <c r="C245" s="37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7"/>
    </row>
    <row r="246" spans="2:21" s="34" customFormat="1" x14ac:dyDescent="0.2">
      <c r="B246" s="37"/>
      <c r="C246" s="37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7"/>
    </row>
    <row r="247" spans="2:21" s="34" customFormat="1" x14ac:dyDescent="0.2">
      <c r="B247" s="37"/>
      <c r="C247" s="37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7"/>
    </row>
    <row r="248" spans="2:21" s="34" customFormat="1" x14ac:dyDescent="0.2">
      <c r="B248" s="37"/>
      <c r="C248" s="37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7"/>
    </row>
    <row r="249" spans="2:21" s="34" customFormat="1" x14ac:dyDescent="0.2">
      <c r="B249" s="37"/>
      <c r="C249" s="37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7"/>
    </row>
    <row r="250" spans="2:21" s="34" customFormat="1" x14ac:dyDescent="0.2">
      <c r="B250" s="37"/>
      <c r="C250" s="37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7"/>
    </row>
    <row r="251" spans="2:21" s="34" customFormat="1" x14ac:dyDescent="0.2">
      <c r="B251" s="37"/>
      <c r="C251" s="37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7"/>
    </row>
    <row r="252" spans="2:21" s="34" customFormat="1" x14ac:dyDescent="0.2">
      <c r="B252" s="37"/>
      <c r="C252" s="37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7"/>
    </row>
    <row r="253" spans="2:21" s="34" customFormat="1" x14ac:dyDescent="0.2">
      <c r="B253" s="37"/>
      <c r="C253" s="37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7"/>
    </row>
    <row r="254" spans="2:21" s="34" customFormat="1" x14ac:dyDescent="0.2">
      <c r="B254" s="37"/>
      <c r="C254" s="37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7"/>
    </row>
    <row r="255" spans="2:21" s="34" customFormat="1" x14ac:dyDescent="0.2">
      <c r="B255" s="37"/>
      <c r="C255" s="37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7"/>
    </row>
    <row r="256" spans="2:21" s="34" customFormat="1" x14ac:dyDescent="0.2">
      <c r="B256" s="37"/>
      <c r="C256" s="37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7"/>
    </row>
    <row r="257" spans="2:21" s="34" customFormat="1" x14ac:dyDescent="0.2">
      <c r="B257" s="37"/>
      <c r="C257" s="37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7"/>
    </row>
    <row r="258" spans="2:21" s="34" customFormat="1" x14ac:dyDescent="0.2">
      <c r="B258" s="37"/>
      <c r="C258" s="37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7"/>
    </row>
    <row r="259" spans="2:21" s="34" customFormat="1" x14ac:dyDescent="0.2">
      <c r="B259" s="37"/>
      <c r="C259" s="37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7"/>
    </row>
    <row r="260" spans="2:21" s="34" customFormat="1" x14ac:dyDescent="0.2">
      <c r="B260" s="37"/>
      <c r="C260" s="37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7"/>
    </row>
    <row r="261" spans="2:21" s="34" customFormat="1" x14ac:dyDescent="0.2">
      <c r="B261" s="37"/>
      <c r="C261" s="37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7"/>
    </row>
    <row r="262" spans="2:21" s="34" customFormat="1" x14ac:dyDescent="0.2">
      <c r="B262" s="37"/>
      <c r="C262" s="37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7"/>
    </row>
    <row r="263" spans="2:21" s="34" customFormat="1" x14ac:dyDescent="0.2">
      <c r="B263" s="37"/>
      <c r="C263" s="37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7"/>
    </row>
    <row r="264" spans="2:21" s="34" customFormat="1" x14ac:dyDescent="0.2">
      <c r="B264" s="37"/>
      <c r="C264" s="37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7"/>
    </row>
    <row r="265" spans="2:21" s="34" customFormat="1" x14ac:dyDescent="0.2">
      <c r="B265" s="37"/>
      <c r="C265" s="37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7"/>
    </row>
    <row r="266" spans="2:21" s="34" customFormat="1" x14ac:dyDescent="0.2">
      <c r="B266" s="37"/>
      <c r="C266" s="37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7"/>
    </row>
    <row r="267" spans="2:21" s="34" customFormat="1" x14ac:dyDescent="0.2">
      <c r="B267" s="37"/>
      <c r="C267" s="37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7"/>
    </row>
    <row r="268" spans="2:21" s="34" customFormat="1" x14ac:dyDescent="0.2">
      <c r="B268" s="37"/>
      <c r="C268" s="37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7"/>
    </row>
    <row r="269" spans="2:21" s="34" customFormat="1" x14ac:dyDescent="0.2">
      <c r="B269" s="37"/>
      <c r="C269" s="37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7"/>
    </row>
    <row r="270" spans="2:21" s="34" customFormat="1" x14ac:dyDescent="0.2">
      <c r="B270" s="37"/>
      <c r="C270" s="37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7"/>
    </row>
    <row r="271" spans="2:21" s="34" customFormat="1" x14ac:dyDescent="0.2">
      <c r="B271" s="37"/>
      <c r="C271" s="37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7"/>
    </row>
    <row r="272" spans="2:21" s="34" customFormat="1" x14ac:dyDescent="0.2">
      <c r="B272" s="37"/>
      <c r="C272" s="37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7"/>
    </row>
    <row r="273" spans="2:21" s="34" customFormat="1" x14ac:dyDescent="0.2">
      <c r="B273" s="37"/>
      <c r="C273" s="37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7"/>
    </row>
    <row r="274" spans="2:21" s="34" customFormat="1" x14ac:dyDescent="0.2">
      <c r="B274" s="37"/>
      <c r="C274" s="37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7"/>
    </row>
    <row r="275" spans="2:21" s="34" customFormat="1" x14ac:dyDescent="0.2">
      <c r="B275" s="37"/>
      <c r="C275" s="37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7"/>
    </row>
    <row r="276" spans="2:21" s="34" customFormat="1" x14ac:dyDescent="0.2">
      <c r="B276" s="37"/>
      <c r="C276" s="37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7"/>
    </row>
    <row r="277" spans="2:21" s="34" customFormat="1" x14ac:dyDescent="0.2">
      <c r="B277" s="37"/>
      <c r="C277" s="37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7"/>
    </row>
    <row r="278" spans="2:21" s="34" customFormat="1" x14ac:dyDescent="0.2">
      <c r="B278" s="37"/>
      <c r="C278" s="37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7"/>
    </row>
    <row r="279" spans="2:21" s="34" customFormat="1" x14ac:dyDescent="0.2">
      <c r="B279" s="37"/>
      <c r="C279" s="37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7"/>
    </row>
    <row r="280" spans="2:21" s="34" customFormat="1" x14ac:dyDescent="0.2">
      <c r="B280" s="37"/>
      <c r="C280" s="37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7"/>
    </row>
    <row r="281" spans="2:21" s="34" customFormat="1" x14ac:dyDescent="0.2">
      <c r="B281" s="37"/>
      <c r="C281" s="37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7"/>
    </row>
    <row r="282" spans="2:21" s="34" customFormat="1" x14ac:dyDescent="0.2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</row>
    <row r="283" spans="2:21" s="34" customFormat="1" x14ac:dyDescent="0.2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</row>
    <row r="284" spans="2:21" s="34" customFormat="1" x14ac:dyDescent="0.2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</row>
    <row r="285" spans="2:21" s="34" customFormat="1" x14ac:dyDescent="0.2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</row>
    <row r="286" spans="2:21" s="34" customFormat="1" x14ac:dyDescent="0.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</row>
    <row r="287" spans="2:21" s="34" customFormat="1" x14ac:dyDescent="0.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</row>
    <row r="288" spans="2:21" s="34" customFormat="1" x14ac:dyDescent="0.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  <row r="372" spans="1:1" x14ac:dyDescent="0.2">
      <c r="A372" s="34"/>
    </row>
    <row r="373" spans="1:1" x14ac:dyDescent="0.2">
      <c r="A373" s="34"/>
    </row>
    <row r="374" spans="1:1" x14ac:dyDescent="0.2">
      <c r="A374" s="34"/>
    </row>
    <row r="375" spans="1:1" x14ac:dyDescent="0.2">
      <c r="A375" s="34"/>
    </row>
    <row r="376" spans="1:1" x14ac:dyDescent="0.2">
      <c r="A376" s="34"/>
    </row>
    <row r="377" spans="1:1" x14ac:dyDescent="0.2">
      <c r="A377" s="34"/>
    </row>
    <row r="378" spans="1:1" x14ac:dyDescent="0.2">
      <c r="A378" s="34"/>
    </row>
    <row r="379" spans="1:1" x14ac:dyDescent="0.2">
      <c r="A379" s="34"/>
    </row>
    <row r="380" spans="1:1" x14ac:dyDescent="0.2">
      <c r="A380" s="34"/>
    </row>
    <row r="381" spans="1:1" x14ac:dyDescent="0.2">
      <c r="A381" s="34"/>
    </row>
    <row r="382" spans="1:1" x14ac:dyDescent="0.2">
      <c r="A382" s="34"/>
    </row>
    <row r="383" spans="1:1" x14ac:dyDescent="0.2">
      <c r="A383" s="34"/>
    </row>
    <row r="384" spans="1:1" x14ac:dyDescent="0.2">
      <c r="A384" s="34"/>
    </row>
    <row r="385" spans="1:1" x14ac:dyDescent="0.2">
      <c r="A385" s="34"/>
    </row>
    <row r="386" spans="1:1" x14ac:dyDescent="0.2">
      <c r="A386" s="34"/>
    </row>
    <row r="387" spans="1:1" x14ac:dyDescent="0.2">
      <c r="A387" s="34"/>
    </row>
    <row r="388" spans="1:1" x14ac:dyDescent="0.2">
      <c r="A388" s="34"/>
    </row>
    <row r="389" spans="1:1" x14ac:dyDescent="0.2">
      <c r="A389" s="34"/>
    </row>
    <row r="390" spans="1:1" x14ac:dyDescent="0.2">
      <c r="A390" s="34"/>
    </row>
    <row r="391" spans="1:1" x14ac:dyDescent="0.2">
      <c r="A391" s="34"/>
    </row>
    <row r="392" spans="1:1" x14ac:dyDescent="0.2">
      <c r="A392" s="34"/>
    </row>
    <row r="393" spans="1:1" x14ac:dyDescent="0.2">
      <c r="A393" s="34"/>
    </row>
    <row r="394" spans="1:1" x14ac:dyDescent="0.2">
      <c r="A394" s="34"/>
    </row>
    <row r="395" spans="1:1" x14ac:dyDescent="0.2">
      <c r="A395" s="34"/>
    </row>
    <row r="396" spans="1:1" x14ac:dyDescent="0.2">
      <c r="A396" s="34"/>
    </row>
    <row r="397" spans="1:1" x14ac:dyDescent="0.2">
      <c r="A397" s="34"/>
    </row>
    <row r="398" spans="1:1" x14ac:dyDescent="0.2">
      <c r="A398" s="34"/>
    </row>
    <row r="399" spans="1:1" x14ac:dyDescent="0.2">
      <c r="A399" s="34"/>
    </row>
    <row r="400" spans="1:1" x14ac:dyDescent="0.2">
      <c r="A400" s="34"/>
    </row>
    <row r="401" spans="1:1" x14ac:dyDescent="0.2">
      <c r="A401" s="34"/>
    </row>
    <row r="402" spans="1:1" x14ac:dyDescent="0.2">
      <c r="A402" s="34"/>
    </row>
    <row r="403" spans="1:1" x14ac:dyDescent="0.2">
      <c r="A403" s="34"/>
    </row>
    <row r="404" spans="1:1" x14ac:dyDescent="0.2">
      <c r="A404" s="34"/>
    </row>
    <row r="405" spans="1:1" x14ac:dyDescent="0.2">
      <c r="A405" s="34"/>
    </row>
    <row r="406" spans="1:1" x14ac:dyDescent="0.2">
      <c r="A406" s="34"/>
    </row>
    <row r="407" spans="1:1" x14ac:dyDescent="0.2">
      <c r="A407" s="34"/>
    </row>
    <row r="408" spans="1:1" x14ac:dyDescent="0.2">
      <c r="A408" s="34"/>
    </row>
    <row r="409" spans="1:1" x14ac:dyDescent="0.2">
      <c r="A409" s="34"/>
    </row>
    <row r="410" spans="1:1" x14ac:dyDescent="0.2">
      <c r="A410" s="34"/>
    </row>
    <row r="411" spans="1:1" x14ac:dyDescent="0.2">
      <c r="A411" s="34"/>
    </row>
    <row r="412" spans="1:1" x14ac:dyDescent="0.2">
      <c r="A412" s="34"/>
    </row>
    <row r="413" spans="1:1" x14ac:dyDescent="0.2">
      <c r="A413" s="34"/>
    </row>
    <row r="414" spans="1:1" x14ac:dyDescent="0.2">
      <c r="A414" s="34"/>
    </row>
    <row r="415" spans="1:1" x14ac:dyDescent="0.2">
      <c r="A415" s="34"/>
    </row>
    <row r="416" spans="1:1" x14ac:dyDescent="0.2">
      <c r="A416" s="34"/>
    </row>
    <row r="417" spans="1:1" x14ac:dyDescent="0.2">
      <c r="A417" s="34"/>
    </row>
    <row r="418" spans="1:1" x14ac:dyDescent="0.2">
      <c r="A418" s="34"/>
    </row>
    <row r="419" spans="1:1" x14ac:dyDescent="0.2">
      <c r="A419" s="34"/>
    </row>
    <row r="420" spans="1:1" x14ac:dyDescent="0.2">
      <c r="A420" s="34"/>
    </row>
    <row r="421" spans="1:1" x14ac:dyDescent="0.2">
      <c r="A421" s="34"/>
    </row>
    <row r="422" spans="1:1" x14ac:dyDescent="0.2">
      <c r="A422" s="34"/>
    </row>
    <row r="423" spans="1:1" x14ac:dyDescent="0.2">
      <c r="A423" s="34"/>
    </row>
    <row r="424" spans="1:1" x14ac:dyDescent="0.2">
      <c r="A424" s="34"/>
    </row>
    <row r="425" spans="1:1" x14ac:dyDescent="0.2">
      <c r="A425" s="34"/>
    </row>
    <row r="426" spans="1:1" x14ac:dyDescent="0.2">
      <c r="A426" s="34"/>
    </row>
    <row r="427" spans="1:1" x14ac:dyDescent="0.2">
      <c r="A427" s="34"/>
    </row>
    <row r="428" spans="1:1" x14ac:dyDescent="0.2">
      <c r="A428" s="34"/>
    </row>
    <row r="429" spans="1:1" x14ac:dyDescent="0.2">
      <c r="A429" s="34"/>
    </row>
    <row r="430" spans="1:1" x14ac:dyDescent="0.2">
      <c r="A430" s="34"/>
    </row>
    <row r="431" spans="1:1" x14ac:dyDescent="0.2">
      <c r="A431" s="34"/>
    </row>
    <row r="432" spans="1:1" x14ac:dyDescent="0.2">
      <c r="A432" s="34"/>
    </row>
    <row r="433" spans="1:1" x14ac:dyDescent="0.2">
      <c r="A433" s="34"/>
    </row>
    <row r="434" spans="1:1" x14ac:dyDescent="0.2">
      <c r="A434" s="34"/>
    </row>
    <row r="435" spans="1:1" x14ac:dyDescent="0.2">
      <c r="A435" s="34"/>
    </row>
    <row r="436" spans="1:1" x14ac:dyDescent="0.2">
      <c r="A436" s="34"/>
    </row>
    <row r="437" spans="1:1" x14ac:dyDescent="0.2">
      <c r="A437" s="34"/>
    </row>
    <row r="438" spans="1:1" x14ac:dyDescent="0.2">
      <c r="A438" s="34"/>
    </row>
    <row r="439" spans="1:1" x14ac:dyDescent="0.2">
      <c r="A439" s="34"/>
    </row>
    <row r="440" spans="1:1" x14ac:dyDescent="0.2">
      <c r="A440" s="34"/>
    </row>
    <row r="441" spans="1:1" x14ac:dyDescent="0.2">
      <c r="A441" s="34"/>
    </row>
    <row r="442" spans="1:1" x14ac:dyDescent="0.2">
      <c r="A442" s="34"/>
    </row>
    <row r="443" spans="1:1" x14ac:dyDescent="0.2">
      <c r="A443" s="34"/>
    </row>
    <row r="444" spans="1:1" x14ac:dyDescent="0.2">
      <c r="A444" s="34"/>
    </row>
    <row r="445" spans="1:1" x14ac:dyDescent="0.2">
      <c r="A445" s="34"/>
    </row>
    <row r="446" spans="1:1" x14ac:dyDescent="0.2">
      <c r="A446" s="34"/>
    </row>
    <row r="447" spans="1:1" x14ac:dyDescent="0.2">
      <c r="A447" s="34"/>
    </row>
    <row r="448" spans="1:1" x14ac:dyDescent="0.2">
      <c r="A448" s="34"/>
    </row>
    <row r="449" spans="1:1" x14ac:dyDescent="0.2">
      <c r="A449" s="34"/>
    </row>
    <row r="450" spans="1:1" x14ac:dyDescent="0.2">
      <c r="A450" s="34"/>
    </row>
    <row r="451" spans="1:1" x14ac:dyDescent="0.2">
      <c r="A451" s="34"/>
    </row>
    <row r="452" spans="1:1" x14ac:dyDescent="0.2">
      <c r="A452" s="34"/>
    </row>
    <row r="453" spans="1:1" x14ac:dyDescent="0.2">
      <c r="A453" s="34"/>
    </row>
    <row r="454" spans="1:1" x14ac:dyDescent="0.2">
      <c r="A454" s="34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4"/>
    </row>
    <row r="593" spans="1:1" x14ac:dyDescent="0.2">
      <c r="A593" s="34"/>
    </row>
    <row r="594" spans="1:1" x14ac:dyDescent="0.2">
      <c r="A594" s="34"/>
    </row>
    <row r="595" spans="1:1" x14ac:dyDescent="0.2">
      <c r="A595" s="34"/>
    </row>
    <row r="596" spans="1:1" x14ac:dyDescent="0.2">
      <c r="A596" s="34"/>
    </row>
    <row r="597" spans="1:1" x14ac:dyDescent="0.2">
      <c r="A597" s="34"/>
    </row>
    <row r="598" spans="1:1" x14ac:dyDescent="0.2">
      <c r="A598" s="34"/>
    </row>
    <row r="599" spans="1:1" x14ac:dyDescent="0.2">
      <c r="A599" s="34"/>
    </row>
    <row r="600" spans="1:1" x14ac:dyDescent="0.2">
      <c r="A600" s="34"/>
    </row>
    <row r="601" spans="1:1" x14ac:dyDescent="0.2">
      <c r="A601" s="34"/>
    </row>
    <row r="602" spans="1:1" x14ac:dyDescent="0.2">
      <c r="A602" s="34"/>
    </row>
    <row r="603" spans="1:1" x14ac:dyDescent="0.2">
      <c r="A603" s="34"/>
    </row>
    <row r="604" spans="1:1" x14ac:dyDescent="0.2">
      <c r="A604" s="34"/>
    </row>
    <row r="605" spans="1:1" x14ac:dyDescent="0.2">
      <c r="A605" s="34"/>
    </row>
    <row r="606" spans="1:1" x14ac:dyDescent="0.2">
      <c r="A606" s="34"/>
    </row>
    <row r="607" spans="1:1" x14ac:dyDescent="0.2">
      <c r="A607" s="34"/>
    </row>
    <row r="608" spans="1:1" x14ac:dyDescent="0.2">
      <c r="A608" s="34"/>
    </row>
    <row r="609" spans="1:1" x14ac:dyDescent="0.2">
      <c r="A609" s="34"/>
    </row>
    <row r="610" spans="1:1" x14ac:dyDescent="0.2">
      <c r="A610" s="34"/>
    </row>
    <row r="611" spans="1:1" x14ac:dyDescent="0.2">
      <c r="A611" s="34"/>
    </row>
    <row r="612" spans="1:1" x14ac:dyDescent="0.2">
      <c r="A612" s="34"/>
    </row>
    <row r="613" spans="1:1" x14ac:dyDescent="0.2">
      <c r="A613" s="34"/>
    </row>
    <row r="614" spans="1:1" x14ac:dyDescent="0.2">
      <c r="A614" s="34"/>
    </row>
    <row r="615" spans="1:1" x14ac:dyDescent="0.2">
      <c r="A615" s="34"/>
    </row>
    <row r="616" spans="1:1" x14ac:dyDescent="0.2">
      <c r="A616" s="34"/>
    </row>
    <row r="617" spans="1:1" x14ac:dyDescent="0.2">
      <c r="A617" s="34"/>
    </row>
    <row r="618" spans="1:1" x14ac:dyDescent="0.2">
      <c r="A618" s="34"/>
    </row>
    <row r="619" spans="1:1" x14ac:dyDescent="0.2">
      <c r="A619" s="34"/>
    </row>
    <row r="620" spans="1:1" x14ac:dyDescent="0.2">
      <c r="A620" s="34"/>
    </row>
    <row r="621" spans="1:1" x14ac:dyDescent="0.2">
      <c r="A621" s="34"/>
    </row>
    <row r="622" spans="1:1" x14ac:dyDescent="0.2">
      <c r="A622" s="34"/>
    </row>
    <row r="623" spans="1:1" x14ac:dyDescent="0.2">
      <c r="A623" s="34"/>
    </row>
    <row r="624" spans="1:1" x14ac:dyDescent="0.2">
      <c r="A624" s="34"/>
    </row>
    <row r="625" spans="1:1" x14ac:dyDescent="0.2">
      <c r="A625" s="34"/>
    </row>
    <row r="626" spans="1:1" x14ac:dyDescent="0.2">
      <c r="A626" s="34"/>
    </row>
    <row r="627" spans="1:1" x14ac:dyDescent="0.2">
      <c r="A627" s="34"/>
    </row>
    <row r="628" spans="1:1" x14ac:dyDescent="0.2">
      <c r="A628" s="34"/>
    </row>
    <row r="629" spans="1:1" x14ac:dyDescent="0.2">
      <c r="A629" s="34"/>
    </row>
    <row r="630" spans="1:1" x14ac:dyDescent="0.2">
      <c r="A630" s="34"/>
    </row>
    <row r="631" spans="1:1" x14ac:dyDescent="0.2">
      <c r="A631" s="34"/>
    </row>
    <row r="632" spans="1:1" x14ac:dyDescent="0.2">
      <c r="A632" s="34"/>
    </row>
    <row r="633" spans="1:1" x14ac:dyDescent="0.2">
      <c r="A633" s="34"/>
    </row>
    <row r="634" spans="1:1" x14ac:dyDescent="0.2">
      <c r="A634" s="34"/>
    </row>
    <row r="635" spans="1:1" x14ac:dyDescent="0.2">
      <c r="A635" s="34"/>
    </row>
    <row r="636" spans="1:1" x14ac:dyDescent="0.2">
      <c r="A636" s="34"/>
    </row>
    <row r="637" spans="1:1" x14ac:dyDescent="0.2">
      <c r="A637" s="34"/>
    </row>
    <row r="638" spans="1:1" x14ac:dyDescent="0.2">
      <c r="A638" s="34"/>
    </row>
    <row r="639" spans="1:1" x14ac:dyDescent="0.2">
      <c r="A639" s="34"/>
    </row>
    <row r="640" spans="1:1" x14ac:dyDescent="0.2">
      <c r="A640" s="34"/>
    </row>
    <row r="641" spans="1:1" x14ac:dyDescent="0.2">
      <c r="A641" s="34"/>
    </row>
    <row r="642" spans="1:1" x14ac:dyDescent="0.2">
      <c r="A642" s="34"/>
    </row>
    <row r="643" spans="1:1" x14ac:dyDescent="0.2">
      <c r="A643" s="34"/>
    </row>
    <row r="644" spans="1:1" x14ac:dyDescent="0.2">
      <c r="A644" s="34"/>
    </row>
    <row r="645" spans="1:1" x14ac:dyDescent="0.2">
      <c r="A645" s="34"/>
    </row>
    <row r="646" spans="1:1" x14ac:dyDescent="0.2">
      <c r="A646" s="34"/>
    </row>
    <row r="647" spans="1:1" x14ac:dyDescent="0.2">
      <c r="A647" s="34"/>
    </row>
    <row r="648" spans="1:1" x14ac:dyDescent="0.2">
      <c r="A648" s="34"/>
    </row>
    <row r="649" spans="1:1" x14ac:dyDescent="0.2">
      <c r="A649" s="34"/>
    </row>
    <row r="650" spans="1:1" x14ac:dyDescent="0.2">
      <c r="A650" s="34"/>
    </row>
    <row r="651" spans="1:1" x14ac:dyDescent="0.2">
      <c r="A651" s="34"/>
    </row>
    <row r="652" spans="1:1" x14ac:dyDescent="0.2">
      <c r="A652" s="34"/>
    </row>
    <row r="653" spans="1:1" x14ac:dyDescent="0.2">
      <c r="A653" s="34"/>
    </row>
    <row r="654" spans="1:1" x14ac:dyDescent="0.2">
      <c r="A654" s="34"/>
    </row>
    <row r="655" spans="1:1" x14ac:dyDescent="0.2">
      <c r="A655" s="34"/>
    </row>
    <row r="656" spans="1:1" x14ac:dyDescent="0.2">
      <c r="A656" s="34"/>
    </row>
    <row r="657" spans="1:1" x14ac:dyDescent="0.2">
      <c r="A657" s="34"/>
    </row>
    <row r="658" spans="1:1" x14ac:dyDescent="0.2">
      <c r="A658" s="34"/>
    </row>
    <row r="659" spans="1:1" x14ac:dyDescent="0.2">
      <c r="A659" s="34"/>
    </row>
    <row r="660" spans="1:1" x14ac:dyDescent="0.2">
      <c r="A660" s="34"/>
    </row>
    <row r="661" spans="1:1" x14ac:dyDescent="0.2">
      <c r="A661" s="34"/>
    </row>
    <row r="662" spans="1:1" x14ac:dyDescent="0.2">
      <c r="A662" s="34"/>
    </row>
    <row r="663" spans="1:1" x14ac:dyDescent="0.2">
      <c r="A663" s="34"/>
    </row>
    <row r="664" spans="1:1" x14ac:dyDescent="0.2">
      <c r="A664" s="34"/>
    </row>
    <row r="665" spans="1:1" x14ac:dyDescent="0.2">
      <c r="A665" s="34"/>
    </row>
    <row r="666" spans="1:1" x14ac:dyDescent="0.2">
      <c r="A666" s="34"/>
    </row>
    <row r="667" spans="1:1" x14ac:dyDescent="0.2">
      <c r="A667" s="34"/>
    </row>
    <row r="668" spans="1:1" x14ac:dyDescent="0.2">
      <c r="A668" s="34"/>
    </row>
    <row r="669" spans="1:1" x14ac:dyDescent="0.2">
      <c r="A669" s="34"/>
    </row>
    <row r="670" spans="1:1" x14ac:dyDescent="0.2">
      <c r="A670" s="34"/>
    </row>
    <row r="671" spans="1:1" x14ac:dyDescent="0.2">
      <c r="A671" s="34"/>
    </row>
    <row r="672" spans="1:1" x14ac:dyDescent="0.2">
      <c r="A672" s="34"/>
    </row>
    <row r="673" spans="1:1" x14ac:dyDescent="0.2">
      <c r="A673" s="34"/>
    </row>
    <row r="674" spans="1:1" x14ac:dyDescent="0.2">
      <c r="A674" s="34"/>
    </row>
    <row r="675" spans="1:1" x14ac:dyDescent="0.2">
      <c r="A675" s="34"/>
    </row>
    <row r="676" spans="1:1" x14ac:dyDescent="0.2">
      <c r="A676" s="34"/>
    </row>
    <row r="677" spans="1:1" x14ac:dyDescent="0.2">
      <c r="A677" s="34"/>
    </row>
    <row r="678" spans="1:1" x14ac:dyDescent="0.2">
      <c r="A678" s="34"/>
    </row>
    <row r="679" spans="1:1" x14ac:dyDescent="0.2">
      <c r="A679" s="34"/>
    </row>
    <row r="680" spans="1:1" x14ac:dyDescent="0.2">
      <c r="A680" s="34"/>
    </row>
    <row r="681" spans="1:1" x14ac:dyDescent="0.2">
      <c r="A681" s="34"/>
    </row>
    <row r="682" spans="1:1" x14ac:dyDescent="0.2">
      <c r="A682" s="34"/>
    </row>
    <row r="683" spans="1:1" x14ac:dyDescent="0.2">
      <c r="A683" s="34"/>
    </row>
    <row r="684" spans="1:1" x14ac:dyDescent="0.2">
      <c r="A684" s="34"/>
    </row>
    <row r="685" spans="1:1" x14ac:dyDescent="0.2">
      <c r="A685" s="34"/>
    </row>
    <row r="686" spans="1:1" x14ac:dyDescent="0.2">
      <c r="A686" s="34"/>
    </row>
    <row r="687" spans="1:1" x14ac:dyDescent="0.2">
      <c r="A687" s="34"/>
    </row>
    <row r="688" spans="1:1" x14ac:dyDescent="0.2">
      <c r="A688" s="34"/>
    </row>
    <row r="689" spans="1:1" x14ac:dyDescent="0.2">
      <c r="A689" s="34"/>
    </row>
    <row r="690" spans="1:1" x14ac:dyDescent="0.2">
      <c r="A690" s="34"/>
    </row>
    <row r="691" spans="1:1" x14ac:dyDescent="0.2">
      <c r="A691" s="34"/>
    </row>
    <row r="692" spans="1:1" x14ac:dyDescent="0.2">
      <c r="A692" s="34"/>
    </row>
    <row r="693" spans="1:1" x14ac:dyDescent="0.2">
      <c r="A693" s="34"/>
    </row>
    <row r="694" spans="1:1" x14ac:dyDescent="0.2">
      <c r="A694" s="34"/>
    </row>
    <row r="695" spans="1:1" x14ac:dyDescent="0.2">
      <c r="A695" s="34"/>
    </row>
    <row r="696" spans="1:1" x14ac:dyDescent="0.2">
      <c r="A696" s="34"/>
    </row>
    <row r="697" spans="1:1" x14ac:dyDescent="0.2">
      <c r="A697" s="34"/>
    </row>
    <row r="698" spans="1:1" x14ac:dyDescent="0.2">
      <c r="A698" s="34"/>
    </row>
    <row r="699" spans="1:1" x14ac:dyDescent="0.2">
      <c r="A699" s="34"/>
    </row>
    <row r="700" spans="1:1" x14ac:dyDescent="0.2">
      <c r="A700" s="34"/>
    </row>
    <row r="701" spans="1:1" x14ac:dyDescent="0.2">
      <c r="A701" s="34"/>
    </row>
    <row r="702" spans="1:1" x14ac:dyDescent="0.2">
      <c r="A702" s="34"/>
    </row>
    <row r="703" spans="1:1" x14ac:dyDescent="0.2">
      <c r="A703" s="34"/>
    </row>
    <row r="704" spans="1:1" x14ac:dyDescent="0.2">
      <c r="A704" s="34"/>
    </row>
    <row r="705" spans="1:1" x14ac:dyDescent="0.2">
      <c r="A705" s="34"/>
    </row>
    <row r="706" spans="1:1" x14ac:dyDescent="0.2">
      <c r="A706" s="34"/>
    </row>
    <row r="707" spans="1:1" x14ac:dyDescent="0.2">
      <c r="A707" s="34"/>
    </row>
    <row r="708" spans="1:1" x14ac:dyDescent="0.2">
      <c r="A708" s="34"/>
    </row>
    <row r="709" spans="1:1" x14ac:dyDescent="0.2">
      <c r="A709" s="34"/>
    </row>
    <row r="710" spans="1:1" x14ac:dyDescent="0.2">
      <c r="A710" s="34"/>
    </row>
    <row r="711" spans="1:1" x14ac:dyDescent="0.2">
      <c r="A711" s="34"/>
    </row>
    <row r="712" spans="1:1" x14ac:dyDescent="0.2">
      <c r="A712" s="34"/>
    </row>
    <row r="713" spans="1:1" x14ac:dyDescent="0.2">
      <c r="A713" s="34"/>
    </row>
    <row r="714" spans="1:1" x14ac:dyDescent="0.2">
      <c r="A714" s="34"/>
    </row>
    <row r="715" spans="1:1" x14ac:dyDescent="0.2">
      <c r="A715" s="34"/>
    </row>
    <row r="716" spans="1:1" x14ac:dyDescent="0.2">
      <c r="A716" s="34"/>
    </row>
    <row r="717" spans="1:1" x14ac:dyDescent="0.2">
      <c r="A717" s="34"/>
    </row>
  </sheetData>
  <hyperlinks>
    <hyperlink ref="A5" location="INDICE!A7" display="VOLVER AL INDICE" xr:uid="{00000000-0004-0000-07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autoPageBreaks="0" fitToPage="1"/>
  </sheetPr>
  <dimension ref="A1:S721"/>
  <sheetViews>
    <sheetView zoomScale="115" zoomScaleNormal="115" workbookViewId="0">
      <pane xSplit="1" ySplit="9" topLeftCell="B58" activePane="bottomRight" state="frozen"/>
      <selection pane="topRight" activeCell="C1" sqref="C1"/>
      <selection pane="bottomLeft" activeCell="A10" sqref="A10"/>
      <selection pane="bottomRight" activeCell="B4" sqref="B4"/>
    </sheetView>
  </sheetViews>
  <sheetFormatPr baseColWidth="10" defaultColWidth="11.42578125" defaultRowHeight="12.75" x14ac:dyDescent="0.2"/>
  <cols>
    <col min="1" max="1" width="9.85546875" style="36" bestFit="1" customWidth="1"/>
    <col min="2" max="17" width="13.85546875" style="36" customWidth="1"/>
    <col min="18" max="20" width="10.85546875" style="34" customWidth="1"/>
    <col min="21" max="16384" width="11.42578125" style="34"/>
  </cols>
  <sheetData>
    <row r="1" spans="1:19" s="3" customFormat="1" ht="3" customHeight="1" x14ac:dyDescent="0.2">
      <c r="A1" s="23"/>
      <c r="B1" s="25"/>
      <c r="C1" s="25"/>
      <c r="D1" s="91"/>
      <c r="E1" s="25"/>
      <c r="F1" s="25"/>
      <c r="G1" s="91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9" s="3" customFormat="1" ht="33.75" customHeight="1" x14ac:dyDescent="0.2">
      <c r="A2" s="27" t="s">
        <v>3</v>
      </c>
      <c r="B2" s="24" t="s">
        <v>136</v>
      </c>
      <c r="C2" s="24"/>
      <c r="D2" s="140"/>
      <c r="E2" s="24"/>
      <c r="F2" s="127"/>
      <c r="G2" s="108"/>
      <c r="H2" s="127"/>
      <c r="I2" s="127"/>
      <c r="J2" s="127"/>
      <c r="K2" s="127"/>
      <c r="L2" s="127"/>
      <c r="M2" s="127"/>
      <c r="N2" s="127"/>
      <c r="O2" s="127"/>
      <c r="P2" s="127"/>
      <c r="Q2" s="119"/>
    </row>
    <row r="3" spans="1:19" s="3" customFormat="1" ht="18.75" customHeight="1" x14ac:dyDescent="0.2">
      <c r="A3" s="27" t="s">
        <v>145</v>
      </c>
      <c r="B3" s="424" t="s">
        <v>246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5"/>
    </row>
    <row r="4" spans="1:19" s="3" customFormat="1" ht="3" customHeight="1" x14ac:dyDescent="0.2">
      <c r="A4" s="28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</row>
    <row r="5" spans="1:19" s="3" customFormat="1" ht="22.5" x14ac:dyDescent="0.2">
      <c r="A5" s="29" t="s">
        <v>4</v>
      </c>
      <c r="B5" s="175" t="s">
        <v>138</v>
      </c>
      <c r="C5" s="176"/>
      <c r="D5" s="176"/>
      <c r="E5" s="176"/>
      <c r="F5" s="176"/>
      <c r="G5" s="176"/>
      <c r="H5" s="176"/>
      <c r="I5" s="176"/>
      <c r="J5" s="176"/>
      <c r="K5" s="175" t="s">
        <v>163</v>
      </c>
      <c r="L5" s="176"/>
      <c r="M5" s="176"/>
      <c r="N5" s="176"/>
      <c r="O5" s="176"/>
      <c r="P5" s="176"/>
      <c r="Q5" s="177"/>
    </row>
    <row r="6" spans="1:19" s="3" customFormat="1" ht="4.5" customHeight="1" x14ac:dyDescent="0.2">
      <c r="A6" s="30"/>
      <c r="B6" s="130"/>
      <c r="C6" s="130"/>
      <c r="D6" s="130"/>
      <c r="E6" s="130"/>
      <c r="F6" s="130"/>
      <c r="G6" s="130"/>
      <c r="H6" s="130"/>
      <c r="I6" s="130"/>
      <c r="J6" s="132"/>
      <c r="K6" s="130"/>
      <c r="L6" s="130"/>
      <c r="M6" s="130"/>
      <c r="N6" s="130"/>
      <c r="O6" s="130"/>
      <c r="P6" s="130"/>
      <c r="Q6" s="131"/>
    </row>
    <row r="7" spans="1:19" s="3" customFormat="1" ht="22.5" x14ac:dyDescent="0.2">
      <c r="A7" s="94" t="s">
        <v>165</v>
      </c>
      <c r="B7" s="48" t="s">
        <v>78</v>
      </c>
      <c r="C7" s="48" t="s">
        <v>78</v>
      </c>
      <c r="D7" s="48" t="s">
        <v>78</v>
      </c>
      <c r="E7" s="48" t="s">
        <v>78</v>
      </c>
      <c r="F7" s="48" t="s">
        <v>78</v>
      </c>
      <c r="G7" s="48" t="s">
        <v>78</v>
      </c>
      <c r="H7" s="64" t="s">
        <v>76</v>
      </c>
      <c r="I7" s="64" t="s">
        <v>77</v>
      </c>
      <c r="J7" s="99" t="s">
        <v>77</v>
      </c>
      <c r="K7" s="48" t="s">
        <v>78</v>
      </c>
      <c r="L7" s="48" t="s">
        <v>78</v>
      </c>
      <c r="M7" s="48" t="s">
        <v>78</v>
      </c>
      <c r="N7" s="48" t="s">
        <v>78</v>
      </c>
      <c r="O7" s="64" t="s">
        <v>76</v>
      </c>
      <c r="P7" s="64" t="s">
        <v>77</v>
      </c>
      <c r="Q7" s="65" t="s">
        <v>77</v>
      </c>
    </row>
    <row r="8" spans="1:19" s="3" customFormat="1" ht="30.75" customHeight="1" x14ac:dyDescent="0.2">
      <c r="A8" s="28"/>
      <c r="B8" s="85" t="s">
        <v>72</v>
      </c>
      <c r="C8" s="86"/>
      <c r="D8" s="273"/>
      <c r="E8" s="85" t="s">
        <v>17</v>
      </c>
      <c r="F8" s="85"/>
      <c r="G8" s="123"/>
      <c r="H8" s="122"/>
      <c r="I8" s="133"/>
      <c r="J8" s="123"/>
      <c r="K8" s="121" t="s">
        <v>80</v>
      </c>
      <c r="L8" s="88"/>
      <c r="M8" s="85" t="s">
        <v>81</v>
      </c>
      <c r="N8" s="88"/>
      <c r="O8" s="87"/>
      <c r="P8" s="87"/>
      <c r="Q8" s="63"/>
    </row>
    <row r="9" spans="1:19" s="4" customFormat="1" ht="57" thickBot="1" x14ac:dyDescent="0.25">
      <c r="A9" s="31" t="s">
        <v>14</v>
      </c>
      <c r="B9" s="39" t="s">
        <v>70</v>
      </c>
      <c r="C9" s="39" t="s">
        <v>137</v>
      </c>
      <c r="D9" s="69" t="s">
        <v>142</v>
      </c>
      <c r="E9" s="39" t="s">
        <v>70</v>
      </c>
      <c r="F9" s="42" t="s">
        <v>137</v>
      </c>
      <c r="G9" s="69" t="s">
        <v>142</v>
      </c>
      <c r="H9" s="69" t="s">
        <v>139</v>
      </c>
      <c r="I9" s="69" t="s">
        <v>79</v>
      </c>
      <c r="J9" s="69" t="s">
        <v>140</v>
      </c>
      <c r="K9" s="39" t="s">
        <v>70</v>
      </c>
      <c r="L9" s="39" t="s">
        <v>71</v>
      </c>
      <c r="M9" s="39" t="s">
        <v>70</v>
      </c>
      <c r="N9" s="42" t="s">
        <v>71</v>
      </c>
      <c r="O9" s="69" t="s">
        <v>141</v>
      </c>
      <c r="P9" s="69" t="s">
        <v>83</v>
      </c>
      <c r="Q9" s="70" t="s">
        <v>84</v>
      </c>
      <c r="R9" s="3"/>
    </row>
    <row r="10" spans="1:19" s="4" customFormat="1" x14ac:dyDescent="0.2">
      <c r="A10" s="66" t="s">
        <v>130</v>
      </c>
      <c r="B10" s="43">
        <v>4706</v>
      </c>
      <c r="C10" s="120">
        <v>47782</v>
      </c>
      <c r="D10" s="157">
        <f>C10/B10</f>
        <v>10.153421164470888</v>
      </c>
      <c r="E10" s="43">
        <v>5366</v>
      </c>
      <c r="F10" s="120">
        <v>52764</v>
      </c>
      <c r="G10" s="157">
        <f>F10/E10</f>
        <v>9.8330227357435707</v>
      </c>
      <c r="H10" s="168"/>
      <c r="I10" s="168"/>
      <c r="J10" s="168"/>
      <c r="K10" s="199">
        <v>16104</v>
      </c>
      <c r="L10" s="43">
        <v>161212</v>
      </c>
      <c r="M10" s="167"/>
      <c r="N10" s="167"/>
      <c r="O10" s="196"/>
      <c r="P10" s="168"/>
      <c r="Q10" s="166"/>
      <c r="R10" s="3"/>
    </row>
    <row r="11" spans="1:19" s="4" customFormat="1" x14ac:dyDescent="0.2">
      <c r="A11" s="66" t="s">
        <v>73</v>
      </c>
      <c r="B11" s="45">
        <v>4792</v>
      </c>
      <c r="C11" s="45">
        <v>49434</v>
      </c>
      <c r="D11" s="150">
        <f t="shared" ref="D11:D15" si="0">C11/B11</f>
        <v>10.315943238731219</v>
      </c>
      <c r="E11" s="45">
        <v>5484</v>
      </c>
      <c r="F11" s="73">
        <v>54625</v>
      </c>
      <c r="G11" s="150">
        <f t="shared" ref="G11:G14" si="1">F11/E11</f>
        <v>9.9607950401167038</v>
      </c>
      <c r="H11" s="196"/>
      <c r="I11" s="71"/>
      <c r="J11" s="114"/>
      <c r="K11" s="45">
        <v>16332</v>
      </c>
      <c r="L11" s="45">
        <v>165524</v>
      </c>
      <c r="M11" s="114"/>
      <c r="N11" s="71"/>
      <c r="O11" s="196"/>
      <c r="P11" s="71"/>
      <c r="Q11" s="72"/>
      <c r="R11" s="3"/>
    </row>
    <row r="12" spans="1:19" s="4" customFormat="1" x14ac:dyDescent="0.2">
      <c r="A12" s="66" t="s">
        <v>20</v>
      </c>
      <c r="B12" s="45">
        <v>4872</v>
      </c>
      <c r="C12" s="45">
        <v>50584</v>
      </c>
      <c r="D12" s="150">
        <f t="shared" si="0"/>
        <v>10.382594417077176</v>
      </c>
      <c r="E12" s="45">
        <v>5590</v>
      </c>
      <c r="F12" s="73">
        <v>55915</v>
      </c>
      <c r="G12" s="150">
        <f t="shared" si="1"/>
        <v>10.00268336314848</v>
      </c>
      <c r="H12" s="196"/>
      <c r="I12" s="71"/>
      <c r="J12" s="114"/>
      <c r="K12" s="45">
        <v>16640</v>
      </c>
      <c r="L12" s="45">
        <v>167901</v>
      </c>
      <c r="M12" s="67"/>
      <c r="N12" s="67"/>
      <c r="O12" s="196"/>
      <c r="P12" s="71"/>
      <c r="Q12" s="72"/>
      <c r="R12" s="3"/>
    </row>
    <row r="13" spans="1:19" s="4" customFormat="1" ht="13.5" thickBot="1" x14ac:dyDescent="0.25">
      <c r="A13" s="66" t="s">
        <v>21</v>
      </c>
      <c r="B13" s="45">
        <v>4944</v>
      </c>
      <c r="C13" s="45">
        <v>52445</v>
      </c>
      <c r="D13" s="150">
        <f t="shared" si="0"/>
        <v>10.607807443365695</v>
      </c>
      <c r="E13" s="45">
        <v>5683</v>
      </c>
      <c r="F13" s="73">
        <v>57903</v>
      </c>
      <c r="G13" s="150">
        <f t="shared" si="1"/>
        <v>10.18880872778462</v>
      </c>
      <c r="H13" s="196"/>
      <c r="I13" s="71"/>
      <c r="J13" s="114"/>
      <c r="K13" s="45">
        <v>16926</v>
      </c>
      <c r="L13" s="45">
        <v>173604</v>
      </c>
      <c r="M13" s="68"/>
      <c r="N13" s="68"/>
      <c r="O13" s="196"/>
      <c r="P13" s="71"/>
      <c r="Q13" s="72"/>
      <c r="R13" s="3"/>
    </row>
    <row r="14" spans="1:19" s="4" customFormat="1" x14ac:dyDescent="0.2">
      <c r="A14" s="41" t="s">
        <v>22</v>
      </c>
      <c r="B14" s="45">
        <v>4958</v>
      </c>
      <c r="C14" s="45">
        <v>51507</v>
      </c>
      <c r="D14" s="150">
        <f t="shared" si="0"/>
        <v>10.388664784187172</v>
      </c>
      <c r="E14" s="45">
        <v>5711</v>
      </c>
      <c r="F14" s="73">
        <v>56963</v>
      </c>
      <c r="G14" s="150">
        <f t="shared" si="1"/>
        <v>9.9742601996147791</v>
      </c>
      <c r="H14" s="196"/>
      <c r="I14" s="201"/>
      <c r="J14" s="200"/>
      <c r="K14" s="45">
        <v>17092</v>
      </c>
      <c r="L14" s="45">
        <v>174017</v>
      </c>
      <c r="M14" s="43">
        <v>19406</v>
      </c>
      <c r="N14" s="120">
        <v>202969</v>
      </c>
      <c r="O14" s="196"/>
      <c r="P14" s="201"/>
      <c r="Q14" s="202"/>
      <c r="R14" s="3"/>
    </row>
    <row r="15" spans="1:19" s="1" customFormat="1" x14ac:dyDescent="0.2">
      <c r="A15" s="41" t="s">
        <v>23</v>
      </c>
      <c r="B15" s="45">
        <v>4993</v>
      </c>
      <c r="C15" s="45">
        <v>51831</v>
      </c>
      <c r="D15" s="150">
        <f t="shared" si="0"/>
        <v>10.380733026236731</v>
      </c>
      <c r="E15" s="45">
        <v>5742</v>
      </c>
      <c r="F15" s="73">
        <v>57449</v>
      </c>
      <c r="G15" s="150">
        <f>F15/E15</f>
        <v>10.005050505050505</v>
      </c>
      <c r="H15" s="196"/>
      <c r="I15" s="195"/>
      <c r="J15" s="195"/>
      <c r="K15" s="45">
        <v>17279</v>
      </c>
      <c r="L15" s="45">
        <v>178069</v>
      </c>
      <c r="M15" s="45">
        <v>19637</v>
      </c>
      <c r="N15" s="73">
        <v>207394</v>
      </c>
      <c r="O15" s="196"/>
      <c r="P15" s="195"/>
      <c r="Q15" s="197"/>
    </row>
    <row r="16" spans="1:19" s="1" customFormat="1" x14ac:dyDescent="0.2">
      <c r="A16" s="41" t="s">
        <v>24</v>
      </c>
      <c r="B16" s="45">
        <v>5103</v>
      </c>
      <c r="C16" s="45">
        <v>52642</v>
      </c>
      <c r="D16" s="150">
        <f t="shared" ref="D16:D74" si="2">C16/B16</f>
        <v>10.315892612188909</v>
      </c>
      <c r="E16" s="45">
        <v>5867</v>
      </c>
      <c r="F16" s="73">
        <v>58373</v>
      </c>
      <c r="G16" s="150">
        <f t="shared" ref="G16:G77" si="3">F16/E16</f>
        <v>9.9493778762570315</v>
      </c>
      <c r="H16" s="196"/>
      <c r="I16" s="195"/>
      <c r="J16" s="195"/>
      <c r="K16" s="45">
        <v>17822</v>
      </c>
      <c r="L16" s="45">
        <v>181588</v>
      </c>
      <c r="M16" s="45">
        <v>20206</v>
      </c>
      <c r="N16" s="73">
        <v>211901</v>
      </c>
      <c r="O16" s="196"/>
      <c r="P16" s="195"/>
      <c r="Q16" s="197"/>
      <c r="S16" s="75"/>
    </row>
    <row r="17" spans="1:17" s="1" customFormat="1" x14ac:dyDescent="0.2">
      <c r="A17" s="41" t="s">
        <v>25</v>
      </c>
      <c r="B17" s="45">
        <v>5193</v>
      </c>
      <c r="C17" s="45">
        <v>53852</v>
      </c>
      <c r="D17" s="150">
        <f t="shared" si="2"/>
        <v>10.370113614481031</v>
      </c>
      <c r="E17" s="45">
        <v>5979</v>
      </c>
      <c r="F17" s="73">
        <v>59688</v>
      </c>
      <c r="G17" s="150">
        <f t="shared" si="3"/>
        <v>9.9829402910185649</v>
      </c>
      <c r="H17" s="196"/>
      <c r="I17" s="195"/>
      <c r="J17" s="195"/>
      <c r="K17" s="45">
        <v>18241</v>
      </c>
      <c r="L17" s="45">
        <v>187231</v>
      </c>
      <c r="M17" s="45">
        <v>20666</v>
      </c>
      <c r="N17" s="73">
        <v>218669</v>
      </c>
      <c r="O17" s="196"/>
      <c r="P17" s="195"/>
      <c r="Q17" s="197"/>
    </row>
    <row r="18" spans="1:17" s="1" customFormat="1" x14ac:dyDescent="0.2">
      <c r="A18" s="41" t="s">
        <v>26</v>
      </c>
      <c r="B18" s="45">
        <v>5210</v>
      </c>
      <c r="C18" s="45">
        <v>53167</v>
      </c>
      <c r="D18" s="150">
        <f t="shared" si="2"/>
        <v>10.204798464491363</v>
      </c>
      <c r="E18" s="45">
        <v>6008</v>
      </c>
      <c r="F18" s="73">
        <v>59050</v>
      </c>
      <c r="G18" s="150">
        <f t="shared" si="3"/>
        <v>9.8285619174434089</v>
      </c>
      <c r="H18" s="196"/>
      <c r="I18" s="195"/>
      <c r="J18" s="195"/>
      <c r="K18" s="45">
        <v>18101</v>
      </c>
      <c r="L18" s="45">
        <v>184162</v>
      </c>
      <c r="M18" s="45">
        <v>20571</v>
      </c>
      <c r="N18" s="73">
        <v>217293</v>
      </c>
      <c r="O18" s="196"/>
      <c r="P18" s="195"/>
      <c r="Q18" s="197"/>
    </row>
    <row r="19" spans="1:17" s="1" customFormat="1" x14ac:dyDescent="0.2">
      <c r="A19" s="41" t="s">
        <v>27</v>
      </c>
      <c r="B19" s="45">
        <v>5364</v>
      </c>
      <c r="C19" s="45">
        <v>53867</v>
      </c>
      <c r="D19" s="150">
        <f t="shared" si="2"/>
        <v>10.042319164802386</v>
      </c>
      <c r="E19" s="45">
        <v>6185</v>
      </c>
      <c r="F19" s="73">
        <v>59909</v>
      </c>
      <c r="G19" s="150">
        <f t="shared" si="3"/>
        <v>9.6861762328213423</v>
      </c>
      <c r="H19" s="196"/>
      <c r="I19" s="195"/>
      <c r="J19" s="195"/>
      <c r="K19" s="45">
        <v>18379</v>
      </c>
      <c r="L19" s="45">
        <v>188700</v>
      </c>
      <c r="M19" s="45">
        <v>20982</v>
      </c>
      <c r="N19" s="73">
        <v>222204</v>
      </c>
      <c r="O19" s="196"/>
      <c r="P19" s="195"/>
      <c r="Q19" s="197"/>
    </row>
    <row r="20" spans="1:17" s="1" customFormat="1" x14ac:dyDescent="0.2">
      <c r="A20" s="41" t="s">
        <v>28</v>
      </c>
      <c r="B20" s="45">
        <v>5448</v>
      </c>
      <c r="C20" s="45">
        <v>54597</v>
      </c>
      <c r="D20" s="150">
        <f t="shared" si="2"/>
        <v>10.021475770925111</v>
      </c>
      <c r="E20" s="45">
        <v>6294</v>
      </c>
      <c r="F20" s="73">
        <v>60776</v>
      </c>
      <c r="G20" s="150">
        <f t="shared" si="3"/>
        <v>9.6561804893549414</v>
      </c>
      <c r="H20" s="196"/>
      <c r="I20" s="195"/>
      <c r="J20" s="195"/>
      <c r="K20" s="45">
        <v>18539</v>
      </c>
      <c r="L20" s="45">
        <v>188961</v>
      </c>
      <c r="M20" s="45">
        <v>21186</v>
      </c>
      <c r="N20" s="73">
        <v>222580</v>
      </c>
      <c r="O20" s="196"/>
      <c r="P20" s="195"/>
      <c r="Q20" s="197"/>
    </row>
    <row r="21" spans="1:17" s="1" customFormat="1" x14ac:dyDescent="0.2">
      <c r="A21" s="41" t="s">
        <v>29</v>
      </c>
      <c r="B21" s="45">
        <v>5520</v>
      </c>
      <c r="C21" s="45">
        <v>55113</v>
      </c>
      <c r="D21" s="150">
        <f t="shared" si="2"/>
        <v>9.9842391304347817</v>
      </c>
      <c r="E21" s="45">
        <v>6388</v>
      </c>
      <c r="F21" s="73">
        <v>61495</v>
      </c>
      <c r="G21" s="150">
        <f t="shared" si="3"/>
        <v>9.6266437069505315</v>
      </c>
      <c r="H21" s="196"/>
      <c r="I21" s="195"/>
      <c r="J21" s="195"/>
      <c r="K21" s="45">
        <v>18728</v>
      </c>
      <c r="L21" s="45">
        <v>189547</v>
      </c>
      <c r="M21" s="45">
        <v>21402</v>
      </c>
      <c r="N21" s="73">
        <v>223021</v>
      </c>
      <c r="O21" s="196"/>
      <c r="P21" s="195"/>
      <c r="Q21" s="197"/>
    </row>
    <row r="22" spans="1:17" s="1" customFormat="1" x14ac:dyDescent="0.2">
      <c r="A22" s="41" t="s">
        <v>34</v>
      </c>
      <c r="B22" s="45">
        <v>5509</v>
      </c>
      <c r="C22" s="45">
        <v>53649</v>
      </c>
      <c r="D22" s="150">
        <f t="shared" si="2"/>
        <v>9.7384280268651295</v>
      </c>
      <c r="E22" s="45">
        <v>6386</v>
      </c>
      <c r="F22" s="73">
        <v>59948</v>
      </c>
      <c r="G22" s="150">
        <f t="shared" si="3"/>
        <v>9.3874099592859377</v>
      </c>
      <c r="H22" s="196"/>
      <c r="I22" s="195"/>
      <c r="J22" s="195"/>
      <c r="K22" s="45">
        <v>18688</v>
      </c>
      <c r="L22" s="45">
        <v>182722</v>
      </c>
      <c r="M22" s="45">
        <v>21363</v>
      </c>
      <c r="N22" s="73">
        <v>215392</v>
      </c>
      <c r="O22" s="196"/>
      <c r="P22" s="195"/>
      <c r="Q22" s="197"/>
    </row>
    <row r="23" spans="1:17" s="1" customFormat="1" x14ac:dyDescent="0.2">
      <c r="A23" s="41" t="s">
        <v>35</v>
      </c>
      <c r="B23" s="45">
        <v>5576</v>
      </c>
      <c r="C23" s="45">
        <v>54271</v>
      </c>
      <c r="D23" s="150">
        <f t="shared" si="2"/>
        <v>9.7329626972740311</v>
      </c>
      <c r="E23" s="45">
        <v>6456</v>
      </c>
      <c r="F23" s="73">
        <v>60383</v>
      </c>
      <c r="G23" s="150">
        <f t="shared" si="3"/>
        <v>9.3530049566294924</v>
      </c>
      <c r="H23" s="196"/>
      <c r="I23" s="195"/>
      <c r="J23" s="195"/>
      <c r="K23" s="45">
        <v>18660</v>
      </c>
      <c r="L23" s="45">
        <v>183278</v>
      </c>
      <c r="M23" s="45">
        <v>21338</v>
      </c>
      <c r="N23" s="73">
        <v>215923</v>
      </c>
      <c r="O23" s="196"/>
      <c r="P23" s="195"/>
      <c r="Q23" s="197"/>
    </row>
    <row r="24" spans="1:17" s="1" customFormat="1" x14ac:dyDescent="0.2">
      <c r="A24" s="41" t="s">
        <v>36</v>
      </c>
      <c r="B24" s="45">
        <v>5628</v>
      </c>
      <c r="C24" s="45">
        <v>54157</v>
      </c>
      <c r="D24" s="150">
        <f t="shared" si="2"/>
        <v>9.6227789623312017</v>
      </c>
      <c r="E24" s="45">
        <v>6523</v>
      </c>
      <c r="F24" s="73">
        <v>60229</v>
      </c>
      <c r="G24" s="150">
        <f t="shared" si="3"/>
        <v>9.2333282232101794</v>
      </c>
      <c r="H24" s="196"/>
      <c r="I24" s="195"/>
      <c r="J24" s="195"/>
      <c r="K24" s="45">
        <v>18703</v>
      </c>
      <c r="L24" s="45">
        <v>182183</v>
      </c>
      <c r="M24" s="45">
        <v>21370</v>
      </c>
      <c r="N24" s="73">
        <v>214587</v>
      </c>
      <c r="O24" s="196"/>
      <c r="P24" s="195"/>
      <c r="Q24" s="197"/>
    </row>
    <row r="25" spans="1:17" s="1" customFormat="1" x14ac:dyDescent="0.2">
      <c r="A25" s="41" t="s">
        <v>37</v>
      </c>
      <c r="B25" s="45">
        <v>5690</v>
      </c>
      <c r="C25" s="45">
        <v>55478</v>
      </c>
      <c r="D25" s="150">
        <f t="shared" si="2"/>
        <v>9.7500878734622152</v>
      </c>
      <c r="E25" s="45">
        <v>6595</v>
      </c>
      <c r="F25" s="73">
        <v>61693</v>
      </c>
      <c r="G25" s="150">
        <f t="shared" si="3"/>
        <v>9.3545109931766497</v>
      </c>
      <c r="H25" s="196"/>
      <c r="I25" s="195"/>
      <c r="J25" s="195"/>
      <c r="K25" s="45">
        <v>18882</v>
      </c>
      <c r="L25" s="45">
        <v>185580</v>
      </c>
      <c r="M25" s="45">
        <v>21553</v>
      </c>
      <c r="N25" s="73">
        <v>218678</v>
      </c>
      <c r="O25" s="196"/>
      <c r="P25" s="195"/>
      <c r="Q25" s="197"/>
    </row>
    <row r="26" spans="1:17" s="1" customFormat="1" x14ac:dyDescent="0.2">
      <c r="A26" s="41" t="s">
        <v>30</v>
      </c>
      <c r="B26" s="45">
        <v>5699</v>
      </c>
      <c r="C26" s="45">
        <v>54481</v>
      </c>
      <c r="D26" s="150">
        <f t="shared" si="2"/>
        <v>9.5597473240919459</v>
      </c>
      <c r="E26" s="45">
        <v>6600</v>
      </c>
      <c r="F26" s="73">
        <v>60470</v>
      </c>
      <c r="G26" s="150">
        <f t="shared" si="3"/>
        <v>9.1621212121212121</v>
      </c>
      <c r="H26" s="196"/>
      <c r="I26" s="195"/>
      <c r="J26" s="195"/>
      <c r="K26" s="45">
        <v>18850</v>
      </c>
      <c r="L26" s="45">
        <v>186725</v>
      </c>
      <c r="M26" s="45">
        <v>21530</v>
      </c>
      <c r="N26" s="73">
        <v>218331</v>
      </c>
      <c r="O26" s="196"/>
      <c r="P26" s="195"/>
      <c r="Q26" s="197"/>
    </row>
    <row r="27" spans="1:17" s="1" customFormat="1" x14ac:dyDescent="0.2">
      <c r="A27" s="41" t="s">
        <v>31</v>
      </c>
      <c r="B27" s="45">
        <v>5753</v>
      </c>
      <c r="C27" s="45">
        <v>55267</v>
      </c>
      <c r="D27" s="150">
        <f t="shared" si="2"/>
        <v>9.606640013905789</v>
      </c>
      <c r="E27" s="45">
        <v>6643</v>
      </c>
      <c r="F27" s="73">
        <v>61286</v>
      </c>
      <c r="G27" s="150">
        <f t="shared" si="3"/>
        <v>9.2256510612675005</v>
      </c>
      <c r="H27" s="196"/>
      <c r="I27" s="195"/>
      <c r="J27" s="195"/>
      <c r="K27" s="45">
        <v>18859</v>
      </c>
      <c r="L27" s="45">
        <v>188052</v>
      </c>
      <c r="M27" s="45">
        <v>21581</v>
      </c>
      <c r="N27" s="73">
        <v>220917</v>
      </c>
      <c r="O27" s="196"/>
      <c r="P27" s="195"/>
      <c r="Q27" s="197"/>
    </row>
    <row r="28" spans="1:17" s="1" customFormat="1" x14ac:dyDescent="0.2">
      <c r="A28" s="41" t="s">
        <v>32</v>
      </c>
      <c r="B28" s="45">
        <v>5856</v>
      </c>
      <c r="C28" s="45">
        <v>55867</v>
      </c>
      <c r="D28" s="150">
        <f t="shared" si="2"/>
        <v>9.5401297814207648</v>
      </c>
      <c r="E28" s="45">
        <v>6774</v>
      </c>
      <c r="F28" s="73">
        <v>62044</v>
      </c>
      <c r="G28" s="150">
        <f t="shared" si="3"/>
        <v>9.1591378801299079</v>
      </c>
      <c r="H28" s="196"/>
      <c r="I28" s="195"/>
      <c r="J28" s="195"/>
      <c r="K28" s="45">
        <v>18878</v>
      </c>
      <c r="L28" s="45">
        <v>191032</v>
      </c>
      <c r="M28" s="45">
        <v>21631</v>
      </c>
      <c r="N28" s="73">
        <v>224130</v>
      </c>
      <c r="O28" s="196"/>
      <c r="P28" s="195"/>
      <c r="Q28" s="197"/>
    </row>
    <row r="29" spans="1:17" s="1" customFormat="1" x14ac:dyDescent="0.2">
      <c r="A29" s="41" t="s">
        <v>33</v>
      </c>
      <c r="B29" s="45">
        <v>5926</v>
      </c>
      <c r="C29" s="45">
        <v>57163</v>
      </c>
      <c r="D29" s="150">
        <f t="shared" si="2"/>
        <v>9.6461356733040837</v>
      </c>
      <c r="E29" s="45">
        <v>6864</v>
      </c>
      <c r="F29" s="73">
        <v>63652</v>
      </c>
      <c r="G29" s="150">
        <f t="shared" si="3"/>
        <v>9.2733100233100227</v>
      </c>
      <c r="H29" s="196"/>
      <c r="I29" s="195"/>
      <c r="J29" s="195"/>
      <c r="K29" s="45">
        <v>18982</v>
      </c>
      <c r="L29" s="45">
        <v>196180</v>
      </c>
      <c r="M29" s="45">
        <v>21765</v>
      </c>
      <c r="N29" s="73">
        <v>229008</v>
      </c>
      <c r="O29" s="196"/>
      <c r="P29" s="195"/>
      <c r="Q29" s="197"/>
    </row>
    <row r="30" spans="1:17" s="1" customFormat="1" x14ac:dyDescent="0.2">
      <c r="A30" s="41" t="s">
        <v>38</v>
      </c>
      <c r="B30" s="45">
        <v>5914</v>
      </c>
      <c r="C30" s="45">
        <v>56748</v>
      </c>
      <c r="D30" s="150">
        <f t="shared" si="2"/>
        <v>9.5955360162326677</v>
      </c>
      <c r="E30" s="45">
        <v>6852</v>
      </c>
      <c r="F30" s="73">
        <v>63520</v>
      </c>
      <c r="G30" s="150">
        <f t="shared" si="3"/>
        <v>9.2702860478692344</v>
      </c>
      <c r="H30" s="196"/>
      <c r="I30" s="195"/>
      <c r="J30" s="195"/>
      <c r="K30" s="45">
        <v>18929</v>
      </c>
      <c r="L30" s="45">
        <v>196623</v>
      </c>
      <c r="M30" s="45">
        <v>21702</v>
      </c>
      <c r="N30" s="73">
        <v>230093</v>
      </c>
      <c r="O30" s="196"/>
      <c r="P30" s="195"/>
      <c r="Q30" s="197"/>
    </row>
    <row r="31" spans="1:17" s="1" customFormat="1" x14ac:dyDescent="0.2">
      <c r="A31" s="41" t="s">
        <v>39</v>
      </c>
      <c r="B31" s="45">
        <v>5978</v>
      </c>
      <c r="C31" s="45">
        <v>58022</v>
      </c>
      <c r="D31" s="150">
        <f t="shared" si="2"/>
        <v>9.7059217129474735</v>
      </c>
      <c r="E31" s="45">
        <v>6909</v>
      </c>
      <c r="F31" s="73">
        <v>64821</v>
      </c>
      <c r="G31" s="150">
        <f t="shared" si="3"/>
        <v>9.3821102909248815</v>
      </c>
      <c r="H31" s="196"/>
      <c r="I31" s="195"/>
      <c r="J31" s="195"/>
      <c r="K31" s="45">
        <v>19027</v>
      </c>
      <c r="L31" s="45">
        <v>200066</v>
      </c>
      <c r="M31" s="45">
        <v>21829</v>
      </c>
      <c r="N31" s="73">
        <v>234243</v>
      </c>
      <c r="O31" s="196"/>
      <c r="P31" s="195"/>
      <c r="Q31" s="197"/>
    </row>
    <row r="32" spans="1:17" s="1" customFormat="1" x14ac:dyDescent="0.2">
      <c r="A32" s="41" t="s">
        <v>40</v>
      </c>
      <c r="B32" s="45">
        <v>6011</v>
      </c>
      <c r="C32" s="45">
        <v>59436</v>
      </c>
      <c r="D32" s="150">
        <f t="shared" si="2"/>
        <v>9.887872234237232</v>
      </c>
      <c r="E32" s="45">
        <v>6945</v>
      </c>
      <c r="F32" s="73">
        <v>66426</v>
      </c>
      <c r="G32" s="150">
        <f t="shared" si="3"/>
        <v>9.5645788336933037</v>
      </c>
      <c r="H32" s="196"/>
      <c r="I32" s="195"/>
      <c r="J32" s="195"/>
      <c r="K32" s="45">
        <v>19160</v>
      </c>
      <c r="L32" s="45">
        <v>202158</v>
      </c>
      <c r="M32" s="45">
        <v>22008</v>
      </c>
      <c r="N32" s="73">
        <v>236648</v>
      </c>
      <c r="O32" s="196"/>
      <c r="P32" s="195"/>
      <c r="Q32" s="197"/>
    </row>
    <row r="33" spans="1:17" x14ac:dyDescent="0.2">
      <c r="A33" s="41" t="s">
        <v>41</v>
      </c>
      <c r="B33" s="45">
        <v>6059</v>
      </c>
      <c r="C33" s="45">
        <v>60845</v>
      </c>
      <c r="D33" s="150">
        <f t="shared" si="2"/>
        <v>10.0420861528305</v>
      </c>
      <c r="E33" s="45">
        <v>7001</v>
      </c>
      <c r="F33" s="73">
        <v>67833</v>
      </c>
      <c r="G33" s="150">
        <f t="shared" si="3"/>
        <v>9.6890444222253969</v>
      </c>
      <c r="H33" s="196"/>
      <c r="I33" s="195"/>
      <c r="J33" s="195"/>
      <c r="K33" s="45">
        <v>19312</v>
      </c>
      <c r="L33" s="45">
        <v>204429</v>
      </c>
      <c r="M33" s="45">
        <v>22191</v>
      </c>
      <c r="N33" s="73">
        <v>239499</v>
      </c>
      <c r="O33" s="196"/>
      <c r="P33" s="195"/>
      <c r="Q33" s="197"/>
    </row>
    <row r="34" spans="1:17" x14ac:dyDescent="0.2">
      <c r="A34" s="41" t="s">
        <v>42</v>
      </c>
      <c r="B34" s="45">
        <v>5989</v>
      </c>
      <c r="C34" s="45">
        <v>58830</v>
      </c>
      <c r="D34" s="150">
        <f t="shared" si="2"/>
        <v>9.8230088495575227</v>
      </c>
      <c r="E34" s="45">
        <v>6915</v>
      </c>
      <c r="F34" s="73">
        <v>65616</v>
      </c>
      <c r="G34" s="150">
        <f t="shared" si="3"/>
        <v>9.4889370932754886</v>
      </c>
      <c r="H34" s="196"/>
      <c r="I34" s="195"/>
      <c r="J34" s="195"/>
      <c r="K34" s="45">
        <v>19018</v>
      </c>
      <c r="L34" s="45">
        <v>202328</v>
      </c>
      <c r="M34" s="45">
        <v>21871</v>
      </c>
      <c r="N34" s="73">
        <v>237258</v>
      </c>
      <c r="O34" s="196"/>
      <c r="P34" s="195"/>
      <c r="Q34" s="197"/>
    </row>
    <row r="35" spans="1:17" x14ac:dyDescent="0.2">
      <c r="A35" s="41" t="s">
        <v>43</v>
      </c>
      <c r="B35" s="45">
        <v>6119</v>
      </c>
      <c r="C35" s="45">
        <v>59107</v>
      </c>
      <c r="D35" s="150">
        <f t="shared" si="2"/>
        <v>9.6595848994933817</v>
      </c>
      <c r="E35" s="45">
        <v>7060</v>
      </c>
      <c r="F35" s="45">
        <v>65961</v>
      </c>
      <c r="G35" s="150">
        <f t="shared" si="3"/>
        <v>9.342917847025495</v>
      </c>
      <c r="H35" s="196"/>
      <c r="I35" s="195"/>
      <c r="J35" s="195"/>
      <c r="K35" s="45">
        <v>19199</v>
      </c>
      <c r="L35" s="45">
        <v>205847</v>
      </c>
      <c r="M35" s="45">
        <v>22102</v>
      </c>
      <c r="N35" s="73">
        <v>239972</v>
      </c>
      <c r="O35" s="196"/>
      <c r="P35" s="195"/>
      <c r="Q35" s="197"/>
    </row>
    <row r="36" spans="1:17" x14ac:dyDescent="0.2">
      <c r="A36" s="41" t="s">
        <v>44</v>
      </c>
      <c r="B36" s="45">
        <v>6127</v>
      </c>
      <c r="C36" s="45">
        <v>59307</v>
      </c>
      <c r="D36" s="150">
        <f t="shared" si="2"/>
        <v>9.6796148196507268</v>
      </c>
      <c r="E36" s="45">
        <v>7088</v>
      </c>
      <c r="F36" s="45">
        <v>66245</v>
      </c>
      <c r="G36" s="150">
        <f t="shared" si="3"/>
        <v>9.3460778781038378</v>
      </c>
      <c r="H36" s="196"/>
      <c r="I36" s="195"/>
      <c r="J36" s="195"/>
      <c r="K36" s="45">
        <v>19185</v>
      </c>
      <c r="L36" s="45">
        <v>205684</v>
      </c>
      <c r="M36" s="45">
        <v>22111</v>
      </c>
      <c r="N36" s="73">
        <v>239539</v>
      </c>
      <c r="O36" s="196"/>
      <c r="P36" s="195"/>
      <c r="Q36" s="197"/>
    </row>
    <row r="37" spans="1:17" x14ac:dyDescent="0.2">
      <c r="A37" s="41" t="s">
        <v>45</v>
      </c>
      <c r="B37" s="45">
        <v>6150</v>
      </c>
      <c r="C37" s="45">
        <v>60771</v>
      </c>
      <c r="D37" s="150">
        <f t="shared" si="2"/>
        <v>9.8814634146341458</v>
      </c>
      <c r="E37" s="45">
        <v>7131</v>
      </c>
      <c r="F37" s="45">
        <v>67827</v>
      </c>
      <c r="G37" s="150">
        <f t="shared" si="3"/>
        <v>9.5115692048801002</v>
      </c>
      <c r="H37" s="196"/>
      <c r="I37" s="195"/>
      <c r="J37" s="195"/>
      <c r="K37" s="45">
        <v>19265</v>
      </c>
      <c r="L37" s="45">
        <v>206930</v>
      </c>
      <c r="M37" s="45">
        <v>22167</v>
      </c>
      <c r="N37" s="73">
        <v>240423</v>
      </c>
      <c r="O37" s="196"/>
      <c r="P37" s="195"/>
      <c r="Q37" s="197"/>
    </row>
    <row r="38" spans="1:17" x14ac:dyDescent="0.2">
      <c r="A38" s="41" t="s">
        <v>46</v>
      </c>
      <c r="B38" s="45">
        <v>6092</v>
      </c>
      <c r="C38" s="45">
        <v>59823</v>
      </c>
      <c r="D38" s="150">
        <f t="shared" si="2"/>
        <v>9.8199277741300062</v>
      </c>
      <c r="E38" s="45">
        <v>7058</v>
      </c>
      <c r="F38" s="45">
        <v>66856</v>
      </c>
      <c r="G38" s="150">
        <f t="shared" si="3"/>
        <v>9.4723717767072824</v>
      </c>
      <c r="H38" s="196"/>
      <c r="I38" s="195"/>
      <c r="J38" s="195"/>
      <c r="K38" s="45">
        <v>19118</v>
      </c>
      <c r="L38" s="45">
        <v>206381</v>
      </c>
      <c r="M38" s="45">
        <v>22007</v>
      </c>
      <c r="N38" s="73">
        <v>239672</v>
      </c>
      <c r="O38" s="196"/>
      <c r="P38" s="195"/>
      <c r="Q38" s="197"/>
    </row>
    <row r="39" spans="1:17" x14ac:dyDescent="0.2">
      <c r="A39" s="41" t="s">
        <v>47</v>
      </c>
      <c r="B39" s="45">
        <v>6105</v>
      </c>
      <c r="C39" s="45">
        <v>60672</v>
      </c>
      <c r="D39" s="150">
        <f t="shared" si="2"/>
        <v>9.9380835380835375</v>
      </c>
      <c r="E39" s="45">
        <v>7067</v>
      </c>
      <c r="F39" s="45">
        <v>67686</v>
      </c>
      <c r="G39" s="150">
        <f t="shared" si="3"/>
        <v>9.5777557662374413</v>
      </c>
      <c r="H39" s="196"/>
      <c r="I39" s="195"/>
      <c r="J39" s="195"/>
      <c r="K39" s="45">
        <v>19147</v>
      </c>
      <c r="L39" s="45">
        <v>208590</v>
      </c>
      <c r="M39" s="45">
        <v>22048</v>
      </c>
      <c r="N39" s="73">
        <v>241647</v>
      </c>
      <c r="O39" s="196"/>
      <c r="P39" s="195"/>
      <c r="Q39" s="197"/>
    </row>
    <row r="40" spans="1:17" x14ac:dyDescent="0.2">
      <c r="A40" s="41" t="s">
        <v>48</v>
      </c>
      <c r="B40" s="45">
        <v>6112</v>
      </c>
      <c r="C40" s="45">
        <v>61435</v>
      </c>
      <c r="D40" s="150">
        <f t="shared" si="2"/>
        <v>10.051537958115183</v>
      </c>
      <c r="E40" s="45">
        <v>7082</v>
      </c>
      <c r="F40" s="45">
        <v>68436</v>
      </c>
      <c r="G40" s="150">
        <f t="shared" si="3"/>
        <v>9.6633719288336621</v>
      </c>
      <c r="H40" s="196"/>
      <c r="I40" s="195"/>
      <c r="J40" s="195"/>
      <c r="K40" s="45">
        <v>19186</v>
      </c>
      <c r="L40" s="45">
        <v>207676</v>
      </c>
      <c r="M40" s="45">
        <v>22100</v>
      </c>
      <c r="N40" s="73">
        <v>240092</v>
      </c>
      <c r="O40" s="196"/>
      <c r="P40" s="195"/>
      <c r="Q40" s="197"/>
    </row>
    <row r="41" spans="1:17" x14ac:dyDescent="0.2">
      <c r="A41" s="41" t="s">
        <v>49</v>
      </c>
      <c r="B41" s="45">
        <v>6162</v>
      </c>
      <c r="C41" s="45">
        <v>62617</v>
      </c>
      <c r="D41" s="150">
        <f t="shared" si="2"/>
        <v>10.161798117494319</v>
      </c>
      <c r="E41" s="45">
        <v>7128</v>
      </c>
      <c r="F41" s="45">
        <v>69601</v>
      </c>
      <c r="G41" s="150">
        <f t="shared" si="3"/>
        <v>9.764450056116722</v>
      </c>
      <c r="H41" s="196"/>
      <c r="I41" s="195"/>
      <c r="J41" s="195"/>
      <c r="K41" s="45">
        <v>19333</v>
      </c>
      <c r="L41" s="45">
        <v>208057</v>
      </c>
      <c r="M41" s="45">
        <v>22274</v>
      </c>
      <c r="N41" s="73">
        <v>241105</v>
      </c>
      <c r="O41" s="196"/>
      <c r="P41" s="195"/>
      <c r="Q41" s="197"/>
    </row>
    <row r="42" spans="1:17" x14ac:dyDescent="0.2">
      <c r="A42" s="41" t="s">
        <v>50</v>
      </c>
      <c r="B42" s="45">
        <v>6134</v>
      </c>
      <c r="C42" s="45">
        <v>61430</v>
      </c>
      <c r="D42" s="150">
        <f t="shared" si="2"/>
        <v>10.01467231822628</v>
      </c>
      <c r="E42" s="45">
        <v>7082</v>
      </c>
      <c r="F42" s="45">
        <v>68385</v>
      </c>
      <c r="G42" s="150">
        <f t="shared" si="3"/>
        <v>9.656170573284383</v>
      </c>
      <c r="H42" s="196"/>
      <c r="I42" s="195"/>
      <c r="J42" s="195"/>
      <c r="K42" s="45">
        <v>19303</v>
      </c>
      <c r="L42" s="45">
        <v>206098</v>
      </c>
      <c r="M42" s="45">
        <v>22232</v>
      </c>
      <c r="N42" s="73">
        <v>238914</v>
      </c>
      <c r="O42" s="196"/>
      <c r="P42" s="195"/>
      <c r="Q42" s="197"/>
    </row>
    <row r="43" spans="1:17" x14ac:dyDescent="0.2">
      <c r="A43" s="41" t="s">
        <v>51</v>
      </c>
      <c r="B43" s="45">
        <v>5947</v>
      </c>
      <c r="C43" s="45">
        <v>61530</v>
      </c>
      <c r="D43" s="150">
        <f t="shared" si="2"/>
        <v>10.346393139398016</v>
      </c>
      <c r="E43" s="45">
        <v>6889</v>
      </c>
      <c r="F43" s="45">
        <v>68158</v>
      </c>
      <c r="G43" s="150">
        <f t="shared" si="3"/>
        <v>9.8937436492959794</v>
      </c>
      <c r="H43" s="196"/>
      <c r="I43" s="195"/>
      <c r="J43" s="195"/>
      <c r="K43" s="45">
        <v>19018</v>
      </c>
      <c r="L43" s="45">
        <v>205838</v>
      </c>
      <c r="M43" s="45">
        <v>21942</v>
      </c>
      <c r="N43" s="73">
        <v>238108</v>
      </c>
      <c r="O43" s="196"/>
      <c r="P43" s="195"/>
      <c r="Q43" s="197"/>
    </row>
    <row r="44" spans="1:17" x14ac:dyDescent="0.2">
      <c r="A44" s="41" t="s">
        <v>52</v>
      </c>
      <c r="B44" s="45">
        <v>6066</v>
      </c>
      <c r="C44" s="45">
        <v>62508</v>
      </c>
      <c r="D44" s="150">
        <f t="shared" si="2"/>
        <v>10.304648862512364</v>
      </c>
      <c r="E44" s="45">
        <v>7025</v>
      </c>
      <c r="F44" s="45">
        <v>69157</v>
      </c>
      <c r="G44" s="150">
        <f t="shared" si="3"/>
        <v>9.844412811387901</v>
      </c>
      <c r="H44" s="196"/>
      <c r="I44" s="195"/>
      <c r="J44" s="195"/>
      <c r="K44" s="45">
        <v>19086</v>
      </c>
      <c r="L44" s="45">
        <v>206482</v>
      </c>
      <c r="M44" s="45">
        <v>22027</v>
      </c>
      <c r="N44" s="73">
        <v>239779</v>
      </c>
      <c r="O44" s="196"/>
      <c r="P44" s="195"/>
      <c r="Q44" s="197"/>
    </row>
    <row r="45" spans="1:17" x14ac:dyDescent="0.2">
      <c r="A45" s="41" t="s">
        <v>53</v>
      </c>
      <c r="B45" s="45">
        <v>6130</v>
      </c>
      <c r="C45" s="45">
        <v>63916</v>
      </c>
      <c r="D45" s="150">
        <f t="shared" si="2"/>
        <v>10.426753670473083</v>
      </c>
      <c r="E45" s="45">
        <v>7093</v>
      </c>
      <c r="F45" s="45">
        <v>70622</v>
      </c>
      <c r="G45" s="150">
        <f t="shared" si="3"/>
        <v>9.9565769068095307</v>
      </c>
      <c r="H45" s="196"/>
      <c r="I45" s="195"/>
      <c r="J45" s="195"/>
      <c r="K45" s="45">
        <v>19306</v>
      </c>
      <c r="L45" s="45">
        <v>209793</v>
      </c>
      <c r="M45" s="45">
        <v>22278</v>
      </c>
      <c r="N45" s="73">
        <v>244074</v>
      </c>
      <c r="O45" s="196"/>
      <c r="P45" s="195"/>
      <c r="Q45" s="197"/>
    </row>
    <row r="46" spans="1:17" x14ac:dyDescent="0.2">
      <c r="A46" s="41" t="s">
        <v>105</v>
      </c>
      <c r="B46" s="45">
        <v>6021</v>
      </c>
      <c r="C46" s="45">
        <v>63111</v>
      </c>
      <c r="D46" s="150">
        <f t="shared" si="2"/>
        <v>10.481813652217239</v>
      </c>
      <c r="E46" s="45">
        <v>6959</v>
      </c>
      <c r="F46" s="45">
        <v>69775</v>
      </c>
      <c r="G46" s="150">
        <f t="shared" si="3"/>
        <v>10.026584279350482</v>
      </c>
      <c r="H46" s="196"/>
      <c r="I46" s="195"/>
      <c r="J46" s="195"/>
      <c r="K46" s="45">
        <v>18980</v>
      </c>
      <c r="L46" s="45">
        <v>209860</v>
      </c>
      <c r="M46" s="45">
        <v>21881</v>
      </c>
      <c r="N46" s="73">
        <v>243962</v>
      </c>
      <c r="O46" s="196"/>
      <c r="P46" s="195"/>
      <c r="Q46" s="197"/>
    </row>
    <row r="47" spans="1:17" x14ac:dyDescent="0.2">
      <c r="A47" s="41" t="s">
        <v>106</v>
      </c>
      <c r="B47" s="45">
        <v>6010</v>
      </c>
      <c r="C47" s="45">
        <v>64248</v>
      </c>
      <c r="D47" s="150">
        <f t="shared" si="2"/>
        <v>10.69018302828619</v>
      </c>
      <c r="E47" s="45">
        <v>6945</v>
      </c>
      <c r="F47" s="45">
        <v>70983</v>
      </c>
      <c r="G47" s="150">
        <f t="shared" si="3"/>
        <v>10.220734341252699</v>
      </c>
      <c r="H47" s="196"/>
      <c r="I47" s="195"/>
      <c r="J47" s="195"/>
      <c r="K47" s="45">
        <v>18960</v>
      </c>
      <c r="L47" s="45">
        <v>213887</v>
      </c>
      <c r="M47" s="45">
        <v>21865</v>
      </c>
      <c r="N47" s="73">
        <v>247994</v>
      </c>
      <c r="O47" s="196"/>
      <c r="P47" s="195"/>
      <c r="Q47" s="197"/>
    </row>
    <row r="48" spans="1:17" x14ac:dyDescent="0.2">
      <c r="A48" s="41" t="s">
        <v>107</v>
      </c>
      <c r="B48" s="45">
        <v>5810</v>
      </c>
      <c r="C48" s="45">
        <v>64515</v>
      </c>
      <c r="D48" s="150">
        <f t="shared" si="2"/>
        <v>11.104130808950085</v>
      </c>
      <c r="E48" s="45">
        <v>6724</v>
      </c>
      <c r="F48" s="45">
        <v>71210</v>
      </c>
      <c r="G48" s="150">
        <f t="shared" si="3"/>
        <v>10.590422367638311</v>
      </c>
      <c r="H48" s="196"/>
      <c r="I48" s="195"/>
      <c r="J48" s="195"/>
      <c r="K48" s="45">
        <v>18504</v>
      </c>
      <c r="L48" s="45">
        <v>211454</v>
      </c>
      <c r="M48" s="45">
        <v>21362</v>
      </c>
      <c r="N48" s="73">
        <v>245727</v>
      </c>
      <c r="O48" s="196"/>
      <c r="P48" s="195"/>
      <c r="Q48" s="197"/>
    </row>
    <row r="49" spans="1:17" x14ac:dyDescent="0.2">
      <c r="A49" s="41" t="s">
        <v>108</v>
      </c>
      <c r="B49" s="45">
        <v>5952</v>
      </c>
      <c r="C49" s="45">
        <v>66325</v>
      </c>
      <c r="D49" s="150">
        <f t="shared" si="2"/>
        <v>11.14331317204301</v>
      </c>
      <c r="E49" s="45">
        <v>6890</v>
      </c>
      <c r="F49" s="45">
        <v>73112</v>
      </c>
      <c r="G49" s="150">
        <f t="shared" si="3"/>
        <v>10.611320754716981</v>
      </c>
      <c r="H49" s="196"/>
      <c r="I49" s="195"/>
      <c r="J49" s="195"/>
      <c r="K49" s="45">
        <v>18898</v>
      </c>
      <c r="L49" s="45">
        <v>214058</v>
      </c>
      <c r="M49" s="45">
        <v>21798</v>
      </c>
      <c r="N49" s="73">
        <v>249247</v>
      </c>
      <c r="O49" s="196"/>
      <c r="P49" s="195"/>
      <c r="Q49" s="197"/>
    </row>
    <row r="50" spans="1:17" x14ac:dyDescent="0.2">
      <c r="A50" s="41" t="s">
        <v>109</v>
      </c>
      <c r="B50" s="45">
        <v>5971</v>
      </c>
      <c r="C50" s="45">
        <v>66089</v>
      </c>
      <c r="D50" s="150">
        <f t="shared" si="2"/>
        <v>11.068330262937531</v>
      </c>
      <c r="E50" s="45">
        <v>6914</v>
      </c>
      <c r="F50" s="45">
        <v>72874</v>
      </c>
      <c r="G50" s="150">
        <f t="shared" si="3"/>
        <v>10.540063638993347</v>
      </c>
      <c r="H50" s="196"/>
      <c r="I50" s="195"/>
      <c r="J50" s="195"/>
      <c r="K50" s="45">
        <v>18940</v>
      </c>
      <c r="L50" s="45">
        <v>211231</v>
      </c>
      <c r="M50" s="45">
        <v>21905</v>
      </c>
      <c r="N50" s="73">
        <v>246169</v>
      </c>
      <c r="O50" s="196"/>
      <c r="P50" s="195"/>
      <c r="Q50" s="197"/>
    </row>
    <row r="51" spans="1:17" x14ac:dyDescent="0.2">
      <c r="A51" s="41" t="s">
        <v>110</v>
      </c>
      <c r="B51" s="45">
        <v>5981</v>
      </c>
      <c r="C51" s="45">
        <v>66789</v>
      </c>
      <c r="D51" s="150">
        <f t="shared" si="2"/>
        <v>11.166861728807891</v>
      </c>
      <c r="E51" s="45">
        <v>6908</v>
      </c>
      <c r="F51" s="45">
        <v>73494</v>
      </c>
      <c r="G51" s="150">
        <f t="shared" si="3"/>
        <v>10.638969310943834</v>
      </c>
      <c r="H51" s="251">
        <f>'1'!B51</f>
        <v>516</v>
      </c>
      <c r="I51" s="252">
        <f>(C51/1000)/H51</f>
        <v>0.12943604651162791</v>
      </c>
      <c r="J51" s="252">
        <f>(F51/1000)/H51</f>
        <v>0.14243023255813952</v>
      </c>
      <c r="K51" s="45">
        <v>18867</v>
      </c>
      <c r="L51" s="45">
        <v>211514</v>
      </c>
      <c r="M51" s="45">
        <v>21810</v>
      </c>
      <c r="N51" s="73">
        <v>246050</v>
      </c>
      <c r="O51" s="251">
        <f>'1'!H51</f>
        <v>1287</v>
      </c>
      <c r="P51" s="252">
        <f t="shared" ref="P51:P77" si="4">(L51/1000)/O51</f>
        <v>0.16434654234654236</v>
      </c>
      <c r="Q51" s="252">
        <f t="shared" ref="Q51:Q65" si="5">(N51/1000)/O51</f>
        <v>0.19118104118104118</v>
      </c>
    </row>
    <row r="52" spans="1:17" x14ac:dyDescent="0.2">
      <c r="A52" s="41" t="s">
        <v>111</v>
      </c>
      <c r="B52" s="45">
        <v>6048</v>
      </c>
      <c r="C52" s="45">
        <v>67102</v>
      </c>
      <c r="D52" s="150">
        <f t="shared" si="2"/>
        <v>11.094907407407407</v>
      </c>
      <c r="E52" s="45">
        <v>6988</v>
      </c>
      <c r="F52" s="45">
        <v>73897</v>
      </c>
      <c r="G52" s="150">
        <f t="shared" si="3"/>
        <v>10.574842587292501</v>
      </c>
      <c r="H52" s="74">
        <f>'1'!B52</f>
        <v>517</v>
      </c>
      <c r="I52" s="76">
        <f>(C52/1000)/H52</f>
        <v>0.12979110251450679</v>
      </c>
      <c r="J52" s="76">
        <f t="shared" ref="J52:J64" si="6">(F52/1000)/H52</f>
        <v>0.14293423597678917</v>
      </c>
      <c r="K52" s="45">
        <v>18830</v>
      </c>
      <c r="L52" s="45">
        <v>211366</v>
      </c>
      <c r="M52" s="45">
        <v>21765</v>
      </c>
      <c r="N52" s="73">
        <v>245692</v>
      </c>
      <c r="O52" s="74">
        <f>'1'!H52</f>
        <v>1289</v>
      </c>
      <c r="P52" s="76">
        <f t="shared" si="4"/>
        <v>0.16397672614429792</v>
      </c>
      <c r="Q52" s="77">
        <f t="shared" si="5"/>
        <v>0.19060667183863461</v>
      </c>
    </row>
    <row r="53" spans="1:17" x14ac:dyDescent="0.2">
      <c r="A53" s="41" t="s">
        <v>112</v>
      </c>
      <c r="B53" s="45">
        <v>5960</v>
      </c>
      <c r="C53" s="45">
        <v>66485</v>
      </c>
      <c r="D53" s="150">
        <f t="shared" si="2"/>
        <v>11.155201342281879</v>
      </c>
      <c r="E53" s="45">
        <v>6894</v>
      </c>
      <c r="F53" s="45">
        <v>73580</v>
      </c>
      <c r="G53" s="150">
        <f t="shared" si="3"/>
        <v>10.673049028140412</v>
      </c>
      <c r="H53" s="74">
        <f>'1'!B53</f>
        <v>518</v>
      </c>
      <c r="I53" s="76">
        <f t="shared" ref="I53:I77" si="7">(C53/1000)/H53</f>
        <v>0.12834942084942086</v>
      </c>
      <c r="J53" s="76">
        <f t="shared" si="6"/>
        <v>0.14204633204633205</v>
      </c>
      <c r="K53" s="45">
        <v>18727</v>
      </c>
      <c r="L53" s="45">
        <v>214295</v>
      </c>
      <c r="M53" s="45">
        <v>21635</v>
      </c>
      <c r="N53" s="73">
        <v>249667</v>
      </c>
      <c r="O53" s="74">
        <f>'1'!H53</f>
        <v>1291</v>
      </c>
      <c r="P53" s="76">
        <f t="shared" si="4"/>
        <v>0.16599147947327653</v>
      </c>
      <c r="Q53" s="77">
        <f t="shared" si="5"/>
        <v>0.19339039504260264</v>
      </c>
    </row>
    <row r="54" spans="1:17" x14ac:dyDescent="0.2">
      <c r="A54" s="41" t="s">
        <v>113</v>
      </c>
      <c r="B54" s="45">
        <v>5946</v>
      </c>
      <c r="C54" s="45">
        <v>64977</v>
      </c>
      <c r="D54" s="150">
        <f t="shared" si="2"/>
        <v>10.927850655903129</v>
      </c>
      <c r="E54" s="45">
        <v>6892</v>
      </c>
      <c r="F54" s="45">
        <v>72162</v>
      </c>
      <c r="G54" s="150">
        <f t="shared" si="3"/>
        <v>10.470400464306442</v>
      </c>
      <c r="H54" s="74">
        <f>'1'!B54</f>
        <v>519</v>
      </c>
      <c r="I54" s="76">
        <f t="shared" si="7"/>
        <v>0.12519653179190751</v>
      </c>
      <c r="J54" s="76">
        <f t="shared" si="6"/>
        <v>0.13904046242774568</v>
      </c>
      <c r="K54" s="45">
        <v>18668</v>
      </c>
      <c r="L54" s="45">
        <v>213828</v>
      </c>
      <c r="M54" s="45">
        <v>21631</v>
      </c>
      <c r="N54" s="73">
        <v>250487</v>
      </c>
      <c r="O54" s="74">
        <f>'1'!H54</f>
        <v>1293</v>
      </c>
      <c r="P54" s="76">
        <f t="shared" si="4"/>
        <v>0.16537354988399072</v>
      </c>
      <c r="Q54" s="77">
        <f t="shared" si="5"/>
        <v>0.19372544470224284</v>
      </c>
    </row>
    <row r="55" spans="1:17" x14ac:dyDescent="0.2">
      <c r="A55" s="41" t="s">
        <v>114</v>
      </c>
      <c r="B55" s="45">
        <v>5955</v>
      </c>
      <c r="C55" s="45">
        <v>66305</v>
      </c>
      <c r="D55" s="150">
        <f t="shared" si="2"/>
        <v>11.134340890008396</v>
      </c>
      <c r="E55" s="45">
        <v>6927</v>
      </c>
      <c r="F55" s="45">
        <v>73567</v>
      </c>
      <c r="G55" s="150">
        <f t="shared" si="3"/>
        <v>10.620326259564024</v>
      </c>
      <c r="H55" s="74">
        <f>'1'!B55</f>
        <v>520</v>
      </c>
      <c r="I55" s="76">
        <f t="shared" si="7"/>
        <v>0.12750961538461539</v>
      </c>
      <c r="J55" s="76">
        <f t="shared" si="6"/>
        <v>0.14147499999999999</v>
      </c>
      <c r="K55" s="45">
        <v>18674</v>
      </c>
      <c r="L55" s="45">
        <v>217262</v>
      </c>
      <c r="M55" s="45">
        <v>21640</v>
      </c>
      <c r="N55" s="73">
        <v>253329</v>
      </c>
      <c r="O55" s="74">
        <f>'1'!H55</f>
        <v>1296</v>
      </c>
      <c r="P55" s="76">
        <f t="shared" si="4"/>
        <v>0.16764043209876545</v>
      </c>
      <c r="Q55" s="77">
        <f t="shared" si="5"/>
        <v>0.19546990740740741</v>
      </c>
    </row>
    <row r="56" spans="1:17" x14ac:dyDescent="0.2">
      <c r="A56" s="41" t="s">
        <v>115</v>
      </c>
      <c r="B56" s="45">
        <v>5894</v>
      </c>
      <c r="C56" s="45">
        <v>66509</v>
      </c>
      <c r="D56" s="150">
        <f t="shared" si="2"/>
        <v>11.284187309127926</v>
      </c>
      <c r="E56" s="45">
        <v>6840</v>
      </c>
      <c r="F56" s="45">
        <v>73753</v>
      </c>
      <c r="G56" s="150">
        <f t="shared" si="3"/>
        <v>10.782602339181286</v>
      </c>
      <c r="H56" s="74">
        <f>'1'!B56</f>
        <v>522</v>
      </c>
      <c r="I56" s="76">
        <f t="shared" si="7"/>
        <v>0.12741187739463603</v>
      </c>
      <c r="J56" s="76">
        <f t="shared" si="6"/>
        <v>0.14128927203065134</v>
      </c>
      <c r="K56" s="45">
        <v>18557</v>
      </c>
      <c r="L56" s="45">
        <v>217165</v>
      </c>
      <c r="M56" s="45">
        <v>21517</v>
      </c>
      <c r="N56" s="73">
        <v>253092</v>
      </c>
      <c r="O56" s="74">
        <f>'1'!H56</f>
        <v>1298</v>
      </c>
      <c r="P56" s="76">
        <f t="shared" si="4"/>
        <v>0.16730739599383668</v>
      </c>
      <c r="Q56" s="77">
        <f t="shared" si="5"/>
        <v>0.19498613251155625</v>
      </c>
    </row>
    <row r="57" spans="1:17" x14ac:dyDescent="0.2">
      <c r="A57" s="41" t="s">
        <v>116</v>
      </c>
      <c r="B57" s="45">
        <v>5993</v>
      </c>
      <c r="C57" s="45">
        <v>67552</v>
      </c>
      <c r="D57" s="150">
        <f t="shared" si="2"/>
        <v>11.271817119973303</v>
      </c>
      <c r="E57" s="45">
        <v>6968</v>
      </c>
      <c r="F57" s="45">
        <v>75020</v>
      </c>
      <c r="G57" s="150">
        <f t="shared" si="3"/>
        <v>10.766360505166475</v>
      </c>
      <c r="H57" s="74">
        <f>'1'!B57</f>
        <v>523</v>
      </c>
      <c r="I57" s="76">
        <f t="shared" si="7"/>
        <v>0.12916252390057362</v>
      </c>
      <c r="J57" s="76">
        <f t="shared" si="6"/>
        <v>0.1434416826003824</v>
      </c>
      <c r="K57" s="45">
        <v>18617</v>
      </c>
      <c r="L57" s="45">
        <v>221160</v>
      </c>
      <c r="M57" s="45">
        <v>21609</v>
      </c>
      <c r="N57" s="45">
        <v>258997</v>
      </c>
      <c r="O57" s="74">
        <f>'1'!H57</f>
        <v>1300</v>
      </c>
      <c r="P57" s="76">
        <f t="shared" si="4"/>
        <v>0.17012307692307693</v>
      </c>
      <c r="Q57" s="77">
        <f t="shared" si="5"/>
        <v>0.19922846153846155</v>
      </c>
    </row>
    <row r="58" spans="1:17" x14ac:dyDescent="0.2">
      <c r="A58" s="41" t="s">
        <v>117</v>
      </c>
      <c r="B58" s="45">
        <v>6005</v>
      </c>
      <c r="C58" s="45">
        <v>65659</v>
      </c>
      <c r="D58" s="150">
        <f t="shared" si="2"/>
        <v>10.934054954204829</v>
      </c>
      <c r="E58" s="45">
        <v>6976</v>
      </c>
      <c r="F58" s="45">
        <v>73129</v>
      </c>
      <c r="G58" s="150">
        <f t="shared" si="3"/>
        <v>10.482941513761467</v>
      </c>
      <c r="H58" s="74">
        <f>'1'!B58</f>
        <v>524</v>
      </c>
      <c r="I58" s="76">
        <f t="shared" si="7"/>
        <v>0.12530343511450384</v>
      </c>
      <c r="J58" s="76">
        <f t="shared" si="6"/>
        <v>0.13955916030534352</v>
      </c>
      <c r="K58" s="45">
        <v>18541</v>
      </c>
      <c r="L58" s="45">
        <v>220044</v>
      </c>
      <c r="M58" s="45">
        <v>21529</v>
      </c>
      <c r="N58" s="45">
        <v>257793</v>
      </c>
      <c r="O58" s="74">
        <f>'1'!H58</f>
        <v>1302</v>
      </c>
      <c r="P58" s="76">
        <f t="shared" si="4"/>
        <v>0.16900460829493089</v>
      </c>
      <c r="Q58" s="77">
        <f t="shared" si="5"/>
        <v>0.19799769585253457</v>
      </c>
    </row>
    <row r="59" spans="1:17" x14ac:dyDescent="0.2">
      <c r="A59" s="41" t="s">
        <v>118</v>
      </c>
      <c r="B59" s="45">
        <v>5918</v>
      </c>
      <c r="C59" s="45">
        <v>65836</v>
      </c>
      <c r="D59" s="150">
        <f t="shared" si="2"/>
        <v>11.124704291990538</v>
      </c>
      <c r="E59" s="45">
        <v>6872</v>
      </c>
      <c r="F59" s="45">
        <v>73271</v>
      </c>
      <c r="G59" s="150">
        <f t="shared" si="3"/>
        <v>10.662252619324796</v>
      </c>
      <c r="H59" s="74">
        <f>'1'!B59</f>
        <v>525</v>
      </c>
      <c r="I59" s="76">
        <f t="shared" si="7"/>
        <v>0.12540190476190477</v>
      </c>
      <c r="J59" s="76">
        <f t="shared" si="6"/>
        <v>0.13956380952380953</v>
      </c>
      <c r="K59" s="45">
        <v>18321</v>
      </c>
      <c r="L59" s="45">
        <v>220407</v>
      </c>
      <c r="M59" s="45">
        <v>21247</v>
      </c>
      <c r="N59" s="45">
        <v>257511</v>
      </c>
      <c r="O59" s="74">
        <f>'1'!H59</f>
        <v>1304</v>
      </c>
      <c r="P59" s="76">
        <f t="shared" si="4"/>
        <v>0.16902377300613497</v>
      </c>
      <c r="Q59" s="77">
        <f t="shared" si="5"/>
        <v>0.19747776073619633</v>
      </c>
    </row>
    <row r="60" spans="1:17" x14ac:dyDescent="0.2">
      <c r="A60" s="41" t="s">
        <v>119</v>
      </c>
      <c r="B60" s="45">
        <v>5860</v>
      </c>
      <c r="C60" s="45">
        <v>65958</v>
      </c>
      <c r="D60" s="150">
        <f t="shared" si="2"/>
        <v>11.255631399317407</v>
      </c>
      <c r="E60" s="45">
        <v>6834</v>
      </c>
      <c r="F60" s="45">
        <v>73529</v>
      </c>
      <c r="G60" s="150">
        <f t="shared" si="3"/>
        <v>10.759291776412057</v>
      </c>
      <c r="H60" s="74">
        <f>'1'!B60</f>
        <v>526</v>
      </c>
      <c r="I60" s="76">
        <f t="shared" si="7"/>
        <v>0.12539543726235741</v>
      </c>
      <c r="J60" s="76">
        <f t="shared" si="6"/>
        <v>0.1397889733840304</v>
      </c>
      <c r="K60" s="45">
        <v>18225</v>
      </c>
      <c r="L60" s="45">
        <v>220313</v>
      </c>
      <c r="M60" s="45">
        <v>21153</v>
      </c>
      <c r="N60" s="45">
        <v>256938</v>
      </c>
      <c r="O60" s="74">
        <f>'1'!H60</f>
        <v>1306</v>
      </c>
      <c r="P60" s="76">
        <f t="shared" si="4"/>
        <v>0.16869295558958652</v>
      </c>
      <c r="Q60" s="77">
        <f t="shared" si="5"/>
        <v>0.19673660030627871</v>
      </c>
    </row>
    <row r="61" spans="1:17" x14ac:dyDescent="0.2">
      <c r="A61" s="41" t="s">
        <v>120</v>
      </c>
      <c r="B61" s="45">
        <v>5865</v>
      </c>
      <c r="C61" s="45">
        <v>64747</v>
      </c>
      <c r="D61" s="150">
        <f t="shared" si="2"/>
        <v>11.039556692242114</v>
      </c>
      <c r="E61" s="45">
        <v>6839</v>
      </c>
      <c r="F61" s="45">
        <v>72248</v>
      </c>
      <c r="G61" s="150">
        <f t="shared" si="3"/>
        <v>10.564117561046936</v>
      </c>
      <c r="H61" s="74">
        <f>'1'!B61</f>
        <v>527</v>
      </c>
      <c r="I61" s="76">
        <f t="shared" si="7"/>
        <v>0.1228595825426945</v>
      </c>
      <c r="J61" s="76">
        <f t="shared" si="6"/>
        <v>0.13709297912713472</v>
      </c>
      <c r="K61" s="45">
        <v>18205</v>
      </c>
      <c r="L61" s="45">
        <v>219956</v>
      </c>
      <c r="M61" s="45">
        <v>21119</v>
      </c>
      <c r="N61" s="45">
        <v>256731</v>
      </c>
      <c r="O61" s="74">
        <f>'1'!H61</f>
        <v>1308</v>
      </c>
      <c r="P61" s="76">
        <f t="shared" si="4"/>
        <v>0.16816207951070336</v>
      </c>
      <c r="Q61" s="77">
        <f t="shared" si="5"/>
        <v>0.19627752293577982</v>
      </c>
    </row>
    <row r="62" spans="1:17" x14ac:dyDescent="0.2">
      <c r="A62" s="41" t="s">
        <v>121</v>
      </c>
      <c r="B62" s="45">
        <v>5860</v>
      </c>
      <c r="C62" s="45">
        <v>64193</v>
      </c>
      <c r="D62" s="150">
        <f t="shared" si="2"/>
        <v>10.95443686006826</v>
      </c>
      <c r="E62" s="45">
        <v>6845</v>
      </c>
      <c r="F62" s="45">
        <v>71826</v>
      </c>
      <c r="G62" s="150">
        <f t="shared" si="3"/>
        <v>10.493206720233747</v>
      </c>
      <c r="H62" s="74">
        <f>'1'!B62</f>
        <v>528</v>
      </c>
      <c r="I62" s="76">
        <f t="shared" si="7"/>
        <v>0.12157765151515151</v>
      </c>
      <c r="J62" s="76">
        <f t="shared" si="6"/>
        <v>0.13603409090909091</v>
      </c>
      <c r="K62" s="45">
        <v>18256</v>
      </c>
      <c r="L62" s="45">
        <v>217374</v>
      </c>
      <c r="M62" s="45">
        <v>21134</v>
      </c>
      <c r="N62" s="45">
        <v>254598</v>
      </c>
      <c r="O62" s="74">
        <f>'1'!H62</f>
        <v>1310</v>
      </c>
      <c r="P62" s="76">
        <f t="shared" si="4"/>
        <v>0.16593435114503816</v>
      </c>
      <c r="Q62" s="77">
        <f t="shared" si="5"/>
        <v>0.19434961832061071</v>
      </c>
    </row>
    <row r="63" spans="1:17" x14ac:dyDescent="0.2">
      <c r="A63" s="41" t="s">
        <v>122</v>
      </c>
      <c r="B63" s="45">
        <v>5730</v>
      </c>
      <c r="C63" s="45">
        <v>63497</v>
      </c>
      <c r="D63" s="150">
        <f t="shared" si="2"/>
        <v>11.081500872600349</v>
      </c>
      <c r="E63" s="45">
        <v>6678</v>
      </c>
      <c r="F63" s="45">
        <v>71073</v>
      </c>
      <c r="G63" s="150">
        <f t="shared" si="3"/>
        <v>10.642857142857142</v>
      </c>
      <c r="H63" s="74">
        <f>'1'!B63</f>
        <v>529</v>
      </c>
      <c r="I63" s="76">
        <f t="shared" si="7"/>
        <v>0.12003213610586011</v>
      </c>
      <c r="J63" s="76">
        <f t="shared" si="6"/>
        <v>0.13435349716446124</v>
      </c>
      <c r="K63" s="45">
        <v>17939</v>
      </c>
      <c r="L63" s="45">
        <v>218142</v>
      </c>
      <c r="M63" s="45">
        <v>20717</v>
      </c>
      <c r="N63" s="45">
        <v>254288</v>
      </c>
      <c r="O63" s="74">
        <f>'1'!H63</f>
        <v>1312</v>
      </c>
      <c r="P63" s="76">
        <f t="shared" si="4"/>
        <v>0.16626676829268291</v>
      </c>
      <c r="Q63" s="77">
        <f t="shared" si="5"/>
        <v>0.19381707317073171</v>
      </c>
    </row>
    <row r="64" spans="1:17" x14ac:dyDescent="0.2">
      <c r="A64" s="41" t="s">
        <v>123</v>
      </c>
      <c r="B64" s="45">
        <v>5645</v>
      </c>
      <c r="C64" s="45">
        <v>62931</v>
      </c>
      <c r="D64" s="150">
        <f t="shared" si="2"/>
        <v>11.148095659875997</v>
      </c>
      <c r="E64" s="45">
        <v>6598</v>
      </c>
      <c r="F64" s="45">
        <v>70441</v>
      </c>
      <c r="G64" s="150">
        <f t="shared" si="3"/>
        <v>10.676113973931495</v>
      </c>
      <c r="H64" s="74">
        <f>'1'!B64</f>
        <v>531</v>
      </c>
      <c r="I64" s="76">
        <f t="shared" si="7"/>
        <v>0.1185141242937853</v>
      </c>
      <c r="J64" s="76">
        <f t="shared" si="6"/>
        <v>0.13265725047080978</v>
      </c>
      <c r="K64" s="45">
        <v>17682</v>
      </c>
      <c r="L64" s="45">
        <v>215656</v>
      </c>
      <c r="M64" s="45">
        <v>20328</v>
      </c>
      <c r="N64" s="45">
        <v>251998</v>
      </c>
      <c r="O64" s="74">
        <f>'1'!H64</f>
        <v>1315</v>
      </c>
      <c r="P64" s="76">
        <f t="shared" si="4"/>
        <v>0.16399695817490495</v>
      </c>
      <c r="Q64" s="77">
        <f t="shared" si="5"/>
        <v>0.19163346007604562</v>
      </c>
    </row>
    <row r="65" spans="1:17" x14ac:dyDescent="0.2">
      <c r="A65" s="41" t="s">
        <v>124</v>
      </c>
      <c r="B65" s="45">
        <v>5672</v>
      </c>
      <c r="C65" s="45">
        <v>62223</v>
      </c>
      <c r="D65" s="150">
        <f t="shared" si="2"/>
        <v>10.970204513399153</v>
      </c>
      <c r="E65" s="45">
        <v>6629</v>
      </c>
      <c r="F65" s="45">
        <v>69907</v>
      </c>
      <c r="G65" s="150">
        <f t="shared" si="3"/>
        <v>10.545632825463871</v>
      </c>
      <c r="H65" s="74">
        <f>'1'!B65</f>
        <v>532</v>
      </c>
      <c r="I65" s="76">
        <f t="shared" si="7"/>
        <v>0.11696052631578947</v>
      </c>
      <c r="J65" s="76">
        <f>(F65/1000)/H65</f>
        <v>0.13140413533834586</v>
      </c>
      <c r="K65" s="45">
        <v>17833</v>
      </c>
      <c r="L65" s="45">
        <v>215021</v>
      </c>
      <c r="M65" s="45">
        <v>20569</v>
      </c>
      <c r="N65" s="45">
        <v>252224</v>
      </c>
      <c r="O65" s="74">
        <f>'1'!H65</f>
        <v>1317</v>
      </c>
      <c r="P65" s="76">
        <f t="shared" si="4"/>
        <v>0.16326575550493544</v>
      </c>
      <c r="Q65" s="77">
        <f t="shared" si="5"/>
        <v>0.19151404707668943</v>
      </c>
    </row>
    <row r="66" spans="1:17" x14ac:dyDescent="0.2">
      <c r="A66" s="104" t="s">
        <v>125</v>
      </c>
      <c r="B66" s="391">
        <v>5585</v>
      </c>
      <c r="C66" s="391">
        <v>60272</v>
      </c>
      <c r="D66" s="395">
        <f t="shared" si="2"/>
        <v>10.791763652641002</v>
      </c>
      <c r="E66" s="396">
        <v>6523</v>
      </c>
      <c r="F66" s="397">
        <v>67787</v>
      </c>
      <c r="G66" s="395">
        <f t="shared" si="3"/>
        <v>10.391997547140885</v>
      </c>
      <c r="H66" s="398">
        <f>'1'!B66</f>
        <v>533</v>
      </c>
      <c r="I66" s="399">
        <f t="shared" si="7"/>
        <v>0.11308067542213883</v>
      </c>
      <c r="J66" s="399">
        <f t="shared" ref="J66:J77" si="8">(F66/1000)/H66</f>
        <v>0.1271801125703565</v>
      </c>
      <c r="K66" s="391">
        <v>17579</v>
      </c>
      <c r="L66" s="391">
        <v>210281</v>
      </c>
      <c r="M66" s="286"/>
      <c r="N66" s="286"/>
      <c r="O66" s="400">
        <f>'1'!H66</f>
        <v>1319</v>
      </c>
      <c r="P66" s="405">
        <f t="shared" si="4"/>
        <v>0.1594245640636846</v>
      </c>
      <c r="Q66" s="289"/>
    </row>
    <row r="67" spans="1:17" x14ac:dyDescent="0.2">
      <c r="A67" s="104" t="s">
        <v>126</v>
      </c>
      <c r="B67" s="391">
        <v>5551</v>
      </c>
      <c r="C67" s="391">
        <v>59159</v>
      </c>
      <c r="D67" s="395">
        <f t="shared" si="2"/>
        <v>10.657359034408215</v>
      </c>
      <c r="E67" s="396">
        <v>6474</v>
      </c>
      <c r="F67" s="397">
        <v>66553</v>
      </c>
      <c r="G67" s="395">
        <f t="shared" si="3"/>
        <v>10.280043249922768</v>
      </c>
      <c r="H67" s="398">
        <f>'1'!B67</f>
        <v>534</v>
      </c>
      <c r="I67" s="399">
        <f t="shared" si="7"/>
        <v>0.11078464419475655</v>
      </c>
      <c r="J67" s="399">
        <f t="shared" si="8"/>
        <v>0.12463108614232209</v>
      </c>
      <c r="K67" s="391">
        <v>17482</v>
      </c>
      <c r="L67" s="391">
        <v>203988</v>
      </c>
      <c r="M67" s="287"/>
      <c r="N67" s="286"/>
      <c r="O67" s="400">
        <f>'1'!H67</f>
        <v>1321</v>
      </c>
      <c r="P67" s="405">
        <f t="shared" si="4"/>
        <v>0.15441937925813778</v>
      </c>
      <c r="Q67" s="289"/>
    </row>
    <row r="68" spans="1:17" x14ac:dyDescent="0.2">
      <c r="A68" s="104" t="s">
        <v>127</v>
      </c>
      <c r="B68" s="391">
        <v>5355</v>
      </c>
      <c r="C68" s="391">
        <v>58673</v>
      </c>
      <c r="D68" s="395">
        <f t="shared" si="2"/>
        <v>10.956676003734827</v>
      </c>
      <c r="E68" s="396">
        <v>6265</v>
      </c>
      <c r="F68" s="397">
        <v>66120</v>
      </c>
      <c r="G68" s="395">
        <f t="shared" si="3"/>
        <v>10.553870710295291</v>
      </c>
      <c r="H68" s="398">
        <f>'1'!B68</f>
        <v>535</v>
      </c>
      <c r="I68" s="399">
        <f t="shared" si="7"/>
        <v>0.10966915887850467</v>
      </c>
      <c r="J68" s="399">
        <f t="shared" si="8"/>
        <v>0.12358878504672897</v>
      </c>
      <c r="K68" s="391">
        <v>16945</v>
      </c>
      <c r="L68" s="391">
        <v>202314</v>
      </c>
      <c r="M68" s="287"/>
      <c r="N68" s="288"/>
      <c r="O68" s="400">
        <f>'1'!H68</f>
        <v>1323</v>
      </c>
      <c r="P68" s="405">
        <f t="shared" si="4"/>
        <v>0.15292063492063493</v>
      </c>
      <c r="Q68" s="289"/>
    </row>
    <row r="69" spans="1:17" x14ac:dyDescent="0.2">
      <c r="A69" s="104" t="s">
        <v>128</v>
      </c>
      <c r="B69" s="391">
        <v>5370</v>
      </c>
      <c r="C69" s="391">
        <v>59053</v>
      </c>
      <c r="D69" s="395">
        <f t="shared" si="2"/>
        <v>10.99683426443203</v>
      </c>
      <c r="E69" s="396">
        <v>6274</v>
      </c>
      <c r="F69" s="397">
        <v>66677</v>
      </c>
      <c r="G69" s="395">
        <f t="shared" si="3"/>
        <v>10.627510360216768</v>
      </c>
      <c r="H69" s="398">
        <f>'1'!B69</f>
        <v>536</v>
      </c>
      <c r="I69" s="399">
        <f t="shared" si="7"/>
        <v>0.11017350746268656</v>
      </c>
      <c r="J69" s="399">
        <f t="shared" si="8"/>
        <v>0.12439738805970151</v>
      </c>
      <c r="K69" s="391">
        <v>16828</v>
      </c>
      <c r="L69" s="391">
        <v>206024</v>
      </c>
      <c r="M69" s="287"/>
      <c r="N69" s="288"/>
      <c r="O69" s="400">
        <f>'1'!H69</f>
        <v>1325</v>
      </c>
      <c r="P69" s="405">
        <f t="shared" si="4"/>
        <v>0.15548981132075471</v>
      </c>
      <c r="Q69" s="289"/>
    </row>
    <row r="70" spans="1:17" x14ac:dyDescent="0.2">
      <c r="A70" s="104" t="s">
        <v>197</v>
      </c>
      <c r="B70" s="391">
        <v>5305</v>
      </c>
      <c r="C70" s="391">
        <v>59652</v>
      </c>
      <c r="D70" s="395">
        <f t="shared" si="2"/>
        <v>11.244486333647503</v>
      </c>
      <c r="E70" s="396">
        <v>6211</v>
      </c>
      <c r="F70" s="397">
        <v>67409</v>
      </c>
      <c r="G70" s="395">
        <f t="shared" si="3"/>
        <v>10.85316374174851</v>
      </c>
      <c r="H70" s="398">
        <f>'1'!B70</f>
        <v>537</v>
      </c>
      <c r="I70" s="399">
        <f t="shared" si="7"/>
        <v>0.11108379888268156</v>
      </c>
      <c r="J70" s="399">
        <f t="shared" si="8"/>
        <v>0.12552886405959032</v>
      </c>
      <c r="K70" s="391">
        <v>16653</v>
      </c>
      <c r="L70" s="391">
        <v>206132</v>
      </c>
      <c r="M70" s="287"/>
      <c r="N70" s="288"/>
      <c r="O70" s="400">
        <f>'1'!H70</f>
        <v>1327</v>
      </c>
      <c r="P70" s="405">
        <f t="shared" si="4"/>
        <v>0.15533685003767897</v>
      </c>
      <c r="Q70" s="289"/>
    </row>
    <row r="71" spans="1:17" x14ac:dyDescent="0.2">
      <c r="A71" s="104" t="s">
        <v>198</v>
      </c>
      <c r="B71" s="391">
        <v>5078</v>
      </c>
      <c r="C71" s="391">
        <v>54907</v>
      </c>
      <c r="D71" s="395">
        <f t="shared" si="2"/>
        <v>10.812721543914927</v>
      </c>
      <c r="E71" s="396">
        <v>5956</v>
      </c>
      <c r="F71" s="397">
        <v>62335</v>
      </c>
      <c r="G71" s="395">
        <f t="shared" si="3"/>
        <v>10.46591672263264</v>
      </c>
      <c r="H71" s="398">
        <f>'1'!B71</f>
        <v>538</v>
      </c>
      <c r="I71" s="399">
        <f t="shared" si="7"/>
        <v>0.10205762081784386</v>
      </c>
      <c r="J71" s="399">
        <f t="shared" si="8"/>
        <v>0.11586431226765799</v>
      </c>
      <c r="K71" s="391">
        <v>15951</v>
      </c>
      <c r="L71" s="391">
        <v>195748</v>
      </c>
      <c r="M71" s="287"/>
      <c r="N71" s="288"/>
      <c r="O71" s="400">
        <f>'1'!H71</f>
        <v>1329</v>
      </c>
      <c r="P71" s="405">
        <f t="shared" si="4"/>
        <v>0.14728969149736643</v>
      </c>
      <c r="Q71" s="289"/>
    </row>
    <row r="72" spans="1:17" x14ac:dyDescent="0.2">
      <c r="A72" s="104" t="s">
        <v>199</v>
      </c>
      <c r="B72" s="394">
        <v>4757</v>
      </c>
      <c r="C72" s="394">
        <v>54940</v>
      </c>
      <c r="D72" s="395">
        <f t="shared" si="2"/>
        <v>11.549295774647888</v>
      </c>
      <c r="E72" s="396">
        <v>5603</v>
      </c>
      <c r="F72" s="397">
        <v>62184</v>
      </c>
      <c r="G72" s="395">
        <f t="shared" si="3"/>
        <v>11.0983401749063</v>
      </c>
      <c r="H72" s="398">
        <f>'1'!B72</f>
        <v>539</v>
      </c>
      <c r="I72" s="399">
        <f t="shared" si="7"/>
        <v>0.10192949907235621</v>
      </c>
      <c r="J72" s="399">
        <f t="shared" si="8"/>
        <v>0.11536920222634509</v>
      </c>
      <c r="K72" s="391">
        <v>14849</v>
      </c>
      <c r="L72" s="391">
        <v>182853</v>
      </c>
      <c r="M72" s="287"/>
      <c r="N72" s="288"/>
      <c r="O72" s="400">
        <f>'1'!H72</f>
        <v>1331</v>
      </c>
      <c r="P72" s="405">
        <f t="shared" si="4"/>
        <v>0.1373801652892562</v>
      </c>
      <c r="Q72" s="289"/>
    </row>
    <row r="73" spans="1:17" x14ac:dyDescent="0.2">
      <c r="A73" s="104" t="s">
        <v>200</v>
      </c>
      <c r="B73" s="394">
        <v>4674</v>
      </c>
      <c r="C73" s="394">
        <v>56292</v>
      </c>
      <c r="D73" s="395">
        <f t="shared" si="2"/>
        <v>12.04364569961489</v>
      </c>
      <c r="E73" s="396">
        <v>5507</v>
      </c>
      <c r="F73" s="397">
        <v>63599</v>
      </c>
      <c r="G73" s="395">
        <f t="shared" si="3"/>
        <v>11.548756128563646</v>
      </c>
      <c r="H73" s="398">
        <f>'1'!B73</f>
        <v>540</v>
      </c>
      <c r="I73" s="399">
        <f t="shared" si="7"/>
        <v>0.10424444444444445</v>
      </c>
      <c r="J73" s="399">
        <f t="shared" si="8"/>
        <v>0.11777592592592592</v>
      </c>
      <c r="K73" s="391">
        <v>14606</v>
      </c>
      <c r="L73" s="391">
        <v>195984</v>
      </c>
      <c r="M73" s="287"/>
      <c r="N73" s="288"/>
      <c r="O73" s="400">
        <f>'1'!H73</f>
        <v>1333</v>
      </c>
      <c r="P73" s="405">
        <f t="shared" si="4"/>
        <v>0.14702475618904726</v>
      </c>
      <c r="Q73" s="289"/>
    </row>
    <row r="74" spans="1:17" x14ac:dyDescent="0.2">
      <c r="A74" s="104" t="s">
        <v>203</v>
      </c>
      <c r="B74" s="394">
        <v>4683</v>
      </c>
      <c r="C74" s="394">
        <v>55779</v>
      </c>
      <c r="D74" s="395">
        <f t="shared" si="2"/>
        <v>11.910954516335682</v>
      </c>
      <c r="E74" s="396">
        <v>5429</v>
      </c>
      <c r="F74" s="397">
        <v>61469</v>
      </c>
      <c r="G74" s="395">
        <f t="shared" si="3"/>
        <v>11.32234297292319</v>
      </c>
      <c r="H74" s="398">
        <f>'1'!B74</f>
        <v>541</v>
      </c>
      <c r="I74" s="399">
        <f t="shared" si="7"/>
        <v>0.10310351201478744</v>
      </c>
      <c r="J74" s="399">
        <f t="shared" si="8"/>
        <v>0.11362107208872459</v>
      </c>
      <c r="K74" s="391">
        <v>14452</v>
      </c>
      <c r="L74" s="391">
        <v>182924</v>
      </c>
      <c r="M74" s="287"/>
      <c r="N74" s="288"/>
      <c r="O74" s="400">
        <f>'1'!H74</f>
        <v>1335</v>
      </c>
      <c r="P74" s="405">
        <f>(L74/1000)/O74</f>
        <v>0.13702172284644196</v>
      </c>
      <c r="Q74" s="289"/>
    </row>
    <row r="75" spans="1:17" x14ac:dyDescent="0.2">
      <c r="A75" s="104" t="s">
        <v>204</v>
      </c>
      <c r="B75" s="401" t="e">
        <v>#N/A</v>
      </c>
      <c r="C75" s="401" t="e">
        <v>#N/A</v>
      </c>
      <c r="D75" s="402" t="e">
        <v>#N/A</v>
      </c>
      <c r="E75" s="403" t="e">
        <v>#N/A</v>
      </c>
      <c r="F75" s="404" t="e">
        <v>#N/A</v>
      </c>
      <c r="G75" s="402" t="e">
        <f t="shared" si="3"/>
        <v>#N/A</v>
      </c>
      <c r="H75" s="398">
        <f>'1'!B75</f>
        <v>542</v>
      </c>
      <c r="I75" s="399" t="e">
        <f t="shared" si="7"/>
        <v>#N/A</v>
      </c>
      <c r="J75" s="399" t="e">
        <f t="shared" si="8"/>
        <v>#N/A</v>
      </c>
      <c r="K75" s="391" t="e">
        <v>#N/A</v>
      </c>
      <c r="L75" s="391" t="e">
        <v>#N/A</v>
      </c>
      <c r="M75" s="287"/>
      <c r="N75" s="288"/>
      <c r="O75" s="400">
        <f>'1'!H75</f>
        <v>1337</v>
      </c>
      <c r="P75" s="405" t="e">
        <f>(L75/1000)/O75</f>
        <v>#N/A</v>
      </c>
      <c r="Q75" s="289"/>
    </row>
    <row r="76" spans="1:17" x14ac:dyDescent="0.2">
      <c r="A76" s="104" t="s">
        <v>205</v>
      </c>
      <c r="B76" s="401" t="e">
        <v>#N/A</v>
      </c>
      <c r="C76" s="401" t="e">
        <v>#N/A</v>
      </c>
      <c r="D76" s="402" t="e">
        <v>#N/A</v>
      </c>
      <c r="E76" s="403" t="e">
        <v>#N/A</v>
      </c>
      <c r="F76" s="404" t="e">
        <v>#N/A</v>
      </c>
      <c r="G76" s="402" t="e">
        <f t="shared" si="3"/>
        <v>#N/A</v>
      </c>
      <c r="H76" s="398">
        <f>'1'!B76</f>
        <v>543</v>
      </c>
      <c r="I76" s="399" t="e">
        <f t="shared" si="7"/>
        <v>#N/A</v>
      </c>
      <c r="J76" s="399" t="e">
        <f t="shared" si="8"/>
        <v>#N/A</v>
      </c>
      <c r="K76" s="391" t="e">
        <v>#N/A</v>
      </c>
      <c r="L76" s="391" t="e">
        <v>#N/A</v>
      </c>
      <c r="M76" s="287"/>
      <c r="N76" s="288"/>
      <c r="O76" s="400">
        <f>'1'!H76</f>
        <v>1339</v>
      </c>
      <c r="P76" s="405" t="e">
        <f t="shared" si="4"/>
        <v>#N/A</v>
      </c>
      <c r="Q76" s="289"/>
    </row>
    <row r="77" spans="1:17" x14ac:dyDescent="0.2">
      <c r="A77" s="104" t="s">
        <v>206</v>
      </c>
      <c r="B77" s="401" t="e">
        <v>#N/A</v>
      </c>
      <c r="C77" s="401" t="e">
        <v>#N/A</v>
      </c>
      <c r="D77" s="402" t="e">
        <v>#N/A</v>
      </c>
      <c r="E77" s="403" t="e">
        <v>#N/A</v>
      </c>
      <c r="F77" s="404" t="e">
        <v>#N/A</v>
      </c>
      <c r="G77" s="402" t="e">
        <f t="shared" si="3"/>
        <v>#N/A</v>
      </c>
      <c r="H77" s="398">
        <f>'1'!B77</f>
        <v>544</v>
      </c>
      <c r="I77" s="399" t="e">
        <f t="shared" si="7"/>
        <v>#N/A</v>
      </c>
      <c r="J77" s="399" t="e">
        <f t="shared" si="8"/>
        <v>#N/A</v>
      </c>
      <c r="K77" s="391" t="e">
        <v>#N/A</v>
      </c>
      <c r="L77" s="391" t="e">
        <v>#N/A</v>
      </c>
      <c r="M77" s="287"/>
      <c r="N77" s="288"/>
      <c r="O77" s="400">
        <f>'1'!H77</f>
        <v>1341</v>
      </c>
      <c r="P77" s="405" t="e">
        <f t="shared" si="4"/>
        <v>#N/A</v>
      </c>
      <c r="Q77" s="289"/>
    </row>
    <row r="78" spans="1:17" x14ac:dyDescent="0.2">
      <c r="A78" s="104" t="s">
        <v>228</v>
      </c>
      <c r="B78" s="401" t="e">
        <v>#N/A</v>
      </c>
      <c r="C78" s="401" t="e">
        <v>#N/A</v>
      </c>
      <c r="D78" s="402" t="e">
        <v>#N/A</v>
      </c>
      <c r="E78" s="403" t="e">
        <v>#N/A</v>
      </c>
      <c r="F78" s="404" t="e">
        <v>#N/A</v>
      </c>
      <c r="G78" s="402" t="e">
        <f t="shared" ref="G78:G81" si="9">F78/E78</f>
        <v>#N/A</v>
      </c>
      <c r="H78" s="398" t="e">
        <f>'1'!B78</f>
        <v>#N/A</v>
      </c>
      <c r="I78" s="399" t="e">
        <f t="shared" ref="I78:I81" si="10">(C78/1000)/H78</f>
        <v>#N/A</v>
      </c>
      <c r="J78" s="399" t="e">
        <f t="shared" ref="J78:J81" si="11">(F78/1000)/H78</f>
        <v>#N/A</v>
      </c>
      <c r="K78" s="391" t="e">
        <v>#N/A</v>
      </c>
      <c r="L78" s="391" t="e">
        <v>#N/A</v>
      </c>
      <c r="M78" s="287"/>
      <c r="N78" s="288"/>
      <c r="O78" s="400" t="e">
        <f>'1'!H78</f>
        <v>#N/A</v>
      </c>
      <c r="P78" s="405" t="e">
        <f t="shared" ref="P78:P81" si="12">(L78/1000)/O78</f>
        <v>#N/A</v>
      </c>
      <c r="Q78" s="289"/>
    </row>
    <row r="79" spans="1:17" x14ac:dyDescent="0.2">
      <c r="A79" s="104" t="s">
        <v>229</v>
      </c>
      <c r="B79" s="401" t="e">
        <v>#N/A</v>
      </c>
      <c r="C79" s="401" t="e">
        <v>#N/A</v>
      </c>
      <c r="D79" s="402" t="e">
        <v>#N/A</v>
      </c>
      <c r="E79" s="403" t="e">
        <v>#N/A</v>
      </c>
      <c r="F79" s="404" t="e">
        <v>#N/A</v>
      </c>
      <c r="G79" s="402" t="e">
        <f t="shared" si="9"/>
        <v>#N/A</v>
      </c>
      <c r="H79" s="398" t="e">
        <f>'1'!B79</f>
        <v>#N/A</v>
      </c>
      <c r="I79" s="399" t="e">
        <f t="shared" si="10"/>
        <v>#N/A</v>
      </c>
      <c r="J79" s="399" t="e">
        <f t="shared" si="11"/>
        <v>#N/A</v>
      </c>
      <c r="K79" s="391" t="e">
        <v>#N/A</v>
      </c>
      <c r="L79" s="391" t="e">
        <v>#N/A</v>
      </c>
      <c r="M79" s="287"/>
      <c r="N79" s="288"/>
      <c r="O79" s="400" t="e">
        <f>'1'!H79</f>
        <v>#N/A</v>
      </c>
      <c r="P79" s="405" t="e">
        <f t="shared" si="12"/>
        <v>#N/A</v>
      </c>
      <c r="Q79" s="289"/>
    </row>
    <row r="80" spans="1:17" x14ac:dyDescent="0.2">
      <c r="A80" s="104" t="s">
        <v>230</v>
      </c>
      <c r="B80" s="401" t="e">
        <v>#N/A</v>
      </c>
      <c r="C80" s="401" t="e">
        <v>#N/A</v>
      </c>
      <c r="D80" s="402" t="e">
        <v>#N/A</v>
      </c>
      <c r="E80" s="403" t="e">
        <v>#N/A</v>
      </c>
      <c r="F80" s="404" t="e">
        <v>#N/A</v>
      </c>
      <c r="G80" s="402" t="e">
        <f t="shared" si="9"/>
        <v>#N/A</v>
      </c>
      <c r="H80" s="398" t="e">
        <f>'1'!B80</f>
        <v>#N/A</v>
      </c>
      <c r="I80" s="399" t="e">
        <f t="shared" si="10"/>
        <v>#N/A</v>
      </c>
      <c r="J80" s="399" t="e">
        <f t="shared" si="11"/>
        <v>#N/A</v>
      </c>
      <c r="K80" s="391" t="e">
        <v>#N/A</v>
      </c>
      <c r="L80" s="391" t="e">
        <v>#N/A</v>
      </c>
      <c r="M80" s="287"/>
      <c r="N80" s="288"/>
      <c r="O80" s="400" t="e">
        <f>'1'!H80</f>
        <v>#N/A</v>
      </c>
      <c r="P80" s="405" t="e">
        <f t="shared" si="12"/>
        <v>#N/A</v>
      </c>
      <c r="Q80" s="289"/>
    </row>
    <row r="81" spans="1:17" x14ac:dyDescent="0.2">
      <c r="A81" s="104" t="s">
        <v>231</v>
      </c>
      <c r="B81" s="401" t="e">
        <v>#N/A</v>
      </c>
      <c r="C81" s="401" t="e">
        <v>#N/A</v>
      </c>
      <c r="D81" s="402" t="e">
        <v>#N/A</v>
      </c>
      <c r="E81" s="403" t="e">
        <v>#N/A</v>
      </c>
      <c r="F81" s="404" t="e">
        <v>#N/A</v>
      </c>
      <c r="G81" s="402" t="e">
        <f t="shared" si="9"/>
        <v>#N/A</v>
      </c>
      <c r="H81" s="398" t="e">
        <f>'1'!B81</f>
        <v>#N/A</v>
      </c>
      <c r="I81" s="399" t="e">
        <f t="shared" si="10"/>
        <v>#N/A</v>
      </c>
      <c r="J81" s="399" t="e">
        <f t="shared" si="11"/>
        <v>#N/A</v>
      </c>
      <c r="K81" s="391" t="e">
        <v>#N/A</v>
      </c>
      <c r="L81" s="391" t="e">
        <v>#N/A</v>
      </c>
      <c r="M81" s="287"/>
      <c r="N81" s="288"/>
      <c r="O81" s="400" t="e">
        <f>'1'!H81</f>
        <v>#N/A</v>
      </c>
      <c r="P81" s="405" t="e">
        <f t="shared" si="12"/>
        <v>#N/A</v>
      </c>
      <c r="Q81" s="289"/>
    </row>
    <row r="82" spans="1:17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x14ac:dyDescent="0.2">
      <c r="A83" s="34"/>
      <c r="B83" s="377" t="s">
        <v>241</v>
      </c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2"/>
    </row>
    <row r="84" spans="1:17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  <row r="105" s="34" customFormat="1" x14ac:dyDescent="0.2"/>
    <row r="106" s="34" customFormat="1" x14ac:dyDescent="0.2"/>
    <row r="107" s="34" customFormat="1" x14ac:dyDescent="0.2"/>
    <row r="108" s="34" customFormat="1" x14ac:dyDescent="0.2"/>
    <row r="109" s="34" customFormat="1" x14ac:dyDescent="0.2"/>
    <row r="110" s="34" customFormat="1" x14ac:dyDescent="0.2"/>
    <row r="111" s="34" customFormat="1" x14ac:dyDescent="0.2"/>
    <row r="112" s="34" customFormat="1" x14ac:dyDescent="0.2"/>
    <row r="113" s="34" customFormat="1" x14ac:dyDescent="0.2"/>
    <row r="114" s="34" customFormat="1" x14ac:dyDescent="0.2"/>
    <row r="115" s="34" customFormat="1" x14ac:dyDescent="0.2"/>
    <row r="116" s="34" customFormat="1" x14ac:dyDescent="0.2"/>
    <row r="117" s="34" customFormat="1" x14ac:dyDescent="0.2"/>
    <row r="118" s="34" customFormat="1" x14ac:dyDescent="0.2"/>
    <row r="119" s="34" customFormat="1" x14ac:dyDescent="0.2"/>
    <row r="120" s="34" customFormat="1" x14ac:dyDescent="0.2"/>
    <row r="121" s="34" customFormat="1" x14ac:dyDescent="0.2"/>
    <row r="122" s="34" customFormat="1" x14ac:dyDescent="0.2"/>
    <row r="123" s="34" customFormat="1" x14ac:dyDescent="0.2"/>
    <row r="124" s="34" customFormat="1" x14ac:dyDescent="0.2"/>
    <row r="125" s="34" customFormat="1" x14ac:dyDescent="0.2"/>
    <row r="126" s="34" customFormat="1" x14ac:dyDescent="0.2"/>
    <row r="127" s="34" customFormat="1" x14ac:dyDescent="0.2"/>
    <row r="128" s="34" customFormat="1" x14ac:dyDescent="0.2"/>
    <row r="129" s="34" customFormat="1" x14ac:dyDescent="0.2"/>
    <row r="130" s="34" customFormat="1" x14ac:dyDescent="0.2"/>
    <row r="131" s="34" customFormat="1" x14ac:dyDescent="0.2"/>
    <row r="132" s="34" customFormat="1" x14ac:dyDescent="0.2"/>
    <row r="133" s="34" customFormat="1" x14ac:dyDescent="0.2"/>
    <row r="134" s="34" customFormat="1" x14ac:dyDescent="0.2"/>
    <row r="135" s="34" customFormat="1" x14ac:dyDescent="0.2"/>
    <row r="136" s="34" customFormat="1" x14ac:dyDescent="0.2"/>
    <row r="137" s="34" customFormat="1" x14ac:dyDescent="0.2"/>
    <row r="138" s="34" customFormat="1" x14ac:dyDescent="0.2"/>
    <row r="139" s="34" customFormat="1" x14ac:dyDescent="0.2"/>
    <row r="140" s="34" customFormat="1" x14ac:dyDescent="0.2"/>
    <row r="141" s="34" customFormat="1" x14ac:dyDescent="0.2"/>
    <row r="142" s="34" customFormat="1" x14ac:dyDescent="0.2"/>
    <row r="143" s="34" customFormat="1" x14ac:dyDescent="0.2"/>
    <row r="144" s="34" customFormat="1" x14ac:dyDescent="0.2"/>
    <row r="145" spans="2:17" s="34" customFormat="1" x14ac:dyDescent="0.2"/>
    <row r="146" spans="2:17" s="34" customFormat="1" x14ac:dyDescent="0.2"/>
    <row r="147" spans="2:17" s="34" customFormat="1" x14ac:dyDescent="0.2"/>
    <row r="148" spans="2:17" s="34" customFormat="1" x14ac:dyDescent="0.2"/>
    <row r="149" spans="2:17" s="34" customFormat="1" x14ac:dyDescent="0.2"/>
    <row r="150" spans="2:17" s="34" customFormat="1" x14ac:dyDescent="0.2"/>
    <row r="151" spans="2:17" s="34" customFormat="1" x14ac:dyDescent="0.2"/>
    <row r="152" spans="2:17" s="34" customFormat="1" x14ac:dyDescent="0.2"/>
    <row r="153" spans="2:17" s="34" customFormat="1" x14ac:dyDescent="0.2"/>
    <row r="154" spans="2:17" s="34" customFormat="1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s="34" customFormat="1" x14ac:dyDescent="0.2"/>
    <row r="156" spans="2:17" s="34" customFormat="1" x14ac:dyDescent="0.2"/>
    <row r="157" spans="2:17" s="34" customFormat="1" x14ac:dyDescent="0.2"/>
    <row r="158" spans="2:17" s="34" customFormat="1" x14ac:dyDescent="0.2"/>
    <row r="159" spans="2:17" s="34" customFormat="1" x14ac:dyDescent="0.2"/>
    <row r="160" spans="2:17" s="34" customFormat="1" x14ac:dyDescent="0.2"/>
    <row r="161" s="34" customFormat="1" x14ac:dyDescent="0.2"/>
    <row r="162" s="34" customFormat="1" x14ac:dyDescent="0.2"/>
    <row r="163" s="34" customFormat="1" x14ac:dyDescent="0.2"/>
    <row r="164" s="34" customFormat="1" x14ac:dyDescent="0.2"/>
    <row r="165" s="34" customFormat="1" x14ac:dyDescent="0.2"/>
    <row r="166" s="34" customFormat="1" x14ac:dyDescent="0.2"/>
    <row r="167" s="34" customFormat="1" x14ac:dyDescent="0.2"/>
    <row r="168" s="34" customFormat="1" x14ac:dyDescent="0.2"/>
    <row r="169" s="34" customFormat="1" x14ac:dyDescent="0.2"/>
    <row r="170" s="34" customFormat="1" x14ac:dyDescent="0.2"/>
    <row r="171" s="34" customFormat="1" x14ac:dyDescent="0.2"/>
    <row r="172" s="34" customFormat="1" x14ac:dyDescent="0.2"/>
    <row r="173" s="34" customFormat="1" x14ac:dyDescent="0.2"/>
    <row r="174" s="34" customFormat="1" x14ac:dyDescent="0.2"/>
    <row r="175" s="34" customFormat="1" x14ac:dyDescent="0.2"/>
    <row r="176" s="34" customFormat="1" x14ac:dyDescent="0.2"/>
    <row r="177" s="34" customFormat="1" x14ac:dyDescent="0.2"/>
    <row r="178" s="34" customFormat="1" x14ac:dyDescent="0.2"/>
    <row r="179" s="34" customFormat="1" x14ac:dyDescent="0.2"/>
    <row r="180" s="34" customFormat="1" x14ac:dyDescent="0.2"/>
    <row r="181" s="34" customFormat="1" x14ac:dyDescent="0.2"/>
    <row r="182" s="34" customFormat="1" x14ac:dyDescent="0.2"/>
    <row r="183" s="34" customFormat="1" x14ac:dyDescent="0.2"/>
    <row r="184" s="34" customFormat="1" x14ac:dyDescent="0.2"/>
    <row r="185" s="34" customFormat="1" x14ac:dyDescent="0.2"/>
    <row r="186" s="34" customFormat="1" x14ac:dyDescent="0.2"/>
    <row r="187" s="34" customFormat="1" x14ac:dyDescent="0.2"/>
    <row r="188" s="34" customFormat="1" x14ac:dyDescent="0.2"/>
    <row r="189" s="34" customFormat="1" x14ac:dyDescent="0.2"/>
    <row r="190" s="34" customFormat="1" x14ac:dyDescent="0.2"/>
    <row r="191" s="34" customFormat="1" x14ac:dyDescent="0.2"/>
    <row r="192" s="34" customFormat="1" x14ac:dyDescent="0.2"/>
    <row r="193" spans="2:17" s="34" customFormat="1" x14ac:dyDescent="0.2"/>
    <row r="194" spans="2:17" s="34" customFormat="1" x14ac:dyDescent="0.2"/>
    <row r="195" spans="2:17" s="34" customFormat="1" x14ac:dyDescent="0.2"/>
    <row r="196" spans="2:17" s="34" customFormat="1" x14ac:dyDescent="0.2"/>
    <row r="197" spans="2:17" s="34" customFormat="1" x14ac:dyDescent="0.2"/>
    <row r="198" spans="2:17" s="34" customFormat="1" x14ac:dyDescent="0.2"/>
    <row r="199" spans="2:17" s="34" customFormat="1" x14ac:dyDescent="0.2"/>
    <row r="200" spans="2:17" s="34" customFormat="1" x14ac:dyDescent="0.2"/>
    <row r="201" spans="2:17" s="34" customFormat="1" x14ac:dyDescent="0.2"/>
    <row r="202" spans="2:17" s="34" customFormat="1" x14ac:dyDescent="0.2"/>
    <row r="203" spans="2:17" s="34" customFormat="1" x14ac:dyDescent="0.2"/>
    <row r="204" spans="2:17" s="34" customFormat="1" x14ac:dyDescent="0.2"/>
    <row r="205" spans="2:17" s="34" customFormat="1" x14ac:dyDescent="0.2">
      <c r="B205" s="37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8"/>
    </row>
    <row r="206" spans="2:17" s="34" customFormat="1" x14ac:dyDescent="0.2">
      <c r="B206" s="37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8"/>
    </row>
    <row r="207" spans="2:17" s="34" customFormat="1" x14ac:dyDescent="0.2">
      <c r="B207" s="37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7"/>
    </row>
    <row r="208" spans="2:17" s="34" customFormat="1" x14ac:dyDescent="0.2">
      <c r="B208" s="37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7"/>
    </row>
    <row r="209" spans="2:17" s="34" customFormat="1" x14ac:dyDescent="0.2">
      <c r="B209" s="37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7"/>
    </row>
    <row r="210" spans="2:17" s="34" customFormat="1" x14ac:dyDescent="0.2">
      <c r="B210" s="37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7"/>
    </row>
    <row r="211" spans="2:17" s="34" customFormat="1" x14ac:dyDescent="0.2">
      <c r="B211" s="37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7"/>
    </row>
    <row r="212" spans="2:17" s="34" customFormat="1" x14ac:dyDescent="0.2">
      <c r="B212" s="37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7"/>
    </row>
    <row r="213" spans="2:17" s="34" customFormat="1" x14ac:dyDescent="0.2">
      <c r="B213" s="37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7"/>
    </row>
    <row r="214" spans="2:17" s="34" customFormat="1" x14ac:dyDescent="0.2">
      <c r="B214" s="37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7"/>
    </row>
    <row r="215" spans="2:17" s="34" customFormat="1" x14ac:dyDescent="0.2">
      <c r="B215" s="37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7"/>
    </row>
    <row r="216" spans="2:17" s="34" customFormat="1" x14ac:dyDescent="0.2">
      <c r="B216" s="37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7"/>
    </row>
    <row r="217" spans="2:17" s="34" customFormat="1" x14ac:dyDescent="0.2">
      <c r="B217" s="37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7"/>
    </row>
    <row r="218" spans="2:17" s="34" customFormat="1" x14ac:dyDescent="0.2">
      <c r="B218" s="37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7"/>
    </row>
    <row r="219" spans="2:17" s="34" customFormat="1" x14ac:dyDescent="0.2">
      <c r="B219" s="37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7"/>
    </row>
    <row r="220" spans="2:17" s="34" customFormat="1" x14ac:dyDescent="0.2">
      <c r="B220" s="37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7"/>
    </row>
    <row r="221" spans="2:17" s="34" customFormat="1" x14ac:dyDescent="0.2">
      <c r="B221" s="37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7"/>
    </row>
    <row r="222" spans="2:17" s="34" customFormat="1" x14ac:dyDescent="0.2">
      <c r="B222" s="37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7"/>
    </row>
    <row r="223" spans="2:17" s="34" customFormat="1" x14ac:dyDescent="0.2">
      <c r="B223" s="37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7"/>
    </row>
    <row r="224" spans="2:17" s="34" customFormat="1" x14ac:dyDescent="0.2">
      <c r="B224" s="37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7"/>
    </row>
    <row r="225" spans="2:17" s="34" customFormat="1" x14ac:dyDescent="0.2">
      <c r="B225" s="37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7"/>
    </row>
    <row r="226" spans="2:17" s="34" customFormat="1" x14ac:dyDescent="0.2">
      <c r="B226" s="37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7"/>
    </row>
    <row r="227" spans="2:17" s="34" customFormat="1" x14ac:dyDescent="0.2">
      <c r="B227" s="37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7"/>
    </row>
    <row r="228" spans="2:17" s="34" customFormat="1" x14ac:dyDescent="0.2">
      <c r="B228" s="37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7"/>
    </row>
    <row r="229" spans="2:17" s="34" customFormat="1" x14ac:dyDescent="0.2">
      <c r="B229" s="37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7"/>
    </row>
    <row r="230" spans="2:17" s="34" customFormat="1" x14ac:dyDescent="0.2">
      <c r="B230" s="37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7"/>
    </row>
    <row r="231" spans="2:17" s="34" customFormat="1" x14ac:dyDescent="0.2">
      <c r="B231" s="37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7"/>
    </row>
    <row r="232" spans="2:17" s="34" customFormat="1" x14ac:dyDescent="0.2">
      <c r="B232" s="37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7"/>
    </row>
    <row r="233" spans="2:17" s="34" customFormat="1" x14ac:dyDescent="0.2">
      <c r="B233" s="37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7"/>
    </row>
    <row r="234" spans="2:17" s="34" customFormat="1" x14ac:dyDescent="0.2">
      <c r="B234" s="37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7"/>
    </row>
    <row r="235" spans="2:17" s="34" customFormat="1" x14ac:dyDescent="0.2">
      <c r="B235" s="37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7"/>
    </row>
    <row r="236" spans="2:17" s="34" customFormat="1" x14ac:dyDescent="0.2">
      <c r="B236" s="37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7"/>
    </row>
    <row r="237" spans="2:17" s="34" customFormat="1" x14ac:dyDescent="0.2">
      <c r="B237" s="37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7"/>
    </row>
    <row r="238" spans="2:17" s="34" customFormat="1" x14ac:dyDescent="0.2">
      <c r="B238" s="37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7"/>
    </row>
    <row r="239" spans="2:17" s="34" customFormat="1" x14ac:dyDescent="0.2">
      <c r="B239" s="37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7"/>
    </row>
    <row r="240" spans="2:17" s="34" customFormat="1" x14ac:dyDescent="0.2">
      <c r="B240" s="37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7"/>
    </row>
    <row r="241" spans="2:17" s="34" customFormat="1" x14ac:dyDescent="0.2">
      <c r="B241" s="37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7"/>
    </row>
    <row r="242" spans="2:17" s="34" customFormat="1" x14ac:dyDescent="0.2">
      <c r="B242" s="37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7"/>
    </row>
    <row r="243" spans="2:17" s="34" customFormat="1" x14ac:dyDescent="0.2">
      <c r="B243" s="37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7"/>
    </row>
    <row r="244" spans="2:17" s="34" customFormat="1" x14ac:dyDescent="0.2">
      <c r="B244" s="37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7"/>
    </row>
    <row r="245" spans="2:17" s="34" customFormat="1" x14ac:dyDescent="0.2">
      <c r="B245" s="37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7"/>
    </row>
    <row r="246" spans="2:17" s="34" customFormat="1" x14ac:dyDescent="0.2">
      <c r="B246" s="37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7"/>
    </row>
    <row r="247" spans="2:17" s="34" customFormat="1" x14ac:dyDescent="0.2">
      <c r="B247" s="37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7"/>
    </row>
    <row r="248" spans="2:17" s="34" customFormat="1" x14ac:dyDescent="0.2">
      <c r="B248" s="37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7"/>
    </row>
    <row r="249" spans="2:17" s="34" customFormat="1" x14ac:dyDescent="0.2">
      <c r="B249" s="37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7"/>
    </row>
    <row r="250" spans="2:17" s="34" customFormat="1" x14ac:dyDescent="0.2">
      <c r="B250" s="37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7"/>
    </row>
    <row r="251" spans="2:17" s="34" customFormat="1" x14ac:dyDescent="0.2">
      <c r="B251" s="37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7"/>
    </row>
    <row r="252" spans="2:17" s="34" customFormat="1" x14ac:dyDescent="0.2">
      <c r="B252" s="37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7"/>
    </row>
    <row r="253" spans="2:17" s="34" customFormat="1" x14ac:dyDescent="0.2">
      <c r="B253" s="37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7"/>
    </row>
    <row r="254" spans="2:17" s="34" customFormat="1" x14ac:dyDescent="0.2">
      <c r="B254" s="37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7"/>
    </row>
    <row r="255" spans="2:17" s="34" customFormat="1" x14ac:dyDescent="0.2">
      <c r="B255" s="37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7"/>
    </row>
    <row r="256" spans="2:17" s="34" customFormat="1" x14ac:dyDescent="0.2">
      <c r="B256" s="37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7"/>
    </row>
    <row r="257" spans="2:17" s="34" customFormat="1" x14ac:dyDescent="0.2">
      <c r="B257" s="37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7"/>
    </row>
    <row r="258" spans="2:17" s="34" customFormat="1" x14ac:dyDescent="0.2">
      <c r="B258" s="37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7"/>
    </row>
    <row r="259" spans="2:17" s="34" customFormat="1" x14ac:dyDescent="0.2">
      <c r="B259" s="37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7"/>
    </row>
    <row r="260" spans="2:17" s="34" customFormat="1" x14ac:dyDescent="0.2">
      <c r="B260" s="37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7"/>
    </row>
    <row r="261" spans="2:17" s="34" customFormat="1" x14ac:dyDescent="0.2">
      <c r="B261" s="37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7"/>
    </row>
    <row r="262" spans="2:17" s="34" customFormat="1" x14ac:dyDescent="0.2">
      <c r="B262" s="37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7"/>
    </row>
    <row r="263" spans="2:17" s="34" customFormat="1" x14ac:dyDescent="0.2">
      <c r="B263" s="37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7"/>
    </row>
    <row r="264" spans="2:17" s="34" customFormat="1" x14ac:dyDescent="0.2">
      <c r="B264" s="37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7"/>
    </row>
    <row r="265" spans="2:17" s="34" customFormat="1" x14ac:dyDescent="0.2">
      <c r="B265" s="37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7"/>
    </row>
    <row r="266" spans="2:17" s="34" customFormat="1" x14ac:dyDescent="0.2">
      <c r="B266" s="37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7"/>
    </row>
    <row r="267" spans="2:17" s="34" customFormat="1" x14ac:dyDescent="0.2">
      <c r="B267" s="37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7"/>
    </row>
    <row r="268" spans="2:17" s="34" customFormat="1" x14ac:dyDescent="0.2">
      <c r="B268" s="37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7"/>
    </row>
    <row r="269" spans="2:17" s="34" customFormat="1" x14ac:dyDescent="0.2">
      <c r="B269" s="37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7"/>
    </row>
    <row r="270" spans="2:17" s="34" customFormat="1" x14ac:dyDescent="0.2">
      <c r="B270" s="37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7"/>
    </row>
    <row r="271" spans="2:17" s="34" customFormat="1" x14ac:dyDescent="0.2">
      <c r="B271" s="37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7"/>
    </row>
    <row r="272" spans="2:17" s="34" customFormat="1" x14ac:dyDescent="0.2">
      <c r="B272" s="37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7"/>
    </row>
    <row r="273" spans="2:17" s="34" customFormat="1" x14ac:dyDescent="0.2">
      <c r="B273" s="37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7"/>
    </row>
    <row r="274" spans="2:17" s="34" customFormat="1" x14ac:dyDescent="0.2">
      <c r="B274" s="37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7"/>
    </row>
    <row r="275" spans="2:17" s="34" customFormat="1" x14ac:dyDescent="0.2">
      <c r="B275" s="37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7"/>
    </row>
    <row r="276" spans="2:17" s="34" customFormat="1" x14ac:dyDescent="0.2">
      <c r="B276" s="37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7"/>
    </row>
    <row r="277" spans="2:17" s="34" customFormat="1" x14ac:dyDescent="0.2">
      <c r="B277" s="37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7"/>
    </row>
    <row r="278" spans="2:17" s="34" customFormat="1" x14ac:dyDescent="0.2">
      <c r="B278" s="37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7"/>
    </row>
    <row r="279" spans="2:17" s="34" customFormat="1" x14ac:dyDescent="0.2">
      <c r="B279" s="37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7"/>
    </row>
    <row r="280" spans="2:17" s="34" customFormat="1" x14ac:dyDescent="0.2">
      <c r="B280" s="37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7"/>
    </row>
    <row r="281" spans="2:17" s="34" customFormat="1" x14ac:dyDescent="0.2">
      <c r="B281" s="37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7"/>
    </row>
    <row r="282" spans="2:17" s="34" customFormat="1" x14ac:dyDescent="0.2">
      <c r="B282" s="37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7"/>
    </row>
    <row r="283" spans="2:17" s="34" customFormat="1" x14ac:dyDescent="0.2">
      <c r="B283" s="37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7"/>
    </row>
    <row r="284" spans="2:17" s="34" customFormat="1" x14ac:dyDescent="0.2">
      <c r="B284" s="37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7"/>
    </row>
    <row r="285" spans="2:17" s="34" customFormat="1" x14ac:dyDescent="0.2">
      <c r="B285" s="37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7"/>
    </row>
    <row r="286" spans="2:17" s="34" customFormat="1" x14ac:dyDescent="0.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2:17" s="34" customFormat="1" x14ac:dyDescent="0.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2:17" s="34" customFormat="1" x14ac:dyDescent="0.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  <row r="372" spans="1:1" x14ac:dyDescent="0.2">
      <c r="A372" s="34"/>
    </row>
    <row r="373" spans="1:1" x14ac:dyDescent="0.2">
      <c r="A373" s="34"/>
    </row>
    <row r="374" spans="1:1" x14ac:dyDescent="0.2">
      <c r="A374" s="34"/>
    </row>
    <row r="375" spans="1:1" x14ac:dyDescent="0.2">
      <c r="A375" s="34"/>
    </row>
    <row r="376" spans="1:1" x14ac:dyDescent="0.2">
      <c r="A376" s="34"/>
    </row>
    <row r="377" spans="1:1" x14ac:dyDescent="0.2">
      <c r="A377" s="34"/>
    </row>
    <row r="378" spans="1:1" x14ac:dyDescent="0.2">
      <c r="A378" s="34"/>
    </row>
    <row r="379" spans="1:1" x14ac:dyDescent="0.2">
      <c r="A379" s="34"/>
    </row>
    <row r="380" spans="1:1" x14ac:dyDescent="0.2">
      <c r="A380" s="34"/>
    </row>
    <row r="381" spans="1:1" x14ac:dyDescent="0.2">
      <c r="A381" s="34"/>
    </row>
    <row r="382" spans="1:1" x14ac:dyDescent="0.2">
      <c r="A382" s="34"/>
    </row>
    <row r="383" spans="1:1" x14ac:dyDescent="0.2">
      <c r="A383" s="34"/>
    </row>
    <row r="384" spans="1:1" x14ac:dyDescent="0.2">
      <c r="A384" s="34"/>
    </row>
    <row r="385" spans="1:1" x14ac:dyDescent="0.2">
      <c r="A385" s="34"/>
    </row>
    <row r="386" spans="1:1" x14ac:dyDescent="0.2">
      <c r="A386" s="34"/>
    </row>
    <row r="387" spans="1:1" x14ac:dyDescent="0.2">
      <c r="A387" s="34"/>
    </row>
    <row r="388" spans="1:1" x14ac:dyDescent="0.2">
      <c r="A388" s="34"/>
    </row>
    <row r="389" spans="1:1" x14ac:dyDescent="0.2">
      <c r="A389" s="34"/>
    </row>
    <row r="390" spans="1:1" x14ac:dyDescent="0.2">
      <c r="A390" s="34"/>
    </row>
    <row r="391" spans="1:1" x14ac:dyDescent="0.2">
      <c r="A391" s="34"/>
    </row>
    <row r="392" spans="1:1" x14ac:dyDescent="0.2">
      <c r="A392" s="34"/>
    </row>
    <row r="393" spans="1:1" x14ac:dyDescent="0.2">
      <c r="A393" s="34"/>
    </row>
    <row r="394" spans="1:1" x14ac:dyDescent="0.2">
      <c r="A394" s="34"/>
    </row>
    <row r="395" spans="1:1" x14ac:dyDescent="0.2">
      <c r="A395" s="34"/>
    </row>
    <row r="396" spans="1:1" x14ac:dyDescent="0.2">
      <c r="A396" s="34"/>
    </row>
    <row r="397" spans="1:1" x14ac:dyDescent="0.2">
      <c r="A397" s="34"/>
    </row>
    <row r="398" spans="1:1" x14ac:dyDescent="0.2">
      <c r="A398" s="34"/>
    </row>
    <row r="399" spans="1:1" x14ac:dyDescent="0.2">
      <c r="A399" s="34"/>
    </row>
    <row r="400" spans="1:1" x14ac:dyDescent="0.2">
      <c r="A400" s="34"/>
    </row>
    <row r="401" spans="1:1" x14ac:dyDescent="0.2">
      <c r="A401" s="34"/>
    </row>
    <row r="402" spans="1:1" x14ac:dyDescent="0.2">
      <c r="A402" s="34"/>
    </row>
    <row r="403" spans="1:1" x14ac:dyDescent="0.2">
      <c r="A403" s="34"/>
    </row>
    <row r="404" spans="1:1" x14ac:dyDescent="0.2">
      <c r="A404" s="34"/>
    </row>
    <row r="405" spans="1:1" x14ac:dyDescent="0.2">
      <c r="A405" s="34"/>
    </row>
    <row r="406" spans="1:1" x14ac:dyDescent="0.2">
      <c r="A406" s="34"/>
    </row>
    <row r="407" spans="1:1" x14ac:dyDescent="0.2">
      <c r="A407" s="34"/>
    </row>
    <row r="408" spans="1:1" x14ac:dyDescent="0.2">
      <c r="A408" s="34"/>
    </row>
    <row r="409" spans="1:1" x14ac:dyDescent="0.2">
      <c r="A409" s="34"/>
    </row>
    <row r="410" spans="1:1" x14ac:dyDescent="0.2">
      <c r="A410" s="34"/>
    </row>
    <row r="411" spans="1:1" x14ac:dyDescent="0.2">
      <c r="A411" s="34"/>
    </row>
    <row r="412" spans="1:1" x14ac:dyDescent="0.2">
      <c r="A412" s="34"/>
    </row>
    <row r="413" spans="1:1" x14ac:dyDescent="0.2">
      <c r="A413" s="34"/>
    </row>
    <row r="414" spans="1:1" x14ac:dyDescent="0.2">
      <c r="A414" s="34"/>
    </row>
    <row r="415" spans="1:1" x14ac:dyDescent="0.2">
      <c r="A415" s="34"/>
    </row>
    <row r="416" spans="1:1" x14ac:dyDescent="0.2">
      <c r="A416" s="34"/>
    </row>
    <row r="417" spans="1:1" x14ac:dyDescent="0.2">
      <c r="A417" s="34"/>
    </row>
    <row r="418" spans="1:1" x14ac:dyDescent="0.2">
      <c r="A418" s="34"/>
    </row>
    <row r="419" spans="1:1" x14ac:dyDescent="0.2">
      <c r="A419" s="34"/>
    </row>
    <row r="420" spans="1:1" x14ac:dyDescent="0.2">
      <c r="A420" s="34"/>
    </row>
    <row r="421" spans="1:1" x14ac:dyDescent="0.2">
      <c r="A421" s="34"/>
    </row>
    <row r="422" spans="1:1" x14ac:dyDescent="0.2">
      <c r="A422" s="34"/>
    </row>
    <row r="423" spans="1:1" x14ac:dyDescent="0.2">
      <c r="A423" s="34"/>
    </row>
    <row r="424" spans="1:1" x14ac:dyDescent="0.2">
      <c r="A424" s="34"/>
    </row>
    <row r="425" spans="1:1" x14ac:dyDescent="0.2">
      <c r="A425" s="34"/>
    </row>
    <row r="426" spans="1:1" x14ac:dyDescent="0.2">
      <c r="A426" s="34"/>
    </row>
    <row r="427" spans="1:1" x14ac:dyDescent="0.2">
      <c r="A427" s="34"/>
    </row>
    <row r="428" spans="1:1" x14ac:dyDescent="0.2">
      <c r="A428" s="34"/>
    </row>
    <row r="429" spans="1:1" x14ac:dyDescent="0.2">
      <c r="A429" s="34"/>
    </row>
    <row r="430" spans="1:1" x14ac:dyDescent="0.2">
      <c r="A430" s="34"/>
    </row>
    <row r="431" spans="1:1" x14ac:dyDescent="0.2">
      <c r="A431" s="34"/>
    </row>
    <row r="432" spans="1:1" x14ac:dyDescent="0.2">
      <c r="A432" s="34"/>
    </row>
    <row r="433" spans="1:1" x14ac:dyDescent="0.2">
      <c r="A433" s="34"/>
    </row>
    <row r="434" spans="1:1" x14ac:dyDescent="0.2">
      <c r="A434" s="34"/>
    </row>
    <row r="435" spans="1:1" x14ac:dyDescent="0.2">
      <c r="A435" s="34"/>
    </row>
    <row r="436" spans="1:1" x14ac:dyDescent="0.2">
      <c r="A436" s="34"/>
    </row>
    <row r="437" spans="1:1" x14ac:dyDescent="0.2">
      <c r="A437" s="34"/>
    </row>
    <row r="438" spans="1:1" x14ac:dyDescent="0.2">
      <c r="A438" s="34"/>
    </row>
    <row r="439" spans="1:1" x14ac:dyDescent="0.2">
      <c r="A439" s="34"/>
    </row>
    <row r="440" spans="1:1" x14ac:dyDescent="0.2">
      <c r="A440" s="34"/>
    </row>
    <row r="441" spans="1:1" x14ac:dyDescent="0.2">
      <c r="A441" s="34"/>
    </row>
    <row r="442" spans="1:1" x14ac:dyDescent="0.2">
      <c r="A442" s="34"/>
    </row>
    <row r="443" spans="1:1" x14ac:dyDescent="0.2">
      <c r="A443" s="34"/>
    </row>
    <row r="444" spans="1:1" x14ac:dyDescent="0.2">
      <c r="A444" s="34"/>
    </row>
    <row r="445" spans="1:1" x14ac:dyDescent="0.2">
      <c r="A445" s="34"/>
    </row>
    <row r="446" spans="1:1" x14ac:dyDescent="0.2">
      <c r="A446" s="34"/>
    </row>
    <row r="447" spans="1:1" x14ac:dyDescent="0.2">
      <c r="A447" s="34"/>
    </row>
    <row r="448" spans="1:1" x14ac:dyDescent="0.2">
      <c r="A448" s="34"/>
    </row>
    <row r="449" spans="1:1" x14ac:dyDescent="0.2">
      <c r="A449" s="34"/>
    </row>
    <row r="450" spans="1:1" x14ac:dyDescent="0.2">
      <c r="A450" s="34"/>
    </row>
    <row r="451" spans="1:1" x14ac:dyDescent="0.2">
      <c r="A451" s="34"/>
    </row>
    <row r="452" spans="1:1" x14ac:dyDescent="0.2">
      <c r="A452" s="34"/>
    </row>
    <row r="453" spans="1:1" x14ac:dyDescent="0.2">
      <c r="A453" s="34"/>
    </row>
    <row r="454" spans="1:1" x14ac:dyDescent="0.2">
      <c r="A454" s="34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4"/>
    </row>
    <row r="593" spans="1:1" x14ac:dyDescent="0.2">
      <c r="A593" s="34"/>
    </row>
    <row r="594" spans="1:1" x14ac:dyDescent="0.2">
      <c r="A594" s="34"/>
    </row>
    <row r="595" spans="1:1" x14ac:dyDescent="0.2">
      <c r="A595" s="34"/>
    </row>
    <row r="596" spans="1:1" x14ac:dyDescent="0.2">
      <c r="A596" s="34"/>
    </row>
    <row r="597" spans="1:1" x14ac:dyDescent="0.2">
      <c r="A597" s="34"/>
    </row>
    <row r="598" spans="1:1" x14ac:dyDescent="0.2">
      <c r="A598" s="34"/>
    </row>
    <row r="599" spans="1:1" x14ac:dyDescent="0.2">
      <c r="A599" s="34"/>
    </row>
    <row r="600" spans="1:1" x14ac:dyDescent="0.2">
      <c r="A600" s="34"/>
    </row>
    <row r="601" spans="1:1" x14ac:dyDescent="0.2">
      <c r="A601" s="34"/>
    </row>
    <row r="602" spans="1:1" x14ac:dyDescent="0.2">
      <c r="A602" s="34"/>
    </row>
    <row r="603" spans="1:1" x14ac:dyDescent="0.2">
      <c r="A603" s="34"/>
    </row>
    <row r="604" spans="1:1" x14ac:dyDescent="0.2">
      <c r="A604" s="34"/>
    </row>
    <row r="605" spans="1:1" x14ac:dyDescent="0.2">
      <c r="A605" s="34"/>
    </row>
    <row r="606" spans="1:1" x14ac:dyDescent="0.2">
      <c r="A606" s="34"/>
    </row>
    <row r="607" spans="1:1" x14ac:dyDescent="0.2">
      <c r="A607" s="34"/>
    </row>
    <row r="608" spans="1:1" x14ac:dyDescent="0.2">
      <c r="A608" s="34"/>
    </row>
    <row r="609" spans="1:1" x14ac:dyDescent="0.2">
      <c r="A609" s="34"/>
    </row>
    <row r="610" spans="1:1" x14ac:dyDescent="0.2">
      <c r="A610" s="34"/>
    </row>
    <row r="611" spans="1:1" x14ac:dyDescent="0.2">
      <c r="A611" s="34"/>
    </row>
    <row r="612" spans="1:1" x14ac:dyDescent="0.2">
      <c r="A612" s="34"/>
    </row>
    <row r="613" spans="1:1" x14ac:dyDescent="0.2">
      <c r="A613" s="34"/>
    </row>
    <row r="614" spans="1:1" x14ac:dyDescent="0.2">
      <c r="A614" s="34"/>
    </row>
    <row r="615" spans="1:1" x14ac:dyDescent="0.2">
      <c r="A615" s="34"/>
    </row>
    <row r="616" spans="1:1" x14ac:dyDescent="0.2">
      <c r="A616" s="34"/>
    </row>
    <row r="617" spans="1:1" x14ac:dyDescent="0.2">
      <c r="A617" s="34"/>
    </row>
    <row r="618" spans="1:1" x14ac:dyDescent="0.2">
      <c r="A618" s="34"/>
    </row>
    <row r="619" spans="1:1" x14ac:dyDescent="0.2">
      <c r="A619" s="34"/>
    </row>
    <row r="620" spans="1:1" x14ac:dyDescent="0.2">
      <c r="A620" s="34"/>
    </row>
    <row r="621" spans="1:1" x14ac:dyDescent="0.2">
      <c r="A621" s="34"/>
    </row>
    <row r="622" spans="1:1" x14ac:dyDescent="0.2">
      <c r="A622" s="34"/>
    </row>
    <row r="623" spans="1:1" x14ac:dyDescent="0.2">
      <c r="A623" s="34"/>
    </row>
    <row r="624" spans="1:1" x14ac:dyDescent="0.2">
      <c r="A624" s="34"/>
    </row>
    <row r="625" spans="1:1" x14ac:dyDescent="0.2">
      <c r="A625" s="34"/>
    </row>
    <row r="626" spans="1:1" x14ac:dyDescent="0.2">
      <c r="A626" s="34"/>
    </row>
    <row r="627" spans="1:1" x14ac:dyDescent="0.2">
      <c r="A627" s="34"/>
    </row>
    <row r="628" spans="1:1" x14ac:dyDescent="0.2">
      <c r="A628" s="34"/>
    </row>
    <row r="629" spans="1:1" x14ac:dyDescent="0.2">
      <c r="A629" s="34"/>
    </row>
    <row r="630" spans="1:1" x14ac:dyDescent="0.2">
      <c r="A630" s="34"/>
    </row>
    <row r="631" spans="1:1" x14ac:dyDescent="0.2">
      <c r="A631" s="34"/>
    </row>
    <row r="632" spans="1:1" x14ac:dyDescent="0.2">
      <c r="A632" s="34"/>
    </row>
    <row r="633" spans="1:1" x14ac:dyDescent="0.2">
      <c r="A633" s="34"/>
    </row>
    <row r="634" spans="1:1" x14ac:dyDescent="0.2">
      <c r="A634" s="34"/>
    </row>
    <row r="635" spans="1:1" x14ac:dyDescent="0.2">
      <c r="A635" s="34"/>
    </row>
    <row r="636" spans="1:1" x14ac:dyDescent="0.2">
      <c r="A636" s="34"/>
    </row>
    <row r="637" spans="1:1" x14ac:dyDescent="0.2">
      <c r="A637" s="34"/>
    </row>
    <row r="638" spans="1:1" x14ac:dyDescent="0.2">
      <c r="A638" s="34"/>
    </row>
    <row r="639" spans="1:1" x14ac:dyDescent="0.2">
      <c r="A639" s="34"/>
    </row>
    <row r="640" spans="1:1" x14ac:dyDescent="0.2">
      <c r="A640" s="34"/>
    </row>
    <row r="641" spans="1:1" x14ac:dyDescent="0.2">
      <c r="A641" s="34"/>
    </row>
    <row r="642" spans="1:1" x14ac:dyDescent="0.2">
      <c r="A642" s="34"/>
    </row>
    <row r="643" spans="1:1" x14ac:dyDescent="0.2">
      <c r="A643" s="34"/>
    </row>
    <row r="644" spans="1:1" x14ac:dyDescent="0.2">
      <c r="A644" s="34"/>
    </row>
    <row r="645" spans="1:1" x14ac:dyDescent="0.2">
      <c r="A645" s="34"/>
    </row>
    <row r="646" spans="1:1" x14ac:dyDescent="0.2">
      <c r="A646" s="34"/>
    </row>
    <row r="647" spans="1:1" x14ac:dyDescent="0.2">
      <c r="A647" s="34"/>
    </row>
    <row r="648" spans="1:1" x14ac:dyDescent="0.2">
      <c r="A648" s="34"/>
    </row>
    <row r="649" spans="1:1" x14ac:dyDescent="0.2">
      <c r="A649" s="34"/>
    </row>
    <row r="650" spans="1:1" x14ac:dyDescent="0.2">
      <c r="A650" s="34"/>
    </row>
    <row r="651" spans="1:1" x14ac:dyDescent="0.2">
      <c r="A651" s="34"/>
    </row>
    <row r="652" spans="1:1" x14ac:dyDescent="0.2">
      <c r="A652" s="34"/>
    </row>
    <row r="653" spans="1:1" x14ac:dyDescent="0.2">
      <c r="A653" s="34"/>
    </row>
    <row r="654" spans="1:1" x14ac:dyDescent="0.2">
      <c r="A654" s="34"/>
    </row>
    <row r="655" spans="1:1" x14ac:dyDescent="0.2">
      <c r="A655" s="34"/>
    </row>
    <row r="656" spans="1:1" x14ac:dyDescent="0.2">
      <c r="A656" s="34"/>
    </row>
    <row r="657" spans="1:1" x14ac:dyDescent="0.2">
      <c r="A657" s="34"/>
    </row>
    <row r="658" spans="1:1" x14ac:dyDescent="0.2">
      <c r="A658" s="34"/>
    </row>
    <row r="659" spans="1:1" x14ac:dyDescent="0.2">
      <c r="A659" s="34"/>
    </row>
    <row r="660" spans="1:1" x14ac:dyDescent="0.2">
      <c r="A660" s="34"/>
    </row>
    <row r="661" spans="1:1" x14ac:dyDescent="0.2">
      <c r="A661" s="34"/>
    </row>
    <row r="662" spans="1:1" x14ac:dyDescent="0.2">
      <c r="A662" s="34"/>
    </row>
    <row r="663" spans="1:1" x14ac:dyDescent="0.2">
      <c r="A663" s="34"/>
    </row>
    <row r="664" spans="1:1" x14ac:dyDescent="0.2">
      <c r="A664" s="34"/>
    </row>
    <row r="665" spans="1:1" x14ac:dyDescent="0.2">
      <c r="A665" s="34"/>
    </row>
    <row r="666" spans="1:1" x14ac:dyDescent="0.2">
      <c r="A666" s="34"/>
    </row>
    <row r="667" spans="1:1" x14ac:dyDescent="0.2">
      <c r="A667" s="34"/>
    </row>
    <row r="668" spans="1:1" x14ac:dyDescent="0.2">
      <c r="A668" s="34"/>
    </row>
    <row r="669" spans="1:1" x14ac:dyDescent="0.2">
      <c r="A669" s="34"/>
    </row>
    <row r="670" spans="1:1" x14ac:dyDescent="0.2">
      <c r="A670" s="34"/>
    </row>
    <row r="671" spans="1:1" x14ac:dyDescent="0.2">
      <c r="A671" s="34"/>
    </row>
    <row r="672" spans="1:1" x14ac:dyDescent="0.2">
      <c r="A672" s="34"/>
    </row>
    <row r="673" spans="1:1" x14ac:dyDescent="0.2">
      <c r="A673" s="34"/>
    </row>
    <row r="674" spans="1:1" x14ac:dyDescent="0.2">
      <c r="A674" s="34"/>
    </row>
    <row r="675" spans="1:1" x14ac:dyDescent="0.2">
      <c r="A675" s="34"/>
    </row>
    <row r="676" spans="1:1" x14ac:dyDescent="0.2">
      <c r="A676" s="34"/>
    </row>
    <row r="677" spans="1:1" x14ac:dyDescent="0.2">
      <c r="A677" s="34"/>
    </row>
    <row r="678" spans="1:1" x14ac:dyDescent="0.2">
      <c r="A678" s="34"/>
    </row>
    <row r="679" spans="1:1" x14ac:dyDescent="0.2">
      <c r="A679" s="34"/>
    </row>
    <row r="680" spans="1:1" x14ac:dyDescent="0.2">
      <c r="A680" s="34"/>
    </row>
    <row r="681" spans="1:1" x14ac:dyDescent="0.2">
      <c r="A681" s="34"/>
    </row>
    <row r="682" spans="1:1" x14ac:dyDescent="0.2">
      <c r="A682" s="34"/>
    </row>
    <row r="683" spans="1:1" x14ac:dyDescent="0.2">
      <c r="A683" s="34"/>
    </row>
    <row r="684" spans="1:1" x14ac:dyDescent="0.2">
      <c r="A684" s="34"/>
    </row>
    <row r="685" spans="1:1" x14ac:dyDescent="0.2">
      <c r="A685" s="34"/>
    </row>
    <row r="686" spans="1:1" x14ac:dyDescent="0.2">
      <c r="A686" s="34"/>
    </row>
    <row r="687" spans="1:1" x14ac:dyDescent="0.2">
      <c r="A687" s="34"/>
    </row>
    <row r="688" spans="1:1" x14ac:dyDescent="0.2">
      <c r="A688" s="34"/>
    </row>
    <row r="689" spans="1:1" x14ac:dyDescent="0.2">
      <c r="A689" s="34"/>
    </row>
    <row r="690" spans="1:1" x14ac:dyDescent="0.2">
      <c r="A690" s="34"/>
    </row>
    <row r="691" spans="1:1" x14ac:dyDescent="0.2">
      <c r="A691" s="34"/>
    </row>
    <row r="692" spans="1:1" x14ac:dyDescent="0.2">
      <c r="A692" s="34"/>
    </row>
    <row r="693" spans="1:1" x14ac:dyDescent="0.2">
      <c r="A693" s="34"/>
    </row>
    <row r="694" spans="1:1" x14ac:dyDescent="0.2">
      <c r="A694" s="34"/>
    </row>
    <row r="695" spans="1:1" x14ac:dyDescent="0.2">
      <c r="A695" s="34"/>
    </row>
    <row r="696" spans="1:1" x14ac:dyDescent="0.2">
      <c r="A696" s="34"/>
    </row>
    <row r="697" spans="1:1" x14ac:dyDescent="0.2">
      <c r="A697" s="34"/>
    </row>
    <row r="698" spans="1:1" x14ac:dyDescent="0.2">
      <c r="A698" s="34"/>
    </row>
    <row r="699" spans="1:1" x14ac:dyDescent="0.2">
      <c r="A699" s="34"/>
    </row>
    <row r="700" spans="1:1" x14ac:dyDescent="0.2">
      <c r="A700" s="34"/>
    </row>
    <row r="701" spans="1:1" x14ac:dyDescent="0.2">
      <c r="A701" s="34"/>
    </row>
    <row r="702" spans="1:1" x14ac:dyDescent="0.2">
      <c r="A702" s="34"/>
    </row>
    <row r="703" spans="1:1" x14ac:dyDescent="0.2">
      <c r="A703" s="34"/>
    </row>
    <row r="704" spans="1:1" x14ac:dyDescent="0.2">
      <c r="A704" s="34"/>
    </row>
    <row r="705" spans="1:1" x14ac:dyDescent="0.2">
      <c r="A705" s="34"/>
    </row>
    <row r="706" spans="1:1" x14ac:dyDescent="0.2">
      <c r="A706" s="34"/>
    </row>
    <row r="707" spans="1:1" x14ac:dyDescent="0.2">
      <c r="A707" s="34"/>
    </row>
    <row r="708" spans="1:1" x14ac:dyDescent="0.2">
      <c r="A708" s="34"/>
    </row>
    <row r="709" spans="1:1" x14ac:dyDescent="0.2">
      <c r="A709" s="34"/>
    </row>
    <row r="710" spans="1:1" x14ac:dyDescent="0.2">
      <c r="A710" s="34"/>
    </row>
    <row r="711" spans="1:1" x14ac:dyDescent="0.2">
      <c r="A711" s="34"/>
    </row>
    <row r="712" spans="1:1" x14ac:dyDescent="0.2">
      <c r="A712" s="34"/>
    </row>
    <row r="713" spans="1:1" x14ac:dyDescent="0.2">
      <c r="A713" s="34"/>
    </row>
    <row r="714" spans="1:1" x14ac:dyDescent="0.2">
      <c r="A714" s="34"/>
    </row>
    <row r="715" spans="1:1" x14ac:dyDescent="0.2">
      <c r="A715" s="34"/>
    </row>
    <row r="716" spans="1:1" x14ac:dyDescent="0.2">
      <c r="A716" s="34"/>
    </row>
    <row r="717" spans="1:1" x14ac:dyDescent="0.2">
      <c r="A717" s="34"/>
    </row>
    <row r="718" spans="1:1" x14ac:dyDescent="0.2">
      <c r="A718" s="34"/>
    </row>
    <row r="719" spans="1:1" x14ac:dyDescent="0.2">
      <c r="A719" s="34"/>
    </row>
    <row r="720" spans="1:1" x14ac:dyDescent="0.2">
      <c r="A720" s="34"/>
    </row>
    <row r="721" spans="1:1" x14ac:dyDescent="0.2">
      <c r="A721" s="34"/>
    </row>
  </sheetData>
  <mergeCells count="1">
    <mergeCell ref="B3:Q3"/>
  </mergeCells>
  <phoneticPr fontId="13" type="noConversion"/>
  <conditionalFormatting sqref="Q205:Q206">
    <cfRule type="cellIs" dxfId="0" priority="3" stopIfTrue="1" operator="equal">
      <formula>1</formula>
    </cfRule>
  </conditionalFormatting>
  <hyperlinks>
    <hyperlink ref="A5" location="INDICE!A7" display="VOLVER AL INDICE" xr:uid="{00000000-0004-0000-04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A657"/>
  <sheetViews>
    <sheetView zoomScale="115" zoomScaleNormal="115" workbookViewId="0">
      <pane xSplit="1" ySplit="9" topLeftCell="B206" activePane="bottomRight" state="frozen"/>
      <selection pane="topRight" activeCell="C1" sqref="C1"/>
      <selection pane="bottomLeft" activeCell="A10" sqref="A10"/>
      <selection pane="bottomRight" activeCell="D168" sqref="D168"/>
    </sheetView>
  </sheetViews>
  <sheetFormatPr baseColWidth="10" defaultColWidth="11.42578125" defaultRowHeight="12.75" x14ac:dyDescent="0.2"/>
  <cols>
    <col min="1" max="1" width="9.85546875" style="36" bestFit="1" customWidth="1"/>
    <col min="2" max="22" width="15" style="36" customWidth="1"/>
    <col min="23" max="23" width="10.85546875" style="34" customWidth="1"/>
    <col min="24" max="24" width="16.7109375" style="34" customWidth="1"/>
    <col min="25" max="25" width="10.85546875" style="34" customWidth="1"/>
    <col min="26" max="16384" width="11.42578125" style="34"/>
  </cols>
  <sheetData>
    <row r="1" spans="1:24" s="3" customFormat="1" ht="3" customHeight="1" x14ac:dyDescent="0.2">
      <c r="A1" s="2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70"/>
      <c r="Q1" s="128"/>
      <c r="R1" s="128"/>
      <c r="S1" s="128"/>
      <c r="T1" s="128"/>
      <c r="U1" s="128"/>
      <c r="V1" s="129"/>
    </row>
    <row r="2" spans="1:24" s="3" customFormat="1" ht="33.75" customHeight="1" x14ac:dyDescent="0.2">
      <c r="A2" s="27" t="s">
        <v>3</v>
      </c>
      <c r="B2" s="24" t="s">
        <v>143</v>
      </c>
      <c r="C2" s="24"/>
      <c r="D2" s="24"/>
      <c r="E2" s="24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8"/>
      <c r="Q2" s="127"/>
      <c r="R2" s="127"/>
      <c r="S2" s="127"/>
      <c r="T2" s="127"/>
      <c r="U2" s="127"/>
      <c r="V2" s="119"/>
    </row>
    <row r="3" spans="1:24" s="3" customFormat="1" x14ac:dyDescent="0.2">
      <c r="A3" s="27" t="s">
        <v>145</v>
      </c>
      <c r="B3" s="24" t="s">
        <v>245</v>
      </c>
      <c r="C3" s="24"/>
      <c r="D3" s="24"/>
      <c r="E3" s="24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08"/>
      <c r="Q3" s="127"/>
      <c r="R3" s="127"/>
      <c r="S3" s="127"/>
      <c r="T3" s="127"/>
      <c r="U3" s="127"/>
      <c r="V3" s="119"/>
    </row>
    <row r="4" spans="1:24" s="3" customFormat="1" ht="3" customHeight="1" x14ac:dyDescent="0.2">
      <c r="A4" s="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70"/>
      <c r="Q4" s="128"/>
      <c r="R4" s="128"/>
      <c r="S4" s="128"/>
      <c r="T4" s="128"/>
      <c r="U4" s="128"/>
      <c r="V4" s="129"/>
    </row>
    <row r="5" spans="1:24" s="3" customFormat="1" ht="22.5" x14ac:dyDescent="0.2">
      <c r="A5" s="29" t="s">
        <v>4</v>
      </c>
      <c r="B5" s="134"/>
      <c r="C5" s="135"/>
      <c r="D5" s="136"/>
      <c r="E5" s="137"/>
      <c r="F5" s="137"/>
      <c r="G5" s="137"/>
      <c r="H5" s="137"/>
      <c r="I5" s="137"/>
      <c r="J5" s="137"/>
      <c r="K5" s="137"/>
      <c r="L5" s="137"/>
      <c r="M5" s="125"/>
      <c r="N5" s="137"/>
      <c r="O5" s="137"/>
      <c r="P5" s="137"/>
      <c r="Q5" s="137"/>
      <c r="R5" s="137"/>
      <c r="S5" s="137"/>
      <c r="T5" s="137"/>
      <c r="U5" s="137"/>
      <c r="V5" s="138"/>
    </row>
    <row r="6" spans="1:24" s="3" customFormat="1" ht="4.5" customHeight="1" x14ac:dyDescent="0.2">
      <c r="A6" s="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4" s="3" customFormat="1" ht="22.5" x14ac:dyDescent="0.2">
      <c r="A7" s="94" t="s">
        <v>165</v>
      </c>
      <c r="B7" s="48" t="s">
        <v>78</v>
      </c>
      <c r="C7" s="48" t="s">
        <v>78</v>
      </c>
      <c r="D7" s="48" t="s">
        <v>78</v>
      </c>
      <c r="E7" s="48" t="s">
        <v>78</v>
      </c>
      <c r="F7" s="48" t="s">
        <v>78</v>
      </c>
      <c r="G7" s="48" t="s">
        <v>78</v>
      </c>
      <c r="H7" s="48" t="s">
        <v>78</v>
      </c>
      <c r="I7" s="48" t="s">
        <v>78</v>
      </c>
      <c r="J7" s="48" t="s">
        <v>78</v>
      </c>
      <c r="K7" s="48" t="s">
        <v>78</v>
      </c>
      <c r="L7" s="48" t="s">
        <v>78</v>
      </c>
      <c r="M7" s="48" t="s">
        <v>78</v>
      </c>
      <c r="N7" s="48" t="s">
        <v>78</v>
      </c>
      <c r="O7" s="48" t="s">
        <v>78</v>
      </c>
      <c r="P7" s="48" t="s">
        <v>78</v>
      </c>
      <c r="Q7" s="48" t="s">
        <v>78</v>
      </c>
      <c r="R7" s="48" t="s">
        <v>78</v>
      </c>
      <c r="S7" s="48" t="s">
        <v>78</v>
      </c>
      <c r="T7" s="48" t="s">
        <v>78</v>
      </c>
      <c r="U7" s="48" t="s">
        <v>78</v>
      </c>
      <c r="V7" s="65" t="s">
        <v>78</v>
      </c>
    </row>
    <row r="8" spans="1:24" s="3" customFormat="1" ht="14.25" customHeight="1" x14ac:dyDescent="0.2">
      <c r="A8" s="28"/>
      <c r="B8" s="85" t="s">
        <v>144</v>
      </c>
      <c r="C8" s="88"/>
      <c r="D8" s="86"/>
      <c r="E8" s="85"/>
      <c r="F8" s="85"/>
      <c r="G8" s="85"/>
      <c r="H8" s="139"/>
      <c r="I8" s="139"/>
      <c r="J8" s="139"/>
      <c r="K8" s="139"/>
      <c r="L8" s="139"/>
      <c r="M8" s="139"/>
      <c r="N8" s="139"/>
      <c r="O8" s="139"/>
      <c r="P8" s="239"/>
      <c r="Q8" s="139"/>
      <c r="R8" s="139"/>
      <c r="S8" s="139"/>
      <c r="T8" s="139"/>
      <c r="U8" s="139"/>
      <c r="V8" s="79"/>
    </row>
    <row r="9" spans="1:24" s="4" customFormat="1" ht="74.25" customHeight="1" thickBot="1" x14ac:dyDescent="0.25">
      <c r="A9" s="31" t="s">
        <v>14</v>
      </c>
      <c r="B9" s="39" t="s">
        <v>85</v>
      </c>
      <c r="C9" s="39" t="s">
        <v>86</v>
      </c>
      <c r="D9" s="39" t="s">
        <v>87</v>
      </c>
      <c r="E9" s="39" t="s">
        <v>88</v>
      </c>
      <c r="F9" s="39" t="s">
        <v>89</v>
      </c>
      <c r="G9" s="39" t="s">
        <v>90</v>
      </c>
      <c r="H9" s="39" t="s">
        <v>91</v>
      </c>
      <c r="I9" s="39" t="s">
        <v>92</v>
      </c>
      <c r="J9" s="39" t="s">
        <v>93</v>
      </c>
      <c r="K9" s="39" t="s">
        <v>94</v>
      </c>
      <c r="L9" s="39" t="s">
        <v>95</v>
      </c>
      <c r="M9" s="39" t="s">
        <v>96</v>
      </c>
      <c r="N9" s="39" t="s">
        <v>97</v>
      </c>
      <c r="O9" s="39" t="s">
        <v>98</v>
      </c>
      <c r="P9" s="39" t="s">
        <v>194</v>
      </c>
      <c r="Q9" s="39" t="s">
        <v>99</v>
      </c>
      <c r="R9" s="39" t="s">
        <v>100</v>
      </c>
      <c r="S9" s="39" t="s">
        <v>101</v>
      </c>
      <c r="T9" s="39" t="s">
        <v>102</v>
      </c>
      <c r="U9" s="39" t="s">
        <v>103</v>
      </c>
      <c r="V9" s="70" t="s">
        <v>104</v>
      </c>
      <c r="W9" s="3"/>
    </row>
    <row r="10" spans="1:24" s="1" customFormat="1" ht="15" customHeight="1" x14ac:dyDescent="0.2">
      <c r="A10" s="269">
        <v>2007.01</v>
      </c>
      <c r="B10" s="43">
        <v>1152</v>
      </c>
      <c r="C10" s="43">
        <v>123</v>
      </c>
      <c r="D10" s="43">
        <v>8251</v>
      </c>
      <c r="E10" s="43">
        <v>15</v>
      </c>
      <c r="F10" s="43">
        <v>1391</v>
      </c>
      <c r="G10" s="43">
        <v>6442</v>
      </c>
      <c r="H10" s="43">
        <v>12765</v>
      </c>
      <c r="I10" s="43">
        <v>2887</v>
      </c>
      <c r="J10" s="43">
        <v>1800</v>
      </c>
      <c r="K10" s="43">
        <v>1096</v>
      </c>
      <c r="L10" s="43">
        <v>2949</v>
      </c>
      <c r="M10" s="43">
        <v>474</v>
      </c>
      <c r="N10" s="43">
        <v>1371</v>
      </c>
      <c r="O10" s="43">
        <v>1350</v>
      </c>
      <c r="P10" s="43">
        <v>64</v>
      </c>
      <c r="Q10" s="43">
        <v>6805</v>
      </c>
      <c r="R10" s="43">
        <v>2772</v>
      </c>
      <c r="S10" s="43">
        <v>455</v>
      </c>
      <c r="T10" s="43">
        <v>5017</v>
      </c>
      <c r="U10" s="43">
        <v>303</v>
      </c>
      <c r="V10" s="124">
        <f t="shared" ref="V10:V41" si="0">SUM(B10:U10)</f>
        <v>57482</v>
      </c>
      <c r="W10" s="165"/>
      <c r="X10" s="238"/>
    </row>
    <row r="11" spans="1:24" s="1" customFormat="1" ht="15" customHeight="1" x14ac:dyDescent="0.2">
      <c r="A11" s="269">
        <v>2007.02</v>
      </c>
      <c r="B11" s="45">
        <v>1144</v>
      </c>
      <c r="C11" s="45">
        <v>130</v>
      </c>
      <c r="D11" s="126">
        <v>8253</v>
      </c>
      <c r="E11" s="45">
        <v>15</v>
      </c>
      <c r="F11" s="44">
        <v>1416</v>
      </c>
      <c r="G11" s="44">
        <v>6326</v>
      </c>
      <c r="H11" s="44">
        <v>12795</v>
      </c>
      <c r="I11" s="44">
        <v>2907</v>
      </c>
      <c r="J11" s="44">
        <v>1810</v>
      </c>
      <c r="K11" s="44">
        <v>1092</v>
      </c>
      <c r="L11" s="44">
        <v>2944</v>
      </c>
      <c r="M11" s="44">
        <v>475</v>
      </c>
      <c r="N11" s="44">
        <v>1318</v>
      </c>
      <c r="O11" s="44">
        <v>1359</v>
      </c>
      <c r="P11" s="240">
        <v>73</v>
      </c>
      <c r="Q11" s="44">
        <v>6128</v>
      </c>
      <c r="R11" s="44">
        <v>2778</v>
      </c>
      <c r="S11" s="44">
        <v>459</v>
      </c>
      <c r="T11" s="44">
        <v>4936</v>
      </c>
      <c r="U11" s="126">
        <v>282</v>
      </c>
      <c r="V11" s="78">
        <f t="shared" si="0"/>
        <v>56640</v>
      </c>
      <c r="W11" s="165"/>
      <c r="X11" s="238"/>
    </row>
    <row r="12" spans="1:24" s="1" customFormat="1" ht="15" customHeight="1" x14ac:dyDescent="0.2">
      <c r="A12" s="269">
        <v>2007.03</v>
      </c>
      <c r="B12" s="45">
        <v>1138</v>
      </c>
      <c r="C12" s="45">
        <v>124</v>
      </c>
      <c r="D12" s="126">
        <v>8275</v>
      </c>
      <c r="E12" s="45">
        <v>15</v>
      </c>
      <c r="F12" s="44">
        <v>1412</v>
      </c>
      <c r="G12" s="44">
        <v>6157</v>
      </c>
      <c r="H12" s="44">
        <v>12876</v>
      </c>
      <c r="I12" s="44">
        <v>2893</v>
      </c>
      <c r="J12" s="44">
        <v>1778</v>
      </c>
      <c r="K12" s="44">
        <v>1091</v>
      </c>
      <c r="L12" s="44">
        <v>2952</v>
      </c>
      <c r="M12" s="44">
        <v>481</v>
      </c>
      <c r="N12" s="44">
        <v>1325</v>
      </c>
      <c r="O12" s="44">
        <v>1359</v>
      </c>
      <c r="P12" s="240">
        <v>75</v>
      </c>
      <c r="Q12" s="44">
        <v>6339</v>
      </c>
      <c r="R12" s="44">
        <v>2755</v>
      </c>
      <c r="S12" s="44">
        <v>460</v>
      </c>
      <c r="T12" s="44">
        <v>4974</v>
      </c>
      <c r="U12" s="126">
        <v>275</v>
      </c>
      <c r="V12" s="78">
        <f t="shared" si="0"/>
        <v>56754</v>
      </c>
      <c r="W12" s="165"/>
      <c r="X12" s="238"/>
    </row>
    <row r="13" spans="1:24" s="1" customFormat="1" ht="15" customHeight="1" x14ac:dyDescent="0.2">
      <c r="A13" s="269">
        <v>2007.04</v>
      </c>
      <c r="B13" s="45">
        <v>1131</v>
      </c>
      <c r="C13" s="45">
        <v>124</v>
      </c>
      <c r="D13" s="126">
        <v>8222</v>
      </c>
      <c r="E13" s="45">
        <v>15</v>
      </c>
      <c r="F13" s="44">
        <v>1407</v>
      </c>
      <c r="G13" s="44">
        <v>5978</v>
      </c>
      <c r="H13" s="44">
        <v>12780</v>
      </c>
      <c r="I13" s="44">
        <v>2920</v>
      </c>
      <c r="J13" s="44">
        <v>1737</v>
      </c>
      <c r="K13" s="44">
        <v>1082</v>
      </c>
      <c r="L13" s="44">
        <v>2973</v>
      </c>
      <c r="M13" s="44">
        <v>462</v>
      </c>
      <c r="N13" s="44">
        <v>1331</v>
      </c>
      <c r="O13" s="44">
        <v>1383</v>
      </c>
      <c r="P13" s="240">
        <v>82</v>
      </c>
      <c r="Q13" s="44">
        <v>6759</v>
      </c>
      <c r="R13" s="44">
        <v>2743</v>
      </c>
      <c r="S13" s="44">
        <v>448</v>
      </c>
      <c r="T13" s="44">
        <v>5042</v>
      </c>
      <c r="U13" s="126">
        <v>268</v>
      </c>
      <c r="V13" s="78">
        <f t="shared" si="0"/>
        <v>56887</v>
      </c>
      <c r="W13" s="165"/>
      <c r="X13" s="238"/>
    </row>
    <row r="14" spans="1:24" s="1" customFormat="1" ht="15" customHeight="1" x14ac:dyDescent="0.2">
      <c r="A14" s="269">
        <v>2007.05</v>
      </c>
      <c r="B14" s="45">
        <v>1117</v>
      </c>
      <c r="C14" s="45">
        <v>115</v>
      </c>
      <c r="D14" s="126">
        <v>8219</v>
      </c>
      <c r="E14" s="45">
        <v>15</v>
      </c>
      <c r="F14" s="44">
        <v>1380</v>
      </c>
      <c r="G14" s="44">
        <v>6089</v>
      </c>
      <c r="H14" s="44">
        <v>12821</v>
      </c>
      <c r="I14" s="44">
        <v>2920</v>
      </c>
      <c r="J14" s="44">
        <v>1811</v>
      </c>
      <c r="K14" s="44">
        <v>1094</v>
      </c>
      <c r="L14" s="44">
        <v>2979</v>
      </c>
      <c r="M14" s="44">
        <v>467</v>
      </c>
      <c r="N14" s="44">
        <v>1440</v>
      </c>
      <c r="O14" s="44">
        <v>1376</v>
      </c>
      <c r="P14" s="240">
        <v>85</v>
      </c>
      <c r="Q14" s="44">
        <v>6833</v>
      </c>
      <c r="R14" s="44">
        <v>2769</v>
      </c>
      <c r="S14" s="44">
        <v>463</v>
      </c>
      <c r="T14" s="44">
        <v>5091</v>
      </c>
      <c r="U14" s="126">
        <v>241</v>
      </c>
      <c r="V14" s="78">
        <f t="shared" si="0"/>
        <v>57325</v>
      </c>
      <c r="W14" s="165"/>
      <c r="X14" s="238"/>
    </row>
    <row r="15" spans="1:24" s="1" customFormat="1" ht="15" customHeight="1" x14ac:dyDescent="0.2">
      <c r="A15" s="269">
        <v>2007.06</v>
      </c>
      <c r="B15" s="45">
        <v>1106</v>
      </c>
      <c r="C15" s="45">
        <v>116</v>
      </c>
      <c r="D15" s="126">
        <v>8156</v>
      </c>
      <c r="E15" s="45">
        <v>15</v>
      </c>
      <c r="F15" s="44">
        <v>1384</v>
      </c>
      <c r="G15" s="44">
        <v>6155</v>
      </c>
      <c r="H15" s="44">
        <v>12922</v>
      </c>
      <c r="I15" s="44">
        <v>2913</v>
      </c>
      <c r="J15" s="44">
        <v>1782</v>
      </c>
      <c r="K15" s="44">
        <v>1086</v>
      </c>
      <c r="L15" s="44">
        <v>2990</v>
      </c>
      <c r="M15" s="44">
        <v>462</v>
      </c>
      <c r="N15" s="44">
        <v>1409</v>
      </c>
      <c r="O15" s="44">
        <v>1406</v>
      </c>
      <c r="P15" s="240">
        <v>82</v>
      </c>
      <c r="Q15" s="44">
        <v>7431</v>
      </c>
      <c r="R15" s="44">
        <v>2797</v>
      </c>
      <c r="S15" s="44">
        <v>479</v>
      </c>
      <c r="T15" s="44">
        <v>5170</v>
      </c>
      <c r="U15" s="126">
        <v>236</v>
      </c>
      <c r="V15" s="78">
        <f t="shared" si="0"/>
        <v>58097</v>
      </c>
      <c r="W15" s="165"/>
      <c r="X15" s="238"/>
    </row>
    <row r="16" spans="1:24" s="1" customFormat="1" ht="15" customHeight="1" x14ac:dyDescent="0.2">
      <c r="A16" s="269">
        <v>2007.07</v>
      </c>
      <c r="B16" s="45">
        <v>1070</v>
      </c>
      <c r="C16" s="45">
        <v>119</v>
      </c>
      <c r="D16" s="126">
        <v>8214</v>
      </c>
      <c r="E16" s="45">
        <v>15</v>
      </c>
      <c r="F16" s="44">
        <v>1364</v>
      </c>
      <c r="G16" s="44">
        <v>6102</v>
      </c>
      <c r="H16" s="44">
        <v>13085</v>
      </c>
      <c r="I16" s="44">
        <v>2997</v>
      </c>
      <c r="J16" s="44">
        <v>1809</v>
      </c>
      <c r="K16" s="44">
        <v>1089</v>
      </c>
      <c r="L16" s="44">
        <v>2995</v>
      </c>
      <c r="M16" s="44">
        <v>450</v>
      </c>
      <c r="N16" s="44">
        <v>1349</v>
      </c>
      <c r="O16" s="44">
        <v>1403</v>
      </c>
      <c r="P16" s="240">
        <v>85</v>
      </c>
      <c r="Q16" s="44">
        <v>7422</v>
      </c>
      <c r="R16" s="44">
        <v>2818</v>
      </c>
      <c r="S16" s="44">
        <v>484</v>
      </c>
      <c r="T16" s="44">
        <v>5184</v>
      </c>
      <c r="U16" s="126">
        <v>233</v>
      </c>
      <c r="V16" s="78">
        <f t="shared" si="0"/>
        <v>58287</v>
      </c>
      <c r="W16" s="165"/>
      <c r="X16" s="238"/>
    </row>
    <row r="17" spans="1:27" ht="15" customHeight="1" x14ac:dyDescent="0.2">
      <c r="A17" s="269">
        <v>2007.08</v>
      </c>
      <c r="B17" s="45">
        <v>1084</v>
      </c>
      <c r="C17" s="45">
        <v>148</v>
      </c>
      <c r="D17" s="126">
        <v>8348</v>
      </c>
      <c r="E17" s="45">
        <v>15</v>
      </c>
      <c r="F17" s="44">
        <v>1361</v>
      </c>
      <c r="G17" s="44">
        <v>6032</v>
      </c>
      <c r="H17" s="44">
        <v>13243</v>
      </c>
      <c r="I17" s="44">
        <v>2933</v>
      </c>
      <c r="J17" s="44">
        <v>1886</v>
      </c>
      <c r="K17" s="44">
        <v>1089</v>
      </c>
      <c r="L17" s="44">
        <v>3029</v>
      </c>
      <c r="M17" s="44">
        <v>452</v>
      </c>
      <c r="N17" s="44">
        <v>1357</v>
      </c>
      <c r="O17" s="44">
        <v>1453</v>
      </c>
      <c r="P17" s="240">
        <v>87</v>
      </c>
      <c r="Q17" s="44">
        <v>6964</v>
      </c>
      <c r="R17" s="44">
        <v>2847</v>
      </c>
      <c r="S17" s="44">
        <v>486</v>
      </c>
      <c r="T17" s="44">
        <v>5222</v>
      </c>
      <c r="U17" s="44">
        <v>235</v>
      </c>
      <c r="V17" s="78">
        <f t="shared" si="0"/>
        <v>58271</v>
      </c>
      <c r="W17" s="165"/>
      <c r="X17" s="238"/>
    </row>
    <row r="18" spans="1:27" ht="15" customHeight="1" x14ac:dyDescent="0.2">
      <c r="A18" s="269">
        <v>2007.09</v>
      </c>
      <c r="B18" s="45">
        <v>1098</v>
      </c>
      <c r="C18" s="45">
        <v>151</v>
      </c>
      <c r="D18" s="126">
        <v>8642</v>
      </c>
      <c r="E18" s="45">
        <v>15</v>
      </c>
      <c r="F18" s="44">
        <v>1366</v>
      </c>
      <c r="G18" s="44">
        <v>5832</v>
      </c>
      <c r="H18" s="44">
        <v>13294</v>
      </c>
      <c r="I18" s="44">
        <v>2976</v>
      </c>
      <c r="J18" s="44">
        <v>1848</v>
      </c>
      <c r="K18" s="44">
        <v>812</v>
      </c>
      <c r="L18" s="44">
        <v>3039</v>
      </c>
      <c r="M18" s="44">
        <v>489</v>
      </c>
      <c r="N18" s="44">
        <v>1359</v>
      </c>
      <c r="O18" s="44">
        <v>1459</v>
      </c>
      <c r="P18" s="240">
        <v>88</v>
      </c>
      <c r="Q18" s="44">
        <v>7238</v>
      </c>
      <c r="R18" s="44">
        <v>2853</v>
      </c>
      <c r="S18" s="44">
        <v>481</v>
      </c>
      <c r="T18" s="44">
        <v>5257</v>
      </c>
      <c r="U18" s="126">
        <v>236</v>
      </c>
      <c r="V18" s="78">
        <f t="shared" si="0"/>
        <v>58533</v>
      </c>
      <c r="W18" s="165"/>
      <c r="X18" s="238"/>
    </row>
    <row r="19" spans="1:27" ht="15" customHeight="1" x14ac:dyDescent="0.2">
      <c r="A19" s="269">
        <v>2007.1</v>
      </c>
      <c r="B19" s="45">
        <v>1107</v>
      </c>
      <c r="C19" s="45">
        <v>149</v>
      </c>
      <c r="D19" s="126">
        <v>8449</v>
      </c>
      <c r="E19" s="45">
        <v>15</v>
      </c>
      <c r="F19" s="44">
        <v>1399</v>
      </c>
      <c r="G19" s="44">
        <v>5790</v>
      </c>
      <c r="H19" s="44">
        <v>13466</v>
      </c>
      <c r="I19" s="44">
        <v>3012</v>
      </c>
      <c r="J19" s="44">
        <v>1893</v>
      </c>
      <c r="K19" s="44">
        <v>1093</v>
      </c>
      <c r="L19" s="44">
        <v>3049</v>
      </c>
      <c r="M19" s="44">
        <v>481</v>
      </c>
      <c r="N19" s="44">
        <v>1458</v>
      </c>
      <c r="O19" s="44">
        <v>1479</v>
      </c>
      <c r="P19" s="240">
        <v>90</v>
      </c>
      <c r="Q19" s="44">
        <v>7238</v>
      </c>
      <c r="R19" s="44">
        <v>2869</v>
      </c>
      <c r="S19" s="44">
        <v>482</v>
      </c>
      <c r="T19" s="44">
        <v>5294</v>
      </c>
      <c r="U19" s="44">
        <v>227</v>
      </c>
      <c r="V19" s="78">
        <f t="shared" si="0"/>
        <v>59040</v>
      </c>
      <c r="W19" s="165"/>
      <c r="X19" s="238"/>
    </row>
    <row r="20" spans="1:27" ht="15" customHeight="1" x14ac:dyDescent="0.2">
      <c r="A20" s="269">
        <v>2007.11</v>
      </c>
      <c r="B20" s="45">
        <v>1104</v>
      </c>
      <c r="C20" s="45">
        <v>152</v>
      </c>
      <c r="D20" s="126">
        <v>8737</v>
      </c>
      <c r="E20" s="45">
        <v>15</v>
      </c>
      <c r="F20" s="44">
        <v>1390</v>
      </c>
      <c r="G20" s="44">
        <v>5738</v>
      </c>
      <c r="H20" s="44">
        <v>13821</v>
      </c>
      <c r="I20" s="44">
        <v>3045</v>
      </c>
      <c r="J20" s="44">
        <v>1907</v>
      </c>
      <c r="K20" s="44">
        <v>838</v>
      </c>
      <c r="L20" s="44">
        <v>3039</v>
      </c>
      <c r="M20" s="44">
        <v>491</v>
      </c>
      <c r="N20" s="44">
        <v>1414</v>
      </c>
      <c r="O20" s="44">
        <v>1474</v>
      </c>
      <c r="P20" s="240">
        <v>91</v>
      </c>
      <c r="Q20" s="44">
        <v>7340</v>
      </c>
      <c r="R20" s="44">
        <v>2891</v>
      </c>
      <c r="S20" s="44">
        <v>494</v>
      </c>
      <c r="T20" s="44">
        <v>5347</v>
      </c>
      <c r="U20" s="126">
        <v>224</v>
      </c>
      <c r="V20" s="78">
        <f t="shared" si="0"/>
        <v>59552</v>
      </c>
      <c r="W20" s="165"/>
      <c r="X20" s="238"/>
    </row>
    <row r="21" spans="1:27" ht="15" customHeight="1" x14ac:dyDescent="0.2">
      <c r="A21" s="269">
        <v>2007.12</v>
      </c>
      <c r="B21" s="45">
        <v>1095</v>
      </c>
      <c r="C21" s="45">
        <v>155</v>
      </c>
      <c r="D21" s="126">
        <v>8475</v>
      </c>
      <c r="E21" s="45">
        <v>15</v>
      </c>
      <c r="F21" s="44">
        <v>1391</v>
      </c>
      <c r="G21" s="44">
        <v>5508</v>
      </c>
      <c r="H21" s="44">
        <v>14231</v>
      </c>
      <c r="I21" s="44">
        <v>3033</v>
      </c>
      <c r="J21" s="44">
        <v>1949</v>
      </c>
      <c r="K21" s="44">
        <v>1110</v>
      </c>
      <c r="L21" s="44">
        <v>3035</v>
      </c>
      <c r="M21" s="44">
        <v>493</v>
      </c>
      <c r="N21" s="44">
        <v>1379</v>
      </c>
      <c r="O21" s="44">
        <v>1478</v>
      </c>
      <c r="P21" s="240">
        <v>91</v>
      </c>
      <c r="Q21" s="44">
        <v>7895</v>
      </c>
      <c r="R21" s="44">
        <v>2900</v>
      </c>
      <c r="S21" s="44">
        <v>516</v>
      </c>
      <c r="T21" s="44">
        <v>5482</v>
      </c>
      <c r="U21" s="126">
        <v>249</v>
      </c>
      <c r="V21" s="78">
        <f t="shared" si="0"/>
        <v>60480</v>
      </c>
      <c r="W21" s="165"/>
      <c r="X21" s="238"/>
    </row>
    <row r="22" spans="1:27" ht="15" customHeight="1" x14ac:dyDescent="0.2">
      <c r="A22" s="269">
        <v>2008.01</v>
      </c>
      <c r="B22" s="45">
        <v>1076</v>
      </c>
      <c r="C22" s="45">
        <v>152</v>
      </c>
      <c r="D22" s="126">
        <v>8433</v>
      </c>
      <c r="E22" s="45">
        <v>15</v>
      </c>
      <c r="F22" s="44">
        <v>1406</v>
      </c>
      <c r="G22" s="44">
        <v>5447</v>
      </c>
      <c r="H22" s="44">
        <v>13941</v>
      </c>
      <c r="I22" s="44">
        <v>3075</v>
      </c>
      <c r="J22" s="44">
        <v>1997</v>
      </c>
      <c r="K22" s="44">
        <v>1103</v>
      </c>
      <c r="L22" s="44">
        <v>3021</v>
      </c>
      <c r="M22" s="44">
        <v>501</v>
      </c>
      <c r="N22" s="44">
        <v>1159</v>
      </c>
      <c r="O22" s="44">
        <v>1493</v>
      </c>
      <c r="P22" s="240">
        <v>91</v>
      </c>
      <c r="Q22" s="44">
        <v>7094</v>
      </c>
      <c r="R22" s="44">
        <v>2878</v>
      </c>
      <c r="S22" s="44">
        <v>760</v>
      </c>
      <c r="T22" s="44">
        <v>5480</v>
      </c>
      <c r="U22" s="126">
        <v>241</v>
      </c>
      <c r="V22" s="78">
        <f t="shared" si="0"/>
        <v>59363</v>
      </c>
      <c r="W22" s="165"/>
      <c r="X22" s="238"/>
    </row>
    <row r="23" spans="1:27" ht="15" customHeight="1" x14ac:dyDescent="0.2">
      <c r="A23" s="269">
        <v>2008.02</v>
      </c>
      <c r="B23" s="45">
        <v>1066</v>
      </c>
      <c r="C23" s="45">
        <v>154</v>
      </c>
      <c r="D23" s="126">
        <v>8453</v>
      </c>
      <c r="E23" s="45">
        <v>15</v>
      </c>
      <c r="F23" s="44">
        <v>1420</v>
      </c>
      <c r="G23" s="44">
        <v>5424</v>
      </c>
      <c r="H23" s="44">
        <v>13810</v>
      </c>
      <c r="I23" s="44">
        <v>3072</v>
      </c>
      <c r="J23" s="44">
        <v>2035</v>
      </c>
      <c r="K23" s="44">
        <v>1114</v>
      </c>
      <c r="L23" s="44">
        <v>3039</v>
      </c>
      <c r="M23" s="44">
        <v>503</v>
      </c>
      <c r="N23" s="44">
        <v>1169</v>
      </c>
      <c r="O23" s="44">
        <v>1495</v>
      </c>
      <c r="P23" s="240">
        <v>92</v>
      </c>
      <c r="Q23" s="44">
        <v>6363</v>
      </c>
      <c r="R23" s="44">
        <v>2878</v>
      </c>
      <c r="S23" s="44">
        <v>791</v>
      </c>
      <c r="T23" s="44">
        <v>5393</v>
      </c>
      <c r="U23" s="44">
        <v>242</v>
      </c>
      <c r="V23" s="78">
        <f t="shared" si="0"/>
        <v>58528</v>
      </c>
      <c r="W23" s="165"/>
      <c r="X23" s="238"/>
    </row>
    <row r="24" spans="1:27" ht="15" customHeight="1" x14ac:dyDescent="0.2">
      <c r="A24" s="269">
        <v>2008.03</v>
      </c>
      <c r="B24" s="45">
        <v>1115</v>
      </c>
      <c r="C24" s="45">
        <v>147</v>
      </c>
      <c r="D24" s="126">
        <v>8504</v>
      </c>
      <c r="E24" s="45">
        <v>14</v>
      </c>
      <c r="F24" s="44">
        <v>1443</v>
      </c>
      <c r="G24" s="44">
        <v>5393</v>
      </c>
      <c r="H24" s="44">
        <v>14087</v>
      </c>
      <c r="I24" s="44">
        <v>3043</v>
      </c>
      <c r="J24" s="44">
        <v>2045</v>
      </c>
      <c r="K24" s="44">
        <v>1133</v>
      </c>
      <c r="L24" s="44">
        <v>3034</v>
      </c>
      <c r="M24" s="44">
        <v>504</v>
      </c>
      <c r="N24" s="44">
        <v>1173</v>
      </c>
      <c r="O24" s="44">
        <v>1477</v>
      </c>
      <c r="P24" s="240">
        <v>91</v>
      </c>
      <c r="Q24" s="44">
        <v>6671</v>
      </c>
      <c r="R24" s="44">
        <v>2948</v>
      </c>
      <c r="S24" s="44">
        <v>766</v>
      </c>
      <c r="T24" s="44">
        <v>5435</v>
      </c>
      <c r="U24" s="126">
        <v>236</v>
      </c>
      <c r="V24" s="78">
        <f t="shared" si="0"/>
        <v>59259</v>
      </c>
      <c r="W24" s="165"/>
      <c r="X24" s="238"/>
    </row>
    <row r="25" spans="1:27" ht="15" customHeight="1" x14ac:dyDescent="0.2">
      <c r="A25" s="269">
        <v>2008.04</v>
      </c>
      <c r="B25" s="45">
        <v>1114</v>
      </c>
      <c r="C25" s="45">
        <v>146</v>
      </c>
      <c r="D25" s="126">
        <v>8540</v>
      </c>
      <c r="E25" s="45">
        <v>14</v>
      </c>
      <c r="F25" s="44">
        <v>1417</v>
      </c>
      <c r="G25" s="44">
        <v>5429</v>
      </c>
      <c r="H25" s="44">
        <v>14113</v>
      </c>
      <c r="I25" s="44">
        <v>3080</v>
      </c>
      <c r="J25" s="44">
        <v>2037</v>
      </c>
      <c r="K25" s="44">
        <v>1126</v>
      </c>
      <c r="L25" s="44">
        <v>3043</v>
      </c>
      <c r="M25" s="44">
        <v>520</v>
      </c>
      <c r="N25" s="44">
        <v>1199</v>
      </c>
      <c r="O25" s="44">
        <v>1590</v>
      </c>
      <c r="P25" s="240">
        <v>92</v>
      </c>
      <c r="Q25" s="44">
        <v>6985</v>
      </c>
      <c r="R25" s="44">
        <v>2950</v>
      </c>
      <c r="S25" s="44">
        <v>792</v>
      </c>
      <c r="T25" s="44">
        <v>5399</v>
      </c>
      <c r="U25" s="44">
        <v>220</v>
      </c>
      <c r="V25" s="78">
        <f t="shared" si="0"/>
        <v>59806</v>
      </c>
      <c r="W25" s="165"/>
      <c r="X25" s="238"/>
    </row>
    <row r="26" spans="1:27" ht="15" customHeight="1" x14ac:dyDescent="0.2">
      <c r="A26" s="269">
        <v>2008.05</v>
      </c>
      <c r="B26" s="45">
        <v>1133</v>
      </c>
      <c r="C26" s="45">
        <v>148</v>
      </c>
      <c r="D26" s="126">
        <v>8452</v>
      </c>
      <c r="E26" s="45">
        <v>14</v>
      </c>
      <c r="F26" s="44">
        <v>1383</v>
      </c>
      <c r="G26" s="44">
        <v>5284</v>
      </c>
      <c r="H26" s="44">
        <v>14211</v>
      </c>
      <c r="I26" s="44">
        <v>3089</v>
      </c>
      <c r="J26" s="44">
        <v>1829</v>
      </c>
      <c r="K26" s="44">
        <v>1113</v>
      </c>
      <c r="L26" s="44">
        <v>3072</v>
      </c>
      <c r="M26" s="44">
        <v>496</v>
      </c>
      <c r="N26" s="44">
        <v>1169</v>
      </c>
      <c r="O26" s="44">
        <v>1626</v>
      </c>
      <c r="P26" s="240">
        <v>93</v>
      </c>
      <c r="Q26" s="44">
        <v>7229</v>
      </c>
      <c r="R26" s="44">
        <v>2952</v>
      </c>
      <c r="S26" s="44">
        <v>809</v>
      </c>
      <c r="T26" s="44">
        <v>5425</v>
      </c>
      <c r="U26" s="126">
        <v>223</v>
      </c>
      <c r="V26" s="78">
        <f t="shared" si="0"/>
        <v>59750</v>
      </c>
      <c r="W26" s="165"/>
      <c r="X26" s="238"/>
    </row>
    <row r="27" spans="1:27" ht="15" customHeight="1" x14ac:dyDescent="0.2">
      <c r="A27" s="269">
        <v>2008.06</v>
      </c>
      <c r="B27" s="45">
        <v>1129</v>
      </c>
      <c r="C27" s="45">
        <v>146</v>
      </c>
      <c r="D27" s="126">
        <v>8721</v>
      </c>
      <c r="E27" s="45">
        <v>14</v>
      </c>
      <c r="F27" s="44">
        <v>1387</v>
      </c>
      <c r="G27" s="44">
        <v>5164</v>
      </c>
      <c r="H27" s="44">
        <v>14230</v>
      </c>
      <c r="I27" s="44">
        <v>3054</v>
      </c>
      <c r="J27" s="44">
        <v>1869</v>
      </c>
      <c r="K27" s="44">
        <v>838</v>
      </c>
      <c r="L27" s="44">
        <v>3085</v>
      </c>
      <c r="M27" s="44">
        <v>495</v>
      </c>
      <c r="N27" s="44">
        <v>1127</v>
      </c>
      <c r="O27" s="44">
        <v>1639</v>
      </c>
      <c r="P27" s="240">
        <v>93</v>
      </c>
      <c r="Q27" s="44">
        <v>7617</v>
      </c>
      <c r="R27" s="44">
        <v>2961</v>
      </c>
      <c r="S27" s="44">
        <v>950</v>
      </c>
      <c r="T27" s="44">
        <v>5445</v>
      </c>
      <c r="U27" s="126">
        <v>187</v>
      </c>
      <c r="V27" s="78">
        <f t="shared" si="0"/>
        <v>60151</v>
      </c>
      <c r="W27" s="165"/>
      <c r="X27" s="238"/>
    </row>
    <row r="28" spans="1:27" ht="15" customHeight="1" x14ac:dyDescent="0.2">
      <c r="A28" s="269">
        <v>2008.07</v>
      </c>
      <c r="B28" s="45">
        <v>1163</v>
      </c>
      <c r="C28" s="45">
        <v>149</v>
      </c>
      <c r="D28" s="126">
        <v>8429</v>
      </c>
      <c r="E28" s="45">
        <v>15</v>
      </c>
      <c r="F28" s="44">
        <v>1394</v>
      </c>
      <c r="G28" s="44">
        <v>5054</v>
      </c>
      <c r="H28" s="44">
        <v>14321</v>
      </c>
      <c r="I28" s="44">
        <v>3070</v>
      </c>
      <c r="J28" s="44">
        <v>1846</v>
      </c>
      <c r="K28" s="44">
        <v>1107</v>
      </c>
      <c r="L28" s="44">
        <v>3074</v>
      </c>
      <c r="M28" s="44">
        <v>490</v>
      </c>
      <c r="N28" s="44">
        <v>1140</v>
      </c>
      <c r="O28" s="44">
        <v>1703</v>
      </c>
      <c r="P28" s="240">
        <v>93</v>
      </c>
      <c r="Q28" s="44">
        <v>7398</v>
      </c>
      <c r="R28" s="44">
        <v>2999</v>
      </c>
      <c r="S28" s="44">
        <v>1115</v>
      </c>
      <c r="T28" s="44">
        <v>5430</v>
      </c>
      <c r="U28" s="126">
        <v>190</v>
      </c>
      <c r="V28" s="78">
        <f t="shared" si="0"/>
        <v>60180</v>
      </c>
      <c r="W28" s="165"/>
      <c r="X28" s="238"/>
    </row>
    <row r="29" spans="1:27" ht="15" customHeight="1" x14ac:dyDescent="0.2">
      <c r="A29" s="269">
        <v>2008.08</v>
      </c>
      <c r="B29" s="45">
        <v>1181</v>
      </c>
      <c r="C29" s="45">
        <v>146</v>
      </c>
      <c r="D29" s="126">
        <v>8809</v>
      </c>
      <c r="E29" s="45">
        <v>15</v>
      </c>
      <c r="F29" s="44">
        <v>1396</v>
      </c>
      <c r="G29" s="44">
        <v>5066</v>
      </c>
      <c r="H29" s="44">
        <v>14434</v>
      </c>
      <c r="I29" s="44">
        <v>3136</v>
      </c>
      <c r="J29" s="44">
        <v>1870</v>
      </c>
      <c r="K29" s="44">
        <v>1118</v>
      </c>
      <c r="L29" s="44">
        <v>3077</v>
      </c>
      <c r="M29" s="44">
        <v>495</v>
      </c>
      <c r="N29" s="44">
        <v>1189</v>
      </c>
      <c r="O29" s="44">
        <v>1825</v>
      </c>
      <c r="P29" s="240">
        <v>93</v>
      </c>
      <c r="Q29" s="44">
        <v>7341</v>
      </c>
      <c r="R29" s="44">
        <v>3010</v>
      </c>
      <c r="S29" s="44">
        <v>1155</v>
      </c>
      <c r="T29" s="44">
        <v>5411</v>
      </c>
      <c r="U29" s="126">
        <v>183</v>
      </c>
      <c r="V29" s="78">
        <f t="shared" si="0"/>
        <v>60950</v>
      </c>
      <c r="W29" s="165"/>
      <c r="X29" s="238"/>
      <c r="Y29" s="160"/>
      <c r="Z29" s="160"/>
      <c r="AA29" s="160"/>
    </row>
    <row r="30" spans="1:27" ht="15" customHeight="1" x14ac:dyDescent="0.2">
      <c r="A30" s="269">
        <v>2008.09</v>
      </c>
      <c r="B30" s="45">
        <v>1203</v>
      </c>
      <c r="C30" s="45">
        <v>156</v>
      </c>
      <c r="D30" s="126">
        <v>9134</v>
      </c>
      <c r="E30" s="45">
        <v>15</v>
      </c>
      <c r="F30" s="44">
        <v>1405</v>
      </c>
      <c r="G30" s="44">
        <v>5043</v>
      </c>
      <c r="H30" s="44">
        <v>14422</v>
      </c>
      <c r="I30" s="44">
        <v>3162</v>
      </c>
      <c r="J30" s="44">
        <v>1898</v>
      </c>
      <c r="K30" s="44">
        <v>841</v>
      </c>
      <c r="L30" s="44">
        <v>3069</v>
      </c>
      <c r="M30" s="44">
        <v>512</v>
      </c>
      <c r="N30" s="44">
        <v>1156</v>
      </c>
      <c r="O30" s="44">
        <v>1790</v>
      </c>
      <c r="P30" s="240">
        <v>94</v>
      </c>
      <c r="Q30" s="44">
        <v>7420</v>
      </c>
      <c r="R30" s="44">
        <v>3030</v>
      </c>
      <c r="S30" s="44">
        <v>1217</v>
      </c>
      <c r="T30" s="44">
        <v>5461</v>
      </c>
      <c r="U30" s="126">
        <v>180</v>
      </c>
      <c r="V30" s="78">
        <f t="shared" si="0"/>
        <v>61208</v>
      </c>
      <c r="W30" s="165"/>
      <c r="X30" s="238"/>
      <c r="Y30" s="160"/>
      <c r="Z30" s="160"/>
      <c r="AA30" s="160"/>
    </row>
    <row r="31" spans="1:27" ht="15" customHeight="1" x14ac:dyDescent="0.2">
      <c r="A31" s="269">
        <v>2008.1</v>
      </c>
      <c r="B31" s="45">
        <v>1234</v>
      </c>
      <c r="C31" s="45">
        <v>159</v>
      </c>
      <c r="D31" s="126">
        <v>9052</v>
      </c>
      <c r="E31" s="45">
        <v>16</v>
      </c>
      <c r="F31" s="44">
        <v>1433</v>
      </c>
      <c r="G31" s="44">
        <v>5023</v>
      </c>
      <c r="H31" s="44">
        <v>14551</v>
      </c>
      <c r="I31" s="44">
        <v>3192</v>
      </c>
      <c r="J31" s="44">
        <v>1999</v>
      </c>
      <c r="K31" s="44">
        <v>1111</v>
      </c>
      <c r="L31" s="44">
        <v>3007</v>
      </c>
      <c r="M31" s="44">
        <v>512</v>
      </c>
      <c r="N31" s="44">
        <v>1148</v>
      </c>
      <c r="O31" s="44">
        <v>1932</v>
      </c>
      <c r="P31" s="240">
        <v>93</v>
      </c>
      <c r="Q31" s="44">
        <v>7523</v>
      </c>
      <c r="R31" s="44">
        <v>3045</v>
      </c>
      <c r="S31" s="44">
        <v>1240</v>
      </c>
      <c r="T31" s="44">
        <v>5483</v>
      </c>
      <c r="U31" s="126">
        <v>178</v>
      </c>
      <c r="V31" s="78">
        <f t="shared" si="0"/>
        <v>61931</v>
      </c>
      <c r="W31" s="165"/>
      <c r="X31" s="238"/>
      <c r="Y31" s="160"/>
      <c r="Z31" s="160"/>
      <c r="AA31" s="160"/>
    </row>
    <row r="32" spans="1:27" ht="15" customHeight="1" x14ac:dyDescent="0.2">
      <c r="A32" s="269">
        <v>2008.11</v>
      </c>
      <c r="B32" s="45">
        <v>1218</v>
      </c>
      <c r="C32" s="45">
        <v>149</v>
      </c>
      <c r="D32" s="126">
        <v>8936</v>
      </c>
      <c r="E32" s="45">
        <v>15</v>
      </c>
      <c r="F32" s="44">
        <v>1433</v>
      </c>
      <c r="G32" s="44">
        <v>4841</v>
      </c>
      <c r="H32" s="44">
        <v>14397</v>
      </c>
      <c r="I32" s="44">
        <v>3165</v>
      </c>
      <c r="J32" s="44">
        <v>2030</v>
      </c>
      <c r="K32" s="44">
        <v>1093</v>
      </c>
      <c r="L32" s="44">
        <v>2948</v>
      </c>
      <c r="M32" s="44">
        <v>528</v>
      </c>
      <c r="N32" s="44">
        <v>1125</v>
      </c>
      <c r="O32" s="44">
        <v>1923</v>
      </c>
      <c r="P32" s="240">
        <v>96</v>
      </c>
      <c r="Q32" s="44">
        <v>7583</v>
      </c>
      <c r="R32" s="44">
        <v>3060</v>
      </c>
      <c r="S32" s="44">
        <v>1216</v>
      </c>
      <c r="T32" s="44">
        <v>5470</v>
      </c>
      <c r="U32" s="126">
        <v>166</v>
      </c>
      <c r="V32" s="78">
        <f t="shared" si="0"/>
        <v>61392</v>
      </c>
      <c r="W32" s="165"/>
      <c r="X32" s="238"/>
      <c r="Y32" s="160"/>
      <c r="Z32" s="160"/>
      <c r="AA32" s="160"/>
    </row>
    <row r="33" spans="1:27" ht="15" customHeight="1" x14ac:dyDescent="0.2">
      <c r="A33" s="269">
        <v>2008.12</v>
      </c>
      <c r="B33" s="45">
        <v>1168</v>
      </c>
      <c r="C33" s="45">
        <v>146</v>
      </c>
      <c r="D33" s="126">
        <v>9145</v>
      </c>
      <c r="E33" s="45">
        <v>15</v>
      </c>
      <c r="F33" s="44">
        <v>1481</v>
      </c>
      <c r="G33" s="44">
        <v>4508</v>
      </c>
      <c r="H33" s="44">
        <v>14533</v>
      </c>
      <c r="I33" s="44">
        <v>3252</v>
      </c>
      <c r="J33" s="44">
        <v>2024</v>
      </c>
      <c r="K33" s="44">
        <v>844</v>
      </c>
      <c r="L33" s="44">
        <v>2942</v>
      </c>
      <c r="M33" s="44">
        <v>535</v>
      </c>
      <c r="N33" s="44">
        <v>1045</v>
      </c>
      <c r="O33" s="44">
        <v>1962</v>
      </c>
      <c r="P33" s="240">
        <v>96</v>
      </c>
      <c r="Q33" s="44">
        <v>7473</v>
      </c>
      <c r="R33" s="44">
        <v>3051</v>
      </c>
      <c r="S33" s="44">
        <v>1243</v>
      </c>
      <c r="T33" s="44">
        <v>5559</v>
      </c>
      <c r="U33" s="126">
        <v>167</v>
      </c>
      <c r="V33" s="78">
        <f t="shared" si="0"/>
        <v>61189</v>
      </c>
      <c r="W33" s="165"/>
      <c r="X33" s="238"/>
      <c r="Y33" s="160"/>
      <c r="Z33" s="160"/>
      <c r="AA33" s="160"/>
    </row>
    <row r="34" spans="1:27" x14ac:dyDescent="0.2">
      <c r="A34" s="269">
        <v>2009.01</v>
      </c>
      <c r="B34" s="45">
        <v>1146</v>
      </c>
      <c r="C34" s="45">
        <v>146</v>
      </c>
      <c r="D34" s="126">
        <v>8785</v>
      </c>
      <c r="E34" s="45">
        <v>14</v>
      </c>
      <c r="F34" s="44">
        <v>1536</v>
      </c>
      <c r="G34" s="44">
        <v>4459</v>
      </c>
      <c r="H34" s="44">
        <v>14289</v>
      </c>
      <c r="I34" s="44">
        <v>3494</v>
      </c>
      <c r="J34" s="44">
        <v>1998</v>
      </c>
      <c r="K34" s="44">
        <v>1115</v>
      </c>
      <c r="L34" s="44">
        <v>2909</v>
      </c>
      <c r="M34" s="44">
        <v>539</v>
      </c>
      <c r="N34" s="44">
        <v>1009</v>
      </c>
      <c r="O34" s="44">
        <v>1943</v>
      </c>
      <c r="P34" s="240">
        <v>94</v>
      </c>
      <c r="Q34" s="44">
        <v>6720</v>
      </c>
      <c r="R34" s="44">
        <v>3072</v>
      </c>
      <c r="S34" s="44">
        <v>1207</v>
      </c>
      <c r="T34" s="44">
        <v>5459</v>
      </c>
      <c r="U34" s="126">
        <v>165</v>
      </c>
      <c r="V34" s="78">
        <f t="shared" si="0"/>
        <v>60099</v>
      </c>
      <c r="W34" s="165"/>
      <c r="X34" s="238"/>
      <c r="Y34" s="160"/>
      <c r="Z34" s="160"/>
      <c r="AA34" s="160"/>
    </row>
    <row r="35" spans="1:27" x14ac:dyDescent="0.2">
      <c r="A35" s="269">
        <v>2009.02</v>
      </c>
      <c r="B35" s="45">
        <v>1146</v>
      </c>
      <c r="C35" s="45">
        <v>144</v>
      </c>
      <c r="D35" s="126">
        <v>9030</v>
      </c>
      <c r="E35" s="45">
        <v>14</v>
      </c>
      <c r="F35" s="44">
        <v>1520</v>
      </c>
      <c r="G35" s="44">
        <v>4572</v>
      </c>
      <c r="H35" s="44">
        <v>14243</v>
      </c>
      <c r="I35" s="44">
        <v>3499</v>
      </c>
      <c r="J35" s="44">
        <v>2021</v>
      </c>
      <c r="K35" s="44">
        <v>832</v>
      </c>
      <c r="L35" s="44">
        <v>2903</v>
      </c>
      <c r="M35" s="44">
        <v>534</v>
      </c>
      <c r="N35" s="44">
        <v>987</v>
      </c>
      <c r="O35" s="44">
        <v>1974</v>
      </c>
      <c r="P35" s="240">
        <v>94</v>
      </c>
      <c r="Q35" s="44">
        <v>6374</v>
      </c>
      <c r="R35" s="44">
        <v>3066</v>
      </c>
      <c r="S35" s="44">
        <v>1207</v>
      </c>
      <c r="T35" s="44">
        <v>5419</v>
      </c>
      <c r="U35" s="126">
        <v>156</v>
      </c>
      <c r="V35" s="78">
        <f t="shared" si="0"/>
        <v>59735</v>
      </c>
      <c r="W35" s="165"/>
      <c r="X35" s="238"/>
      <c r="Y35" s="160"/>
      <c r="Z35" s="160"/>
      <c r="AA35" s="160"/>
    </row>
    <row r="36" spans="1:27" x14ac:dyDescent="0.2">
      <c r="A36" s="269">
        <v>2009.03</v>
      </c>
      <c r="B36" s="45">
        <v>1158</v>
      </c>
      <c r="C36" s="45">
        <v>144</v>
      </c>
      <c r="D36" s="126">
        <v>8892</v>
      </c>
      <c r="E36" s="45">
        <v>14</v>
      </c>
      <c r="F36" s="44">
        <v>1531</v>
      </c>
      <c r="G36" s="44">
        <v>4661</v>
      </c>
      <c r="H36" s="44">
        <v>14247</v>
      </c>
      <c r="I36" s="44">
        <v>3497</v>
      </c>
      <c r="J36" s="44">
        <v>2004</v>
      </c>
      <c r="K36" s="44">
        <v>821</v>
      </c>
      <c r="L36" s="44">
        <v>2898</v>
      </c>
      <c r="M36" s="44">
        <v>523</v>
      </c>
      <c r="N36" s="44">
        <v>1010</v>
      </c>
      <c r="O36" s="44">
        <v>2024</v>
      </c>
      <c r="P36" s="240">
        <v>94</v>
      </c>
      <c r="Q36" s="44">
        <v>6732</v>
      </c>
      <c r="R36" s="44">
        <v>3082</v>
      </c>
      <c r="S36" s="44">
        <v>1133</v>
      </c>
      <c r="T36" s="44">
        <v>5357</v>
      </c>
      <c r="U36" s="126">
        <v>158</v>
      </c>
      <c r="V36" s="78">
        <f t="shared" si="0"/>
        <v>59980</v>
      </c>
      <c r="W36" s="165"/>
      <c r="X36" s="238"/>
      <c r="Y36" s="160"/>
      <c r="Z36" s="160"/>
      <c r="AA36" s="160"/>
    </row>
    <row r="37" spans="1:27" x14ac:dyDescent="0.2">
      <c r="A37" s="269">
        <v>2009.04</v>
      </c>
      <c r="B37" s="45">
        <v>1140</v>
      </c>
      <c r="C37" s="45">
        <v>150</v>
      </c>
      <c r="D37" s="126">
        <v>8847</v>
      </c>
      <c r="E37" s="45">
        <v>14</v>
      </c>
      <c r="F37" s="44">
        <v>1506</v>
      </c>
      <c r="G37" s="44">
        <v>4734</v>
      </c>
      <c r="H37" s="44">
        <v>14235</v>
      </c>
      <c r="I37" s="44">
        <v>3500</v>
      </c>
      <c r="J37" s="44">
        <v>1994</v>
      </c>
      <c r="K37" s="44">
        <v>799</v>
      </c>
      <c r="L37" s="44">
        <v>2894</v>
      </c>
      <c r="M37" s="44">
        <v>506</v>
      </c>
      <c r="N37" s="44">
        <v>980</v>
      </c>
      <c r="O37" s="44">
        <v>2061</v>
      </c>
      <c r="P37" s="240">
        <v>93</v>
      </c>
      <c r="Q37" s="44">
        <v>7091</v>
      </c>
      <c r="R37" s="44">
        <v>3073</v>
      </c>
      <c r="S37" s="44">
        <v>1119</v>
      </c>
      <c r="T37" s="44">
        <v>5232</v>
      </c>
      <c r="U37" s="126">
        <v>152</v>
      </c>
      <c r="V37" s="78">
        <f t="shared" si="0"/>
        <v>60120</v>
      </c>
      <c r="W37" s="165"/>
      <c r="X37" s="238"/>
      <c r="Y37" s="160"/>
      <c r="Z37" s="160"/>
      <c r="AA37" s="160"/>
    </row>
    <row r="38" spans="1:27" x14ac:dyDescent="0.2">
      <c r="A38" s="269">
        <v>2009.05</v>
      </c>
      <c r="B38" s="45">
        <v>1130</v>
      </c>
      <c r="C38" s="45">
        <v>141</v>
      </c>
      <c r="D38" s="126">
        <v>8860</v>
      </c>
      <c r="E38" s="45">
        <v>14</v>
      </c>
      <c r="F38" s="44">
        <v>1483</v>
      </c>
      <c r="G38" s="44">
        <v>4705</v>
      </c>
      <c r="H38" s="44">
        <v>14186</v>
      </c>
      <c r="I38" s="44">
        <v>3508</v>
      </c>
      <c r="J38" s="44">
        <v>1959</v>
      </c>
      <c r="K38" s="44">
        <v>795</v>
      </c>
      <c r="L38" s="44">
        <v>2908</v>
      </c>
      <c r="M38" s="44">
        <v>492</v>
      </c>
      <c r="N38" s="44">
        <v>963</v>
      </c>
      <c r="O38" s="44">
        <v>2147</v>
      </c>
      <c r="P38" s="240">
        <v>92</v>
      </c>
      <c r="Q38" s="44">
        <v>7364</v>
      </c>
      <c r="R38" s="44">
        <v>3070</v>
      </c>
      <c r="S38" s="44">
        <v>1093</v>
      </c>
      <c r="T38" s="44">
        <v>5291</v>
      </c>
      <c r="U38" s="126">
        <v>153</v>
      </c>
      <c r="V38" s="78">
        <f t="shared" si="0"/>
        <v>60354</v>
      </c>
      <c r="W38" s="165"/>
      <c r="X38" s="238"/>
      <c r="Y38" s="160"/>
      <c r="Z38" s="160"/>
      <c r="AA38" s="160"/>
    </row>
    <row r="39" spans="1:27" x14ac:dyDescent="0.2">
      <c r="A39" s="269">
        <v>2009.06</v>
      </c>
      <c r="B39" s="45">
        <v>1126</v>
      </c>
      <c r="C39" s="45">
        <v>146</v>
      </c>
      <c r="D39" s="126">
        <v>8542</v>
      </c>
      <c r="E39" s="45">
        <v>14</v>
      </c>
      <c r="F39" s="44">
        <v>1477</v>
      </c>
      <c r="G39" s="44">
        <v>4614</v>
      </c>
      <c r="H39" s="44">
        <v>14137</v>
      </c>
      <c r="I39" s="44">
        <v>3548</v>
      </c>
      <c r="J39" s="44">
        <v>1883</v>
      </c>
      <c r="K39" s="44">
        <v>1070</v>
      </c>
      <c r="L39" s="44">
        <v>2917</v>
      </c>
      <c r="M39" s="44">
        <v>495</v>
      </c>
      <c r="N39" s="44">
        <v>948</v>
      </c>
      <c r="O39" s="44">
        <v>2160</v>
      </c>
      <c r="P39" s="240">
        <v>92</v>
      </c>
      <c r="Q39" s="44">
        <v>7771</v>
      </c>
      <c r="R39" s="44">
        <v>3090</v>
      </c>
      <c r="S39" s="44">
        <v>1091</v>
      </c>
      <c r="T39" s="44">
        <v>5373</v>
      </c>
      <c r="U39" s="126">
        <v>155</v>
      </c>
      <c r="V39" s="78">
        <f t="shared" si="0"/>
        <v>60649</v>
      </c>
      <c r="W39" s="165"/>
      <c r="X39" s="238"/>
      <c r="Y39" s="160"/>
      <c r="Z39" s="160"/>
      <c r="AA39" s="160"/>
    </row>
    <row r="40" spans="1:27" x14ac:dyDescent="0.2">
      <c r="A40" s="269">
        <v>2009.07</v>
      </c>
      <c r="B40" s="45">
        <v>1149</v>
      </c>
      <c r="C40" s="45">
        <v>145</v>
      </c>
      <c r="D40" s="126">
        <v>8850</v>
      </c>
      <c r="E40" s="45">
        <v>14</v>
      </c>
      <c r="F40" s="44">
        <v>1476</v>
      </c>
      <c r="G40" s="44">
        <v>4519</v>
      </c>
      <c r="H40" s="44">
        <v>14089</v>
      </c>
      <c r="I40" s="44">
        <v>3388</v>
      </c>
      <c r="J40" s="44">
        <v>1859</v>
      </c>
      <c r="K40" s="44">
        <v>790</v>
      </c>
      <c r="L40" s="44">
        <v>2910</v>
      </c>
      <c r="M40" s="44">
        <v>493</v>
      </c>
      <c r="N40" s="44">
        <v>948</v>
      </c>
      <c r="O40" s="44">
        <v>2248</v>
      </c>
      <c r="P40" s="240">
        <v>94</v>
      </c>
      <c r="Q40" s="44">
        <v>7677</v>
      </c>
      <c r="R40" s="44">
        <v>3084</v>
      </c>
      <c r="S40" s="44">
        <v>1090</v>
      </c>
      <c r="T40" s="44">
        <v>5333</v>
      </c>
      <c r="U40" s="126">
        <v>162</v>
      </c>
      <c r="V40" s="78">
        <f t="shared" si="0"/>
        <v>60318</v>
      </c>
      <c r="W40" s="165"/>
      <c r="X40" s="238"/>
      <c r="Y40" s="160"/>
      <c r="Z40" s="160"/>
      <c r="AA40" s="160"/>
    </row>
    <row r="41" spans="1:27" x14ac:dyDescent="0.2">
      <c r="A41" s="269">
        <v>2009.08</v>
      </c>
      <c r="B41" s="45">
        <v>1144</v>
      </c>
      <c r="C41" s="45">
        <v>155</v>
      </c>
      <c r="D41" s="126">
        <v>8600</v>
      </c>
      <c r="E41" s="45">
        <v>14</v>
      </c>
      <c r="F41" s="44">
        <v>1472</v>
      </c>
      <c r="G41" s="44">
        <v>4587</v>
      </c>
      <c r="H41" s="44">
        <v>14157</v>
      </c>
      <c r="I41" s="44">
        <v>3410</v>
      </c>
      <c r="J41" s="44">
        <v>1876</v>
      </c>
      <c r="K41" s="44">
        <v>1046</v>
      </c>
      <c r="L41" s="44">
        <v>2918</v>
      </c>
      <c r="M41" s="44">
        <v>494</v>
      </c>
      <c r="N41" s="44">
        <v>937</v>
      </c>
      <c r="O41" s="44">
        <v>2200</v>
      </c>
      <c r="P41" s="240">
        <v>93</v>
      </c>
      <c r="Q41" s="44">
        <v>7040</v>
      </c>
      <c r="R41" s="44">
        <v>3087</v>
      </c>
      <c r="S41" s="44">
        <v>1088</v>
      </c>
      <c r="T41" s="44">
        <v>5297</v>
      </c>
      <c r="U41" s="126">
        <v>160</v>
      </c>
      <c r="V41" s="78">
        <f t="shared" si="0"/>
        <v>59775</v>
      </c>
      <c r="W41" s="165"/>
      <c r="X41" s="238"/>
      <c r="Y41" s="160"/>
      <c r="Z41" s="160"/>
      <c r="AA41" s="160"/>
    </row>
    <row r="42" spans="1:27" x14ac:dyDescent="0.2">
      <c r="A42" s="269">
        <v>2009.09</v>
      </c>
      <c r="B42" s="45">
        <v>1152</v>
      </c>
      <c r="C42" s="45">
        <v>157</v>
      </c>
      <c r="D42" s="126">
        <v>8565</v>
      </c>
      <c r="E42" s="45">
        <v>14</v>
      </c>
      <c r="F42" s="44">
        <v>1478</v>
      </c>
      <c r="G42" s="44">
        <v>4721</v>
      </c>
      <c r="H42" s="44">
        <v>14060</v>
      </c>
      <c r="I42" s="44">
        <v>3417</v>
      </c>
      <c r="J42" s="44">
        <v>1950</v>
      </c>
      <c r="K42" s="44">
        <v>1058</v>
      </c>
      <c r="L42" s="44">
        <v>2918</v>
      </c>
      <c r="M42" s="44">
        <v>519</v>
      </c>
      <c r="N42" s="44">
        <v>936</v>
      </c>
      <c r="O42" s="44">
        <v>2234</v>
      </c>
      <c r="P42" s="240">
        <v>93</v>
      </c>
      <c r="Q42" s="44">
        <v>7500</v>
      </c>
      <c r="R42" s="44">
        <v>3102</v>
      </c>
      <c r="S42" s="44">
        <v>1100</v>
      </c>
      <c r="T42" s="44">
        <v>5445</v>
      </c>
      <c r="U42" s="126">
        <v>158</v>
      </c>
      <c r="V42" s="78">
        <f t="shared" ref="V42:V73" si="1">SUM(B42:U42)</f>
        <v>60577</v>
      </c>
      <c r="W42" s="165"/>
      <c r="X42" s="238"/>
      <c r="Y42" s="160"/>
      <c r="Z42" s="160"/>
      <c r="AA42" s="160"/>
    </row>
    <row r="43" spans="1:27" x14ac:dyDescent="0.2">
      <c r="A43" s="269">
        <v>2009.1</v>
      </c>
      <c r="B43" s="45">
        <v>1151</v>
      </c>
      <c r="C43" s="45">
        <v>166</v>
      </c>
      <c r="D43" s="126">
        <v>8738</v>
      </c>
      <c r="E43" s="45">
        <v>14</v>
      </c>
      <c r="F43" s="44">
        <v>1519</v>
      </c>
      <c r="G43" s="44">
        <v>4768</v>
      </c>
      <c r="H43" s="44">
        <v>14157</v>
      </c>
      <c r="I43" s="44">
        <v>3404</v>
      </c>
      <c r="J43" s="44">
        <v>2140</v>
      </c>
      <c r="K43" s="44">
        <v>1056</v>
      </c>
      <c r="L43" s="44">
        <v>2935</v>
      </c>
      <c r="M43" s="44">
        <v>478</v>
      </c>
      <c r="N43" s="44">
        <v>948</v>
      </c>
      <c r="O43" s="44">
        <v>2409</v>
      </c>
      <c r="P43" s="240">
        <v>96</v>
      </c>
      <c r="Q43" s="44">
        <v>7532</v>
      </c>
      <c r="R43" s="44">
        <v>3134</v>
      </c>
      <c r="S43" s="44">
        <v>1095</v>
      </c>
      <c r="T43" s="44">
        <v>5465</v>
      </c>
      <c r="U43" s="126">
        <v>158</v>
      </c>
      <c r="V43" s="78">
        <f t="shared" si="1"/>
        <v>61363</v>
      </c>
      <c r="W43" s="165"/>
      <c r="X43" s="238"/>
      <c r="Y43" s="160"/>
      <c r="Z43" s="160"/>
      <c r="AA43" s="160"/>
    </row>
    <row r="44" spans="1:27" x14ac:dyDescent="0.2">
      <c r="A44" s="269">
        <v>2009.11</v>
      </c>
      <c r="B44" s="45">
        <v>1170</v>
      </c>
      <c r="C44" s="45">
        <v>164</v>
      </c>
      <c r="D44" s="126">
        <v>8744</v>
      </c>
      <c r="E44" s="45">
        <v>14</v>
      </c>
      <c r="F44" s="44">
        <v>1523</v>
      </c>
      <c r="G44" s="44">
        <v>4769</v>
      </c>
      <c r="H44" s="44">
        <v>14328</v>
      </c>
      <c r="I44" s="44">
        <v>3410</v>
      </c>
      <c r="J44" s="44">
        <v>2051</v>
      </c>
      <c r="K44" s="44">
        <v>1055</v>
      </c>
      <c r="L44" s="44">
        <v>2943</v>
      </c>
      <c r="M44" s="44">
        <v>465</v>
      </c>
      <c r="N44" s="44">
        <v>951</v>
      </c>
      <c r="O44" s="44">
        <v>2527</v>
      </c>
      <c r="P44" s="240">
        <v>106</v>
      </c>
      <c r="Q44" s="44">
        <v>7578</v>
      </c>
      <c r="R44" s="44">
        <v>3162</v>
      </c>
      <c r="S44" s="44">
        <v>1090</v>
      </c>
      <c r="T44" s="44">
        <v>5506</v>
      </c>
      <c r="U44" s="126">
        <v>153</v>
      </c>
      <c r="V44" s="78">
        <f t="shared" si="1"/>
        <v>61709</v>
      </c>
      <c r="W44" s="165"/>
      <c r="X44" s="238"/>
      <c r="Y44" s="160"/>
      <c r="Z44" s="160"/>
      <c r="AA44" s="160"/>
    </row>
    <row r="45" spans="1:27" x14ac:dyDescent="0.2">
      <c r="A45" s="269">
        <v>2009.12</v>
      </c>
      <c r="B45" s="45">
        <v>1159</v>
      </c>
      <c r="C45" s="45">
        <v>164</v>
      </c>
      <c r="D45" s="126">
        <v>8675</v>
      </c>
      <c r="E45" s="45">
        <v>30</v>
      </c>
      <c r="F45" s="44">
        <v>1522</v>
      </c>
      <c r="G45" s="44">
        <v>4756</v>
      </c>
      <c r="H45" s="44">
        <v>14622</v>
      </c>
      <c r="I45" s="44">
        <v>3397</v>
      </c>
      <c r="J45" s="44">
        <v>2084</v>
      </c>
      <c r="K45" s="44">
        <v>1053</v>
      </c>
      <c r="L45" s="44">
        <v>2922</v>
      </c>
      <c r="M45" s="44">
        <v>469</v>
      </c>
      <c r="N45" s="44">
        <v>961</v>
      </c>
      <c r="O45" s="44">
        <v>2470</v>
      </c>
      <c r="P45" s="240">
        <v>102</v>
      </c>
      <c r="Q45" s="44">
        <v>7419</v>
      </c>
      <c r="R45" s="44">
        <v>3190</v>
      </c>
      <c r="S45" s="44">
        <v>1193</v>
      </c>
      <c r="T45" s="44">
        <v>5656</v>
      </c>
      <c r="U45" s="126">
        <v>143</v>
      </c>
      <c r="V45" s="78">
        <f t="shared" si="1"/>
        <v>61987</v>
      </c>
      <c r="W45" s="165"/>
      <c r="X45" s="238"/>
      <c r="Y45" s="160"/>
      <c r="Z45" s="160"/>
      <c r="AA45" s="160"/>
    </row>
    <row r="46" spans="1:27" x14ac:dyDescent="0.2">
      <c r="A46" s="269">
        <v>2010.01</v>
      </c>
      <c r="B46" s="45">
        <v>1145</v>
      </c>
      <c r="C46" s="45">
        <v>164</v>
      </c>
      <c r="D46" s="126">
        <v>8634</v>
      </c>
      <c r="E46" s="45">
        <v>30</v>
      </c>
      <c r="F46" s="44">
        <v>1518</v>
      </c>
      <c r="G46" s="44">
        <v>4693</v>
      </c>
      <c r="H46" s="44">
        <v>14341</v>
      </c>
      <c r="I46" s="44">
        <v>3261</v>
      </c>
      <c r="J46" s="44">
        <v>2079</v>
      </c>
      <c r="K46" s="44">
        <v>1052</v>
      </c>
      <c r="L46" s="44">
        <v>2899</v>
      </c>
      <c r="M46" s="44">
        <v>479</v>
      </c>
      <c r="N46" s="44">
        <v>951</v>
      </c>
      <c r="O46" s="44">
        <v>2478</v>
      </c>
      <c r="P46" s="44">
        <v>100</v>
      </c>
      <c r="Q46" s="44">
        <v>6665</v>
      </c>
      <c r="R46" s="44">
        <v>3222</v>
      </c>
      <c r="S46" s="44">
        <v>1199</v>
      </c>
      <c r="T46" s="44">
        <v>5514</v>
      </c>
      <c r="U46" s="126">
        <v>139</v>
      </c>
      <c r="V46" s="78">
        <f t="shared" si="1"/>
        <v>60563</v>
      </c>
      <c r="W46" s="165"/>
      <c r="X46" s="238"/>
      <c r="Y46" s="160"/>
      <c r="Z46" s="160"/>
      <c r="AA46" s="160"/>
    </row>
    <row r="47" spans="1:27" x14ac:dyDescent="0.2">
      <c r="A47" s="269">
        <v>2010.02</v>
      </c>
      <c r="B47" s="45">
        <v>1130</v>
      </c>
      <c r="C47" s="45">
        <v>172</v>
      </c>
      <c r="D47" s="126">
        <v>8641</v>
      </c>
      <c r="E47" s="45">
        <v>30</v>
      </c>
      <c r="F47" s="44">
        <v>1516</v>
      </c>
      <c r="G47" s="44">
        <v>4683</v>
      </c>
      <c r="H47" s="44">
        <v>14338</v>
      </c>
      <c r="I47" s="44">
        <v>3305</v>
      </c>
      <c r="J47" s="44">
        <v>2096</v>
      </c>
      <c r="K47" s="44">
        <v>1057</v>
      </c>
      <c r="L47" s="44">
        <v>2917</v>
      </c>
      <c r="M47" s="44">
        <v>486</v>
      </c>
      <c r="N47" s="44">
        <v>941</v>
      </c>
      <c r="O47" s="44">
        <v>2455</v>
      </c>
      <c r="P47" s="44">
        <v>104</v>
      </c>
      <c r="Q47" s="44">
        <v>6405</v>
      </c>
      <c r="R47" s="44">
        <v>3234</v>
      </c>
      <c r="S47" s="44">
        <v>1203</v>
      </c>
      <c r="T47" s="44">
        <v>5466</v>
      </c>
      <c r="U47" s="126">
        <v>138</v>
      </c>
      <c r="V47" s="78">
        <f t="shared" si="1"/>
        <v>60317</v>
      </c>
      <c r="W47" s="165"/>
      <c r="X47" s="238"/>
      <c r="Y47" s="160"/>
      <c r="Z47" s="160"/>
      <c r="AA47" s="160"/>
    </row>
    <row r="48" spans="1:27" x14ac:dyDescent="0.2">
      <c r="A48" s="269">
        <v>2010.03</v>
      </c>
      <c r="B48" s="45">
        <v>1146</v>
      </c>
      <c r="C48" s="45">
        <v>176</v>
      </c>
      <c r="D48" s="126">
        <v>8648</v>
      </c>
      <c r="E48" s="45">
        <v>31</v>
      </c>
      <c r="F48" s="44">
        <v>1534</v>
      </c>
      <c r="G48" s="44">
        <v>4670</v>
      </c>
      <c r="H48" s="44">
        <v>14360</v>
      </c>
      <c r="I48" s="44">
        <v>3234</v>
      </c>
      <c r="J48" s="44">
        <v>2079</v>
      </c>
      <c r="K48" s="44">
        <v>1066</v>
      </c>
      <c r="L48" s="44">
        <v>2912</v>
      </c>
      <c r="M48" s="44">
        <v>503</v>
      </c>
      <c r="N48" s="44">
        <v>973</v>
      </c>
      <c r="O48" s="44">
        <v>2435</v>
      </c>
      <c r="P48" s="44">
        <v>103</v>
      </c>
      <c r="Q48" s="44">
        <v>6719</v>
      </c>
      <c r="R48" s="44">
        <v>3254</v>
      </c>
      <c r="S48" s="44">
        <v>1091</v>
      </c>
      <c r="T48" s="44">
        <v>5421</v>
      </c>
      <c r="U48" s="126">
        <v>135</v>
      </c>
      <c r="V48" s="78">
        <f t="shared" si="1"/>
        <v>60490</v>
      </c>
      <c r="W48" s="165"/>
      <c r="X48" s="238"/>
      <c r="Y48" s="160"/>
      <c r="Z48" s="160"/>
      <c r="AA48" s="160"/>
    </row>
    <row r="49" spans="1:27" x14ac:dyDescent="0.2">
      <c r="A49" s="269">
        <v>2010.04</v>
      </c>
      <c r="B49" s="45">
        <v>1146</v>
      </c>
      <c r="C49" s="45">
        <v>173</v>
      </c>
      <c r="D49" s="126">
        <v>8675</v>
      </c>
      <c r="E49" s="45">
        <v>31</v>
      </c>
      <c r="F49" s="44">
        <v>1530</v>
      </c>
      <c r="G49" s="44">
        <v>4593</v>
      </c>
      <c r="H49" s="44">
        <v>14373</v>
      </c>
      <c r="I49" s="44">
        <v>3333</v>
      </c>
      <c r="J49" s="44">
        <v>2015</v>
      </c>
      <c r="K49" s="44">
        <v>1067</v>
      </c>
      <c r="L49" s="44">
        <v>2918</v>
      </c>
      <c r="M49" s="44">
        <v>508</v>
      </c>
      <c r="N49" s="44">
        <v>955</v>
      </c>
      <c r="O49" s="44">
        <v>2434</v>
      </c>
      <c r="P49" s="44">
        <v>106</v>
      </c>
      <c r="Q49" s="44">
        <v>7100</v>
      </c>
      <c r="R49" s="44">
        <v>3216</v>
      </c>
      <c r="S49" s="44">
        <v>1084</v>
      </c>
      <c r="T49" s="44">
        <v>5443</v>
      </c>
      <c r="U49" s="126">
        <v>132</v>
      </c>
      <c r="V49" s="78">
        <f t="shared" si="1"/>
        <v>60832</v>
      </c>
      <c r="W49" s="165"/>
      <c r="X49" s="238"/>
      <c r="Y49" s="160"/>
      <c r="Z49" s="160"/>
      <c r="AA49" s="160"/>
    </row>
    <row r="50" spans="1:27" x14ac:dyDescent="0.2">
      <c r="A50" s="269">
        <v>2010.05</v>
      </c>
      <c r="B50" s="45">
        <v>1148</v>
      </c>
      <c r="C50" s="45">
        <v>164</v>
      </c>
      <c r="D50" s="126">
        <v>8702</v>
      </c>
      <c r="E50" s="45">
        <v>31</v>
      </c>
      <c r="F50" s="44">
        <v>1507</v>
      </c>
      <c r="G50" s="44">
        <v>4600</v>
      </c>
      <c r="H50" s="44">
        <v>14509</v>
      </c>
      <c r="I50" s="44">
        <v>3351</v>
      </c>
      <c r="J50" s="44">
        <v>1986</v>
      </c>
      <c r="K50" s="44">
        <v>1078</v>
      </c>
      <c r="L50" s="44">
        <v>2947</v>
      </c>
      <c r="M50" s="44">
        <v>503</v>
      </c>
      <c r="N50" s="44">
        <v>983</v>
      </c>
      <c r="O50" s="44">
        <v>2453</v>
      </c>
      <c r="P50" s="44">
        <v>104</v>
      </c>
      <c r="Q50" s="44">
        <v>7345</v>
      </c>
      <c r="R50" s="44">
        <v>3194</v>
      </c>
      <c r="S50" s="44">
        <v>1085</v>
      </c>
      <c r="T50" s="44">
        <v>5516</v>
      </c>
      <c r="U50" s="126">
        <v>129</v>
      </c>
      <c r="V50" s="78">
        <f t="shared" si="1"/>
        <v>61335</v>
      </c>
      <c r="W50" s="165"/>
      <c r="X50" s="238"/>
      <c r="Y50" s="160"/>
      <c r="Z50" s="160"/>
      <c r="AA50" s="160"/>
    </row>
    <row r="51" spans="1:27" x14ac:dyDescent="0.2">
      <c r="A51" s="269">
        <v>2010.06</v>
      </c>
      <c r="B51" s="45">
        <v>1148</v>
      </c>
      <c r="C51" s="45">
        <v>159</v>
      </c>
      <c r="D51" s="126">
        <v>8649</v>
      </c>
      <c r="E51" s="45">
        <v>31</v>
      </c>
      <c r="F51" s="44">
        <v>1508</v>
      </c>
      <c r="G51" s="44">
        <v>4508</v>
      </c>
      <c r="H51" s="44">
        <v>14693</v>
      </c>
      <c r="I51" s="44">
        <v>3371</v>
      </c>
      <c r="J51" s="44">
        <v>1957</v>
      </c>
      <c r="K51" s="44">
        <v>1088</v>
      </c>
      <c r="L51" s="44">
        <v>2954</v>
      </c>
      <c r="M51" s="44">
        <v>501</v>
      </c>
      <c r="N51" s="44">
        <v>982</v>
      </c>
      <c r="O51" s="44">
        <v>2407</v>
      </c>
      <c r="P51" s="44">
        <v>110</v>
      </c>
      <c r="Q51" s="44">
        <v>7644</v>
      </c>
      <c r="R51" s="44">
        <v>3205</v>
      </c>
      <c r="S51" s="44">
        <v>1089</v>
      </c>
      <c r="T51" s="44">
        <v>5540</v>
      </c>
      <c r="U51" s="126">
        <v>129</v>
      </c>
      <c r="V51" s="78">
        <f t="shared" si="1"/>
        <v>61673</v>
      </c>
      <c r="W51" s="165"/>
      <c r="X51" s="238"/>
      <c r="Y51" s="160"/>
      <c r="Z51" s="160"/>
      <c r="AA51" s="160"/>
    </row>
    <row r="52" spans="1:27" x14ac:dyDescent="0.2">
      <c r="A52" s="269">
        <v>2010.07</v>
      </c>
      <c r="B52" s="45">
        <v>1163</v>
      </c>
      <c r="C52" s="45">
        <v>164</v>
      </c>
      <c r="D52" s="126">
        <v>8671</v>
      </c>
      <c r="E52" s="45">
        <v>31</v>
      </c>
      <c r="F52" s="44">
        <v>1497</v>
      </c>
      <c r="G52" s="44">
        <v>4216</v>
      </c>
      <c r="H52" s="44">
        <v>14828</v>
      </c>
      <c r="I52" s="44">
        <v>3429</v>
      </c>
      <c r="J52" s="44">
        <v>1936</v>
      </c>
      <c r="K52" s="44">
        <v>1096</v>
      </c>
      <c r="L52" s="44">
        <v>2953</v>
      </c>
      <c r="M52" s="44">
        <v>517</v>
      </c>
      <c r="N52" s="44">
        <v>1015</v>
      </c>
      <c r="O52" s="44">
        <v>2391</v>
      </c>
      <c r="P52" s="44">
        <v>102</v>
      </c>
      <c r="Q52" s="44">
        <v>7642</v>
      </c>
      <c r="R52" s="44">
        <v>3194</v>
      </c>
      <c r="S52" s="44">
        <v>1067</v>
      </c>
      <c r="T52" s="44">
        <v>5536</v>
      </c>
      <c r="U52" s="126">
        <v>127</v>
      </c>
      <c r="V52" s="78">
        <f t="shared" si="1"/>
        <v>61575</v>
      </c>
      <c r="W52" s="165"/>
      <c r="X52" s="238"/>
      <c r="Y52" s="160"/>
      <c r="Z52" s="160"/>
      <c r="AA52" s="160"/>
    </row>
    <row r="53" spans="1:27" x14ac:dyDescent="0.2">
      <c r="A53" s="269">
        <v>2010.08</v>
      </c>
      <c r="B53" s="45">
        <v>1159</v>
      </c>
      <c r="C53" s="45">
        <v>154</v>
      </c>
      <c r="D53" s="126">
        <v>8783</v>
      </c>
      <c r="E53" s="45">
        <v>31</v>
      </c>
      <c r="F53" s="44">
        <v>1498</v>
      </c>
      <c r="G53" s="44">
        <v>4286</v>
      </c>
      <c r="H53" s="44">
        <v>15005</v>
      </c>
      <c r="I53" s="44">
        <v>3489</v>
      </c>
      <c r="J53" s="44">
        <v>1934</v>
      </c>
      <c r="K53" s="44">
        <v>1098</v>
      </c>
      <c r="L53" s="44">
        <v>2978</v>
      </c>
      <c r="M53" s="44">
        <v>516</v>
      </c>
      <c r="N53" s="44">
        <v>1020</v>
      </c>
      <c r="O53" s="44">
        <v>2306</v>
      </c>
      <c r="P53" s="44">
        <v>98</v>
      </c>
      <c r="Q53" s="44">
        <v>7552</v>
      </c>
      <c r="R53" s="44">
        <v>3210</v>
      </c>
      <c r="S53" s="44">
        <v>1079</v>
      </c>
      <c r="T53" s="44">
        <v>5531</v>
      </c>
      <c r="U53" s="126">
        <v>124</v>
      </c>
      <c r="V53" s="78">
        <f t="shared" si="1"/>
        <v>61851</v>
      </c>
      <c r="W53" s="165"/>
      <c r="X53" s="238"/>
      <c r="Y53" s="160"/>
      <c r="Z53" s="160"/>
      <c r="AA53" s="160"/>
    </row>
    <row r="54" spans="1:27" x14ac:dyDescent="0.2">
      <c r="A54" s="269">
        <v>2010.09</v>
      </c>
      <c r="B54" s="45">
        <v>1167</v>
      </c>
      <c r="C54" s="45">
        <v>155</v>
      </c>
      <c r="D54" s="126">
        <v>8861</v>
      </c>
      <c r="E54" s="45">
        <v>31</v>
      </c>
      <c r="F54" s="44">
        <v>1491</v>
      </c>
      <c r="G54" s="44">
        <v>4423</v>
      </c>
      <c r="H54" s="44">
        <v>14962</v>
      </c>
      <c r="I54" s="44">
        <v>3538</v>
      </c>
      <c r="J54" s="44">
        <v>2105</v>
      </c>
      <c r="K54" s="44">
        <v>1099</v>
      </c>
      <c r="L54" s="44">
        <v>2979</v>
      </c>
      <c r="M54" s="44">
        <v>521</v>
      </c>
      <c r="N54" s="44">
        <v>1089</v>
      </c>
      <c r="O54" s="44">
        <v>2343</v>
      </c>
      <c r="P54" s="44">
        <v>100</v>
      </c>
      <c r="Q54" s="44">
        <v>7847</v>
      </c>
      <c r="R54" s="44">
        <v>3230</v>
      </c>
      <c r="S54" s="44">
        <v>1084</v>
      </c>
      <c r="T54" s="44">
        <v>5625</v>
      </c>
      <c r="U54" s="126">
        <v>122</v>
      </c>
      <c r="V54" s="78">
        <f t="shared" si="1"/>
        <v>62772</v>
      </c>
    </row>
    <row r="55" spans="1:27" x14ac:dyDescent="0.2">
      <c r="A55" s="269">
        <v>2010.1</v>
      </c>
      <c r="B55" s="45">
        <v>1193</v>
      </c>
      <c r="C55" s="45">
        <v>154</v>
      </c>
      <c r="D55" s="126">
        <v>9010</v>
      </c>
      <c r="E55" s="45">
        <v>31</v>
      </c>
      <c r="F55" s="44">
        <v>1519</v>
      </c>
      <c r="G55" s="44">
        <v>4476</v>
      </c>
      <c r="H55" s="44">
        <v>15044</v>
      </c>
      <c r="I55" s="44">
        <v>3553</v>
      </c>
      <c r="J55" s="44">
        <v>2053</v>
      </c>
      <c r="K55" s="44">
        <v>1090</v>
      </c>
      <c r="L55" s="44">
        <v>2979</v>
      </c>
      <c r="M55" s="44">
        <v>511</v>
      </c>
      <c r="N55" s="44">
        <v>1092</v>
      </c>
      <c r="O55" s="44">
        <v>2348</v>
      </c>
      <c r="P55" s="44">
        <v>100</v>
      </c>
      <c r="Q55" s="44">
        <v>7801</v>
      </c>
      <c r="R55" s="44">
        <v>3260</v>
      </c>
      <c r="S55" s="44">
        <v>1074</v>
      </c>
      <c r="T55" s="44">
        <v>5645</v>
      </c>
      <c r="U55" s="126">
        <v>119</v>
      </c>
      <c r="V55" s="78">
        <f t="shared" si="1"/>
        <v>63052</v>
      </c>
    </row>
    <row r="56" spans="1:27" x14ac:dyDescent="0.2">
      <c r="A56" s="269">
        <v>2010.11</v>
      </c>
      <c r="B56" s="45">
        <v>1229</v>
      </c>
      <c r="C56" s="45">
        <v>155</v>
      </c>
      <c r="D56" s="126">
        <v>9025</v>
      </c>
      <c r="E56" s="45">
        <v>31</v>
      </c>
      <c r="F56" s="44">
        <v>1518</v>
      </c>
      <c r="G56" s="44">
        <v>4471</v>
      </c>
      <c r="H56" s="44">
        <v>15290</v>
      </c>
      <c r="I56" s="44">
        <v>3593</v>
      </c>
      <c r="J56" s="44">
        <v>2128</v>
      </c>
      <c r="K56" s="44">
        <v>1087</v>
      </c>
      <c r="L56" s="44">
        <v>2993</v>
      </c>
      <c r="M56" s="44">
        <v>514</v>
      </c>
      <c r="N56" s="44">
        <v>1123</v>
      </c>
      <c r="O56" s="44">
        <v>2392</v>
      </c>
      <c r="P56" s="44">
        <v>101</v>
      </c>
      <c r="Q56" s="44">
        <v>7809</v>
      </c>
      <c r="R56" s="44">
        <v>3083</v>
      </c>
      <c r="S56" s="44">
        <v>1084</v>
      </c>
      <c r="T56" s="44">
        <v>5717</v>
      </c>
      <c r="U56" s="126">
        <v>116</v>
      </c>
      <c r="V56" s="78">
        <f t="shared" si="1"/>
        <v>63459</v>
      </c>
    </row>
    <row r="57" spans="1:27" x14ac:dyDescent="0.2">
      <c r="A57" s="269">
        <v>2010.12</v>
      </c>
      <c r="B57" s="45">
        <v>1217</v>
      </c>
      <c r="C57" s="45">
        <v>164</v>
      </c>
      <c r="D57" s="126">
        <v>9075</v>
      </c>
      <c r="E57" s="45">
        <v>31</v>
      </c>
      <c r="F57" s="44">
        <v>1509</v>
      </c>
      <c r="G57" s="44">
        <v>4691</v>
      </c>
      <c r="H57" s="44">
        <v>15758</v>
      </c>
      <c r="I57" s="44">
        <v>3526</v>
      </c>
      <c r="J57" s="44">
        <v>2139</v>
      </c>
      <c r="K57" s="44">
        <v>1090</v>
      </c>
      <c r="L57" s="44">
        <v>3015</v>
      </c>
      <c r="M57" s="44">
        <v>505</v>
      </c>
      <c r="N57" s="44">
        <v>1125</v>
      </c>
      <c r="O57" s="44">
        <v>2389</v>
      </c>
      <c r="P57" s="44">
        <v>104</v>
      </c>
      <c r="Q57" s="44">
        <v>7773</v>
      </c>
      <c r="R57" s="44">
        <v>3154</v>
      </c>
      <c r="S57" s="44">
        <v>1189</v>
      </c>
      <c r="T57" s="44">
        <v>5908</v>
      </c>
      <c r="U57" s="126">
        <v>116</v>
      </c>
      <c r="V57" s="78">
        <f t="shared" si="1"/>
        <v>64478</v>
      </c>
    </row>
    <row r="58" spans="1:27" x14ac:dyDescent="0.2">
      <c r="A58" s="269">
        <v>2011.01</v>
      </c>
      <c r="B58" s="45">
        <v>1160</v>
      </c>
      <c r="C58" s="45">
        <v>154</v>
      </c>
      <c r="D58" s="126">
        <v>9178</v>
      </c>
      <c r="E58" s="45">
        <v>31</v>
      </c>
      <c r="F58" s="44">
        <v>1507</v>
      </c>
      <c r="G58" s="44">
        <v>4771</v>
      </c>
      <c r="H58" s="44">
        <v>15431</v>
      </c>
      <c r="I58" s="44">
        <v>3565</v>
      </c>
      <c r="J58" s="44">
        <v>2149</v>
      </c>
      <c r="K58" s="44">
        <v>1097</v>
      </c>
      <c r="L58" s="44">
        <v>3006</v>
      </c>
      <c r="M58" s="44">
        <v>505</v>
      </c>
      <c r="N58" s="44">
        <v>1108</v>
      </c>
      <c r="O58" s="44">
        <v>2434</v>
      </c>
      <c r="P58" s="44">
        <v>102</v>
      </c>
      <c r="Q58" s="44">
        <v>6973</v>
      </c>
      <c r="R58" s="44">
        <v>3218</v>
      </c>
      <c r="S58" s="44">
        <v>1195</v>
      </c>
      <c r="T58" s="44">
        <v>5796</v>
      </c>
      <c r="U58" s="126">
        <v>116</v>
      </c>
      <c r="V58" s="78">
        <f t="shared" si="1"/>
        <v>63496</v>
      </c>
    </row>
    <row r="59" spans="1:27" x14ac:dyDescent="0.2">
      <c r="A59" s="269">
        <v>2011.02</v>
      </c>
      <c r="B59" s="45">
        <v>1165</v>
      </c>
      <c r="C59" s="45">
        <v>152</v>
      </c>
      <c r="D59" s="126">
        <v>9142</v>
      </c>
      <c r="E59" s="45">
        <v>31</v>
      </c>
      <c r="F59" s="44">
        <v>1507</v>
      </c>
      <c r="G59" s="44">
        <v>4874</v>
      </c>
      <c r="H59" s="44">
        <v>15533</v>
      </c>
      <c r="I59" s="44">
        <v>3546</v>
      </c>
      <c r="J59" s="44">
        <v>2191</v>
      </c>
      <c r="K59" s="44">
        <v>1106</v>
      </c>
      <c r="L59" s="44">
        <v>3028</v>
      </c>
      <c r="M59" s="44">
        <v>522</v>
      </c>
      <c r="N59" s="44">
        <v>1084</v>
      </c>
      <c r="O59" s="44">
        <v>2449</v>
      </c>
      <c r="P59" s="44">
        <v>109</v>
      </c>
      <c r="Q59" s="44">
        <v>6579</v>
      </c>
      <c r="R59" s="44">
        <v>3223</v>
      </c>
      <c r="S59" s="44">
        <v>1182</v>
      </c>
      <c r="T59" s="44">
        <v>5776</v>
      </c>
      <c r="U59" s="126">
        <v>115</v>
      </c>
      <c r="V59" s="78">
        <f t="shared" si="1"/>
        <v>63314</v>
      </c>
    </row>
    <row r="60" spans="1:27" x14ac:dyDescent="0.2">
      <c r="A60" s="269">
        <v>2011.03</v>
      </c>
      <c r="B60" s="45">
        <v>1244</v>
      </c>
      <c r="C60" s="45">
        <v>154</v>
      </c>
      <c r="D60" s="126">
        <v>9160</v>
      </c>
      <c r="E60" s="45">
        <v>33</v>
      </c>
      <c r="F60" s="44">
        <v>1510</v>
      </c>
      <c r="G60" s="44">
        <v>4990</v>
      </c>
      <c r="H60" s="44">
        <v>15494</v>
      </c>
      <c r="I60" s="44">
        <v>3573</v>
      </c>
      <c r="J60" s="44">
        <v>2168</v>
      </c>
      <c r="K60" s="44">
        <v>1112</v>
      </c>
      <c r="L60" s="44">
        <v>3098</v>
      </c>
      <c r="M60" s="44">
        <v>519</v>
      </c>
      <c r="N60" s="44">
        <v>1106</v>
      </c>
      <c r="O60" s="44">
        <v>2378</v>
      </c>
      <c r="P60" s="44">
        <v>114</v>
      </c>
      <c r="Q60" s="44">
        <v>6869</v>
      </c>
      <c r="R60" s="44">
        <v>3211</v>
      </c>
      <c r="S60" s="44">
        <v>1109</v>
      </c>
      <c r="T60" s="44">
        <v>5845</v>
      </c>
      <c r="U60" s="126">
        <v>113</v>
      </c>
      <c r="V60" s="78">
        <f t="shared" si="1"/>
        <v>63800</v>
      </c>
    </row>
    <row r="61" spans="1:27" x14ac:dyDescent="0.2">
      <c r="A61" s="269">
        <v>2011.04</v>
      </c>
      <c r="B61" s="45">
        <v>1236</v>
      </c>
      <c r="C61" s="45">
        <v>132</v>
      </c>
      <c r="D61" s="126">
        <v>9127</v>
      </c>
      <c r="E61" s="45">
        <v>33</v>
      </c>
      <c r="F61" s="44">
        <v>1507</v>
      </c>
      <c r="G61" s="44">
        <v>5120</v>
      </c>
      <c r="H61" s="44">
        <v>15460</v>
      </c>
      <c r="I61" s="44">
        <v>3557</v>
      </c>
      <c r="J61" s="44">
        <v>2189</v>
      </c>
      <c r="K61" s="44">
        <v>1127</v>
      </c>
      <c r="L61" s="44">
        <v>3126</v>
      </c>
      <c r="M61" s="44">
        <v>522</v>
      </c>
      <c r="N61" s="44">
        <v>1148</v>
      </c>
      <c r="O61" s="44">
        <v>2422</v>
      </c>
      <c r="P61" s="44">
        <v>113</v>
      </c>
      <c r="Q61" s="44">
        <v>7289</v>
      </c>
      <c r="R61" s="44">
        <v>3377</v>
      </c>
      <c r="S61" s="44">
        <v>1095</v>
      </c>
      <c r="T61" s="44">
        <v>5724</v>
      </c>
      <c r="U61" s="126">
        <v>115</v>
      </c>
      <c r="V61" s="78">
        <f t="shared" si="1"/>
        <v>64419</v>
      </c>
    </row>
    <row r="62" spans="1:27" x14ac:dyDescent="0.2">
      <c r="A62" s="269">
        <v>2011.05</v>
      </c>
      <c r="B62" s="45">
        <v>1278</v>
      </c>
      <c r="C62" s="45">
        <v>129</v>
      </c>
      <c r="D62" s="126">
        <v>9166</v>
      </c>
      <c r="E62" s="45">
        <v>33</v>
      </c>
      <c r="F62" s="44">
        <v>1515</v>
      </c>
      <c r="G62" s="44">
        <v>5266</v>
      </c>
      <c r="H62" s="44">
        <v>15570</v>
      </c>
      <c r="I62" s="44">
        <v>3566</v>
      </c>
      <c r="J62" s="44">
        <v>2084</v>
      </c>
      <c r="K62" s="44">
        <v>1116</v>
      </c>
      <c r="L62" s="44">
        <v>3131</v>
      </c>
      <c r="M62" s="44">
        <v>521</v>
      </c>
      <c r="N62" s="44">
        <v>1155</v>
      </c>
      <c r="O62" s="44">
        <v>2374</v>
      </c>
      <c r="P62" s="44">
        <v>105</v>
      </c>
      <c r="Q62" s="44">
        <v>7502</v>
      </c>
      <c r="R62" s="44">
        <v>3371</v>
      </c>
      <c r="S62" s="44">
        <v>1069</v>
      </c>
      <c r="T62" s="44">
        <v>5721</v>
      </c>
      <c r="U62" s="126">
        <v>113</v>
      </c>
      <c r="V62" s="78">
        <f t="shared" si="1"/>
        <v>64785</v>
      </c>
    </row>
    <row r="63" spans="1:27" x14ac:dyDescent="0.2">
      <c r="A63" s="269">
        <v>2011.06</v>
      </c>
      <c r="B63" s="45">
        <v>1308</v>
      </c>
      <c r="C63" s="45">
        <v>135</v>
      </c>
      <c r="D63" s="126">
        <v>9177</v>
      </c>
      <c r="E63" s="45">
        <v>33</v>
      </c>
      <c r="F63" s="44">
        <v>1518</v>
      </c>
      <c r="G63" s="44">
        <v>5226</v>
      </c>
      <c r="H63" s="44">
        <v>15712</v>
      </c>
      <c r="I63" s="44">
        <v>3638</v>
      </c>
      <c r="J63" s="44">
        <v>2095</v>
      </c>
      <c r="K63" s="44">
        <v>1112</v>
      </c>
      <c r="L63" s="44">
        <v>3157</v>
      </c>
      <c r="M63" s="44">
        <v>529</v>
      </c>
      <c r="N63" s="44">
        <v>1151</v>
      </c>
      <c r="O63" s="44">
        <v>2285</v>
      </c>
      <c r="P63" s="44">
        <v>104</v>
      </c>
      <c r="Q63" s="44">
        <v>7784</v>
      </c>
      <c r="R63" s="44">
        <v>3381</v>
      </c>
      <c r="S63" s="44">
        <v>1083</v>
      </c>
      <c r="T63" s="44">
        <v>5780</v>
      </c>
      <c r="U63" s="126">
        <v>113</v>
      </c>
      <c r="V63" s="78">
        <f t="shared" si="1"/>
        <v>65321</v>
      </c>
    </row>
    <row r="64" spans="1:27" x14ac:dyDescent="0.2">
      <c r="A64" s="269">
        <v>2011.07</v>
      </c>
      <c r="B64" s="45">
        <v>1256</v>
      </c>
      <c r="C64" s="45">
        <v>133</v>
      </c>
      <c r="D64" s="126">
        <v>9267</v>
      </c>
      <c r="E64" s="45">
        <v>33</v>
      </c>
      <c r="F64" s="44">
        <v>1509</v>
      </c>
      <c r="G64" s="44">
        <v>5275</v>
      </c>
      <c r="H64" s="44">
        <v>15906</v>
      </c>
      <c r="I64" s="44">
        <v>3657</v>
      </c>
      <c r="J64" s="44">
        <v>2125</v>
      </c>
      <c r="K64" s="44">
        <v>1077</v>
      </c>
      <c r="L64" s="44">
        <v>3146</v>
      </c>
      <c r="M64" s="44">
        <v>531</v>
      </c>
      <c r="N64" s="44">
        <v>1175</v>
      </c>
      <c r="O64" s="44">
        <v>2341</v>
      </c>
      <c r="P64" s="44">
        <v>104</v>
      </c>
      <c r="Q64" s="44">
        <v>7814</v>
      </c>
      <c r="R64" s="44">
        <v>3396</v>
      </c>
      <c r="S64" s="44">
        <v>1079</v>
      </c>
      <c r="T64" s="44">
        <v>5784</v>
      </c>
      <c r="U64" s="126">
        <v>114</v>
      </c>
      <c r="V64" s="78">
        <f t="shared" si="1"/>
        <v>65722</v>
      </c>
    </row>
    <row r="65" spans="1:22" x14ac:dyDescent="0.2">
      <c r="A65" s="269">
        <v>2011.08</v>
      </c>
      <c r="B65" s="45">
        <v>1299</v>
      </c>
      <c r="C65" s="45">
        <v>132</v>
      </c>
      <c r="D65" s="126">
        <v>9346</v>
      </c>
      <c r="E65" s="45">
        <v>33</v>
      </c>
      <c r="F65" s="44">
        <v>1511</v>
      </c>
      <c r="G65" s="44">
        <v>5728</v>
      </c>
      <c r="H65" s="44">
        <v>16244</v>
      </c>
      <c r="I65" s="44">
        <v>3658</v>
      </c>
      <c r="J65" s="44">
        <v>2168</v>
      </c>
      <c r="K65" s="44">
        <v>1099</v>
      </c>
      <c r="L65" s="44">
        <v>3153</v>
      </c>
      <c r="M65" s="44">
        <v>531</v>
      </c>
      <c r="N65" s="44">
        <v>1166</v>
      </c>
      <c r="O65" s="44">
        <v>2304</v>
      </c>
      <c r="P65" s="44">
        <v>106</v>
      </c>
      <c r="Q65" s="44">
        <v>7654</v>
      </c>
      <c r="R65" s="44">
        <v>3407</v>
      </c>
      <c r="S65" s="44">
        <v>1090</v>
      </c>
      <c r="T65" s="44">
        <v>5906</v>
      </c>
      <c r="U65" s="126">
        <v>111</v>
      </c>
      <c r="V65" s="78">
        <f t="shared" si="1"/>
        <v>66646</v>
      </c>
    </row>
    <row r="66" spans="1:22" x14ac:dyDescent="0.2">
      <c r="A66" s="269">
        <v>2011.09</v>
      </c>
      <c r="B66" s="45">
        <v>1297</v>
      </c>
      <c r="C66" s="45">
        <v>137</v>
      </c>
      <c r="D66" s="126">
        <v>9341</v>
      </c>
      <c r="E66" s="45">
        <v>33</v>
      </c>
      <c r="F66" s="44">
        <v>1514</v>
      </c>
      <c r="G66" s="44">
        <v>5535</v>
      </c>
      <c r="H66" s="44">
        <v>16364</v>
      </c>
      <c r="I66" s="44">
        <v>3694</v>
      </c>
      <c r="J66" s="44">
        <v>2212</v>
      </c>
      <c r="K66" s="44">
        <v>1103</v>
      </c>
      <c r="L66" s="44">
        <v>3161</v>
      </c>
      <c r="M66" s="44">
        <v>554</v>
      </c>
      <c r="N66" s="44">
        <v>1196</v>
      </c>
      <c r="O66" s="44">
        <v>2302</v>
      </c>
      <c r="P66" s="44">
        <v>109</v>
      </c>
      <c r="Q66" s="44">
        <v>7897</v>
      </c>
      <c r="R66" s="44">
        <v>3416</v>
      </c>
      <c r="S66" s="44">
        <v>1089</v>
      </c>
      <c r="T66" s="44">
        <v>5928</v>
      </c>
      <c r="U66" s="126">
        <v>108</v>
      </c>
      <c r="V66" s="78">
        <f t="shared" si="1"/>
        <v>66990</v>
      </c>
    </row>
    <row r="67" spans="1:22" x14ac:dyDescent="0.2">
      <c r="A67" s="269">
        <v>2011.1</v>
      </c>
      <c r="B67" s="45">
        <v>1519</v>
      </c>
      <c r="C67" s="45">
        <v>131</v>
      </c>
      <c r="D67" s="126">
        <v>9486</v>
      </c>
      <c r="E67" s="45">
        <v>33</v>
      </c>
      <c r="F67" s="44">
        <v>1550</v>
      </c>
      <c r="G67" s="44">
        <v>5505</v>
      </c>
      <c r="H67" s="44">
        <v>16599</v>
      </c>
      <c r="I67" s="44">
        <v>3674</v>
      </c>
      <c r="J67" s="44">
        <v>2155</v>
      </c>
      <c r="K67" s="44">
        <v>1126</v>
      </c>
      <c r="L67" s="44">
        <v>3154</v>
      </c>
      <c r="M67" s="44">
        <v>547</v>
      </c>
      <c r="N67" s="44">
        <v>1204</v>
      </c>
      <c r="O67" s="44">
        <v>2298</v>
      </c>
      <c r="P67" s="44">
        <v>115</v>
      </c>
      <c r="Q67" s="44">
        <v>7920</v>
      </c>
      <c r="R67" s="44">
        <v>3444</v>
      </c>
      <c r="S67" s="44">
        <v>1104</v>
      </c>
      <c r="T67" s="44">
        <v>5922</v>
      </c>
      <c r="U67" s="126">
        <v>107</v>
      </c>
      <c r="V67" s="78">
        <f t="shared" si="1"/>
        <v>67593</v>
      </c>
    </row>
    <row r="68" spans="1:22" x14ac:dyDescent="0.2">
      <c r="A68" s="269">
        <v>2011.11</v>
      </c>
      <c r="B68" s="45">
        <v>1557</v>
      </c>
      <c r="C68" s="45">
        <v>133</v>
      </c>
      <c r="D68" s="126">
        <v>9498</v>
      </c>
      <c r="E68" s="45">
        <v>33</v>
      </c>
      <c r="F68" s="44">
        <v>1598</v>
      </c>
      <c r="G68" s="44">
        <v>5564</v>
      </c>
      <c r="H68" s="44">
        <v>16959</v>
      </c>
      <c r="I68" s="44">
        <v>3534</v>
      </c>
      <c r="J68" s="44">
        <v>2185</v>
      </c>
      <c r="K68" s="44">
        <v>1001</v>
      </c>
      <c r="L68" s="44">
        <v>3147</v>
      </c>
      <c r="M68" s="44">
        <v>559</v>
      </c>
      <c r="N68" s="44">
        <v>1227</v>
      </c>
      <c r="O68" s="44">
        <v>2440</v>
      </c>
      <c r="P68" s="44">
        <v>121</v>
      </c>
      <c r="Q68" s="44">
        <v>7904</v>
      </c>
      <c r="R68" s="44">
        <v>3482</v>
      </c>
      <c r="S68" s="44">
        <v>1095</v>
      </c>
      <c r="T68" s="44">
        <v>5768</v>
      </c>
      <c r="U68" s="126">
        <v>105</v>
      </c>
      <c r="V68" s="78">
        <f t="shared" si="1"/>
        <v>67910</v>
      </c>
    </row>
    <row r="69" spans="1:22" x14ac:dyDescent="0.2">
      <c r="A69" s="269">
        <v>2011.12</v>
      </c>
      <c r="B69" s="45">
        <v>1332</v>
      </c>
      <c r="C69" s="45">
        <v>129</v>
      </c>
      <c r="D69" s="126">
        <v>9475</v>
      </c>
      <c r="E69" s="45">
        <v>33</v>
      </c>
      <c r="F69" s="44">
        <v>1613</v>
      </c>
      <c r="G69" s="44">
        <v>5410</v>
      </c>
      <c r="H69" s="44">
        <v>17307</v>
      </c>
      <c r="I69" s="44">
        <v>3519</v>
      </c>
      <c r="J69" s="44">
        <v>2149</v>
      </c>
      <c r="K69" s="44">
        <v>1026</v>
      </c>
      <c r="L69" s="44">
        <v>3159</v>
      </c>
      <c r="M69" s="44">
        <v>560</v>
      </c>
      <c r="N69" s="44">
        <v>1222</v>
      </c>
      <c r="O69" s="44">
        <v>2444</v>
      </c>
      <c r="P69" s="44">
        <v>122</v>
      </c>
      <c r="Q69" s="44">
        <v>7789</v>
      </c>
      <c r="R69" s="44">
        <v>3510</v>
      </c>
      <c r="S69" s="44">
        <v>1191</v>
      </c>
      <c r="T69" s="44">
        <v>5908</v>
      </c>
      <c r="U69" s="126">
        <v>103</v>
      </c>
      <c r="V69" s="78">
        <f t="shared" si="1"/>
        <v>68001</v>
      </c>
    </row>
    <row r="70" spans="1:22" x14ac:dyDescent="0.2">
      <c r="A70" s="269">
        <v>2012.01</v>
      </c>
      <c r="B70" s="45">
        <v>1329</v>
      </c>
      <c r="C70" s="45">
        <v>133</v>
      </c>
      <c r="D70" s="126">
        <v>9536</v>
      </c>
      <c r="E70" s="45">
        <v>32</v>
      </c>
      <c r="F70" s="44">
        <v>1618</v>
      </c>
      <c r="G70" s="44">
        <v>5458</v>
      </c>
      <c r="H70" s="44">
        <v>16763</v>
      </c>
      <c r="I70" s="44">
        <v>3529</v>
      </c>
      <c r="J70" s="44">
        <v>2233</v>
      </c>
      <c r="K70" s="44">
        <v>1032</v>
      </c>
      <c r="L70" s="44">
        <v>3153</v>
      </c>
      <c r="M70" s="44">
        <v>599</v>
      </c>
      <c r="N70" s="44">
        <v>1238</v>
      </c>
      <c r="O70" s="44">
        <v>2218</v>
      </c>
      <c r="P70" s="44">
        <v>119</v>
      </c>
      <c r="Q70" s="44">
        <v>6950</v>
      </c>
      <c r="R70" s="44">
        <v>3531</v>
      </c>
      <c r="S70" s="44">
        <v>1186</v>
      </c>
      <c r="T70" s="44">
        <v>5830</v>
      </c>
      <c r="U70" s="126">
        <v>102</v>
      </c>
      <c r="V70" s="78">
        <f t="shared" si="1"/>
        <v>66589</v>
      </c>
    </row>
    <row r="71" spans="1:22" x14ac:dyDescent="0.2">
      <c r="A71" s="269">
        <v>2012.02</v>
      </c>
      <c r="B71" s="45">
        <v>1300</v>
      </c>
      <c r="C71" s="45">
        <v>132</v>
      </c>
      <c r="D71" s="126">
        <v>8872</v>
      </c>
      <c r="E71" s="45">
        <v>32</v>
      </c>
      <c r="F71" s="44">
        <v>1616</v>
      </c>
      <c r="G71" s="44">
        <v>5222</v>
      </c>
      <c r="H71" s="44">
        <v>16400</v>
      </c>
      <c r="I71" s="44">
        <v>3494</v>
      </c>
      <c r="J71" s="44">
        <v>2185</v>
      </c>
      <c r="K71" s="44">
        <v>1020</v>
      </c>
      <c r="L71" s="44">
        <v>3148</v>
      </c>
      <c r="M71" s="44">
        <v>563</v>
      </c>
      <c r="N71" s="44">
        <v>1216</v>
      </c>
      <c r="O71" s="44">
        <v>2247</v>
      </c>
      <c r="P71" s="44">
        <v>118</v>
      </c>
      <c r="Q71" s="44">
        <v>6474</v>
      </c>
      <c r="R71" s="44">
        <v>3277</v>
      </c>
      <c r="S71" s="44">
        <v>1167</v>
      </c>
      <c r="T71" s="44">
        <v>5939</v>
      </c>
      <c r="U71" s="126">
        <v>79</v>
      </c>
      <c r="V71" s="78">
        <f t="shared" si="1"/>
        <v>64501</v>
      </c>
    </row>
    <row r="72" spans="1:22" x14ac:dyDescent="0.2">
      <c r="A72" s="269">
        <v>2012.03</v>
      </c>
      <c r="B72" s="45">
        <v>1654</v>
      </c>
      <c r="C72" s="45">
        <v>126</v>
      </c>
      <c r="D72" s="126">
        <v>8925</v>
      </c>
      <c r="E72" s="45">
        <v>32</v>
      </c>
      <c r="F72" s="44">
        <v>1625</v>
      </c>
      <c r="G72" s="44">
        <v>5199</v>
      </c>
      <c r="H72" s="44">
        <v>16487</v>
      </c>
      <c r="I72" s="44">
        <v>3575</v>
      </c>
      <c r="J72" s="44">
        <v>2277</v>
      </c>
      <c r="K72" s="44">
        <v>1042</v>
      </c>
      <c r="L72" s="44">
        <v>3165</v>
      </c>
      <c r="M72" s="44">
        <v>595</v>
      </c>
      <c r="N72" s="44">
        <v>1281</v>
      </c>
      <c r="O72" s="44">
        <v>2208</v>
      </c>
      <c r="P72" s="44">
        <v>105</v>
      </c>
      <c r="Q72" s="44">
        <v>6848</v>
      </c>
      <c r="R72" s="44">
        <v>3357</v>
      </c>
      <c r="S72" s="44">
        <v>1120</v>
      </c>
      <c r="T72" s="44">
        <v>6008</v>
      </c>
      <c r="U72" s="126">
        <v>99</v>
      </c>
      <c r="V72" s="78">
        <f t="shared" si="1"/>
        <v>65728</v>
      </c>
    </row>
    <row r="73" spans="1:22" x14ac:dyDescent="0.2">
      <c r="A73" s="269">
        <v>2012.04</v>
      </c>
      <c r="B73" s="45">
        <v>1672</v>
      </c>
      <c r="C73" s="45">
        <v>123</v>
      </c>
      <c r="D73" s="126">
        <v>8910</v>
      </c>
      <c r="E73" s="45">
        <v>31</v>
      </c>
      <c r="F73" s="44">
        <v>1605</v>
      </c>
      <c r="G73" s="44">
        <v>5015</v>
      </c>
      <c r="H73" s="44">
        <v>16338</v>
      </c>
      <c r="I73" s="44">
        <v>3580</v>
      </c>
      <c r="J73" s="44">
        <v>2228</v>
      </c>
      <c r="K73" s="44">
        <v>1049</v>
      </c>
      <c r="L73" s="44">
        <v>3163</v>
      </c>
      <c r="M73" s="44">
        <v>588</v>
      </c>
      <c r="N73" s="44">
        <v>1261</v>
      </c>
      <c r="O73" s="44">
        <v>2247</v>
      </c>
      <c r="P73" s="44">
        <v>105</v>
      </c>
      <c r="Q73" s="44">
        <v>7397</v>
      </c>
      <c r="R73" s="44">
        <v>3330</v>
      </c>
      <c r="S73" s="44">
        <v>1073</v>
      </c>
      <c r="T73" s="44">
        <v>6024</v>
      </c>
      <c r="U73" s="126">
        <v>99</v>
      </c>
      <c r="V73" s="78">
        <f t="shared" si="1"/>
        <v>65838</v>
      </c>
    </row>
    <row r="74" spans="1:22" x14ac:dyDescent="0.2">
      <c r="A74" s="269">
        <v>2012.05</v>
      </c>
      <c r="B74" s="45">
        <v>1757</v>
      </c>
      <c r="C74" s="45">
        <v>122</v>
      </c>
      <c r="D74" s="126">
        <v>8920</v>
      </c>
      <c r="E74" s="45">
        <v>32</v>
      </c>
      <c r="F74" s="44">
        <v>1608</v>
      </c>
      <c r="G74" s="44">
        <v>4924</v>
      </c>
      <c r="H74" s="44">
        <v>16317</v>
      </c>
      <c r="I74" s="44">
        <v>3532</v>
      </c>
      <c r="J74" s="44">
        <v>2117</v>
      </c>
      <c r="K74" s="44">
        <v>1042</v>
      </c>
      <c r="L74" s="44">
        <v>3155</v>
      </c>
      <c r="M74" s="44">
        <v>570</v>
      </c>
      <c r="N74" s="44">
        <v>1304</v>
      </c>
      <c r="O74" s="44">
        <v>2280</v>
      </c>
      <c r="P74" s="44">
        <v>105</v>
      </c>
      <c r="Q74" s="44">
        <v>7601</v>
      </c>
      <c r="R74" s="44">
        <v>3312</v>
      </c>
      <c r="S74" s="44">
        <v>1064</v>
      </c>
      <c r="T74" s="44">
        <v>6072</v>
      </c>
      <c r="U74" s="126">
        <v>97</v>
      </c>
      <c r="V74" s="78">
        <f t="shared" ref="V74:V105" si="2">SUM(B74:U74)</f>
        <v>65931</v>
      </c>
    </row>
    <row r="75" spans="1:22" x14ac:dyDescent="0.2">
      <c r="A75" s="269">
        <v>2012.06</v>
      </c>
      <c r="B75" s="45">
        <v>1799</v>
      </c>
      <c r="C75" s="45">
        <v>121</v>
      </c>
      <c r="D75" s="126">
        <v>8941</v>
      </c>
      <c r="E75" s="45">
        <v>32</v>
      </c>
      <c r="F75" s="44">
        <v>1608</v>
      </c>
      <c r="G75" s="44">
        <v>4743</v>
      </c>
      <c r="H75" s="44">
        <v>16261</v>
      </c>
      <c r="I75" s="44">
        <v>3619</v>
      </c>
      <c r="J75" s="44">
        <v>2145</v>
      </c>
      <c r="K75" s="44">
        <v>1044</v>
      </c>
      <c r="L75" s="44">
        <v>3158</v>
      </c>
      <c r="M75" s="44">
        <v>535</v>
      </c>
      <c r="N75" s="44">
        <v>1253</v>
      </c>
      <c r="O75" s="44">
        <v>2305</v>
      </c>
      <c r="P75" s="44">
        <v>107</v>
      </c>
      <c r="Q75" s="44">
        <v>7724</v>
      </c>
      <c r="R75" s="44">
        <v>3252</v>
      </c>
      <c r="S75" s="44">
        <v>1045</v>
      </c>
      <c r="T75" s="44">
        <v>6313</v>
      </c>
      <c r="U75" s="126">
        <v>95</v>
      </c>
      <c r="V75" s="78">
        <f t="shared" si="2"/>
        <v>66100</v>
      </c>
    </row>
    <row r="76" spans="1:22" x14ac:dyDescent="0.2">
      <c r="A76" s="269">
        <v>2012.07</v>
      </c>
      <c r="B76" s="45">
        <v>1736</v>
      </c>
      <c r="C76" s="45">
        <v>118</v>
      </c>
      <c r="D76" s="126">
        <v>9019</v>
      </c>
      <c r="E76" s="45">
        <v>32</v>
      </c>
      <c r="F76" s="44">
        <v>1596</v>
      </c>
      <c r="G76" s="44">
        <v>4702</v>
      </c>
      <c r="H76" s="44">
        <v>16401</v>
      </c>
      <c r="I76" s="44">
        <v>3652</v>
      </c>
      <c r="J76" s="44">
        <v>2096</v>
      </c>
      <c r="K76" s="44">
        <v>1080</v>
      </c>
      <c r="L76" s="44">
        <v>3187</v>
      </c>
      <c r="M76" s="44">
        <v>556</v>
      </c>
      <c r="N76" s="44">
        <v>1262</v>
      </c>
      <c r="O76" s="44">
        <v>2306</v>
      </c>
      <c r="P76" s="44">
        <v>108</v>
      </c>
      <c r="Q76" s="44">
        <v>7708</v>
      </c>
      <c r="R76" s="44">
        <v>3278</v>
      </c>
      <c r="S76" s="44">
        <v>997</v>
      </c>
      <c r="T76" s="44">
        <v>6341</v>
      </c>
      <c r="U76" s="126">
        <v>94</v>
      </c>
      <c r="V76" s="78">
        <f t="shared" si="2"/>
        <v>66269</v>
      </c>
    </row>
    <row r="77" spans="1:22" x14ac:dyDescent="0.2">
      <c r="A77" s="269">
        <v>2012.08</v>
      </c>
      <c r="B77" s="45">
        <v>1621</v>
      </c>
      <c r="C77" s="45">
        <v>122</v>
      </c>
      <c r="D77" s="126">
        <v>9060</v>
      </c>
      <c r="E77" s="45">
        <v>32</v>
      </c>
      <c r="F77" s="44">
        <v>1573</v>
      </c>
      <c r="G77" s="44">
        <v>4596</v>
      </c>
      <c r="H77" s="44">
        <v>16581</v>
      </c>
      <c r="I77" s="44">
        <v>3608</v>
      </c>
      <c r="J77" s="44">
        <v>2111</v>
      </c>
      <c r="K77" s="44">
        <v>1054</v>
      </c>
      <c r="L77" s="44">
        <v>3216</v>
      </c>
      <c r="M77" s="44">
        <v>561</v>
      </c>
      <c r="N77" s="44">
        <v>1268</v>
      </c>
      <c r="O77" s="44">
        <v>2357</v>
      </c>
      <c r="P77" s="44">
        <v>123</v>
      </c>
      <c r="Q77" s="44">
        <v>7426</v>
      </c>
      <c r="R77" s="44">
        <v>3299</v>
      </c>
      <c r="S77" s="44">
        <v>1007</v>
      </c>
      <c r="T77" s="44">
        <v>6306</v>
      </c>
      <c r="U77" s="126">
        <v>93</v>
      </c>
      <c r="V77" s="78">
        <f t="shared" si="2"/>
        <v>66014</v>
      </c>
    </row>
    <row r="78" spans="1:22" x14ac:dyDescent="0.2">
      <c r="A78" s="269">
        <v>2012.09</v>
      </c>
      <c r="B78" s="45">
        <v>1624</v>
      </c>
      <c r="C78" s="45">
        <v>123</v>
      </c>
      <c r="D78" s="126">
        <v>9118</v>
      </c>
      <c r="E78" s="45">
        <v>32</v>
      </c>
      <c r="F78" s="44">
        <v>1588</v>
      </c>
      <c r="G78" s="44">
        <v>4591</v>
      </c>
      <c r="H78" s="44">
        <v>16375</v>
      </c>
      <c r="I78" s="44">
        <v>3629</v>
      </c>
      <c r="J78" s="44">
        <v>2396</v>
      </c>
      <c r="K78" s="44">
        <v>1066</v>
      </c>
      <c r="L78" s="44">
        <v>3224</v>
      </c>
      <c r="M78" s="44">
        <v>558</v>
      </c>
      <c r="N78" s="44">
        <v>1249</v>
      </c>
      <c r="O78" s="44">
        <v>2321</v>
      </c>
      <c r="P78" s="44">
        <v>120</v>
      </c>
      <c r="Q78" s="44">
        <v>7679</v>
      </c>
      <c r="R78" s="44">
        <v>3321</v>
      </c>
      <c r="S78" s="44">
        <v>1046</v>
      </c>
      <c r="T78" s="44">
        <v>6328</v>
      </c>
      <c r="U78" s="126">
        <v>91</v>
      </c>
      <c r="V78" s="78">
        <f t="shared" si="2"/>
        <v>66479</v>
      </c>
    </row>
    <row r="79" spans="1:22" x14ac:dyDescent="0.2">
      <c r="A79" s="269">
        <v>2012.1</v>
      </c>
      <c r="B79" s="45">
        <v>1895</v>
      </c>
      <c r="C79" s="45">
        <v>126</v>
      </c>
      <c r="D79" s="126">
        <v>9181</v>
      </c>
      <c r="E79" s="45">
        <v>32</v>
      </c>
      <c r="F79" s="44">
        <v>1647</v>
      </c>
      <c r="G79" s="44">
        <v>4693</v>
      </c>
      <c r="H79" s="44">
        <v>16606</v>
      </c>
      <c r="I79" s="44">
        <v>3660</v>
      </c>
      <c r="J79" s="44">
        <v>2470</v>
      </c>
      <c r="K79" s="44">
        <v>1069</v>
      </c>
      <c r="L79" s="44">
        <v>3237</v>
      </c>
      <c r="M79" s="44">
        <v>548</v>
      </c>
      <c r="N79" s="44">
        <v>1305</v>
      </c>
      <c r="O79" s="44">
        <v>2565</v>
      </c>
      <c r="P79" s="44">
        <v>113</v>
      </c>
      <c r="Q79" s="44">
        <v>7775</v>
      </c>
      <c r="R79" s="44">
        <v>3344</v>
      </c>
      <c r="S79" s="44">
        <v>1016</v>
      </c>
      <c r="T79" s="44">
        <v>6367</v>
      </c>
      <c r="U79" s="126">
        <v>89</v>
      </c>
      <c r="V79" s="78">
        <f t="shared" si="2"/>
        <v>67738</v>
      </c>
    </row>
    <row r="80" spans="1:22" x14ac:dyDescent="0.2">
      <c r="A80" s="269">
        <v>2012.11</v>
      </c>
      <c r="B80" s="45">
        <v>1695</v>
      </c>
      <c r="C80" s="45">
        <v>127</v>
      </c>
      <c r="D80" s="126">
        <v>9202</v>
      </c>
      <c r="E80" s="45">
        <v>32</v>
      </c>
      <c r="F80" s="44">
        <v>1636</v>
      </c>
      <c r="G80" s="44">
        <v>4833</v>
      </c>
      <c r="H80" s="44">
        <v>16698</v>
      </c>
      <c r="I80" s="44">
        <v>3647</v>
      </c>
      <c r="J80" s="44">
        <v>2282</v>
      </c>
      <c r="K80" s="44">
        <v>1067</v>
      </c>
      <c r="L80" s="44">
        <v>3229</v>
      </c>
      <c r="M80" s="44">
        <v>559</v>
      </c>
      <c r="N80" s="44">
        <v>1303</v>
      </c>
      <c r="O80" s="44">
        <v>2620</v>
      </c>
      <c r="P80" s="44">
        <v>108</v>
      </c>
      <c r="Q80" s="44">
        <v>7868</v>
      </c>
      <c r="R80" s="44">
        <v>3348</v>
      </c>
      <c r="S80" s="44">
        <v>1023</v>
      </c>
      <c r="T80" s="44">
        <v>6429</v>
      </c>
      <c r="U80" s="126">
        <v>90</v>
      </c>
      <c r="V80" s="78">
        <f t="shared" si="2"/>
        <v>67796</v>
      </c>
    </row>
    <row r="81" spans="1:22" x14ac:dyDescent="0.2">
      <c r="A81" s="269">
        <v>2012.12</v>
      </c>
      <c r="B81" s="45">
        <v>1450</v>
      </c>
      <c r="C81" s="45">
        <v>124</v>
      </c>
      <c r="D81" s="126">
        <v>9242</v>
      </c>
      <c r="E81" s="45">
        <v>31</v>
      </c>
      <c r="F81" s="44">
        <v>1648</v>
      </c>
      <c r="G81" s="44">
        <v>4745</v>
      </c>
      <c r="H81" s="44">
        <v>16949</v>
      </c>
      <c r="I81" s="44">
        <v>3651</v>
      </c>
      <c r="J81" s="44">
        <v>2301</v>
      </c>
      <c r="K81" s="44">
        <v>1063</v>
      </c>
      <c r="L81" s="44">
        <v>3213</v>
      </c>
      <c r="M81" s="44">
        <v>569</v>
      </c>
      <c r="N81" s="44">
        <v>1246</v>
      </c>
      <c r="O81" s="44">
        <v>2682</v>
      </c>
      <c r="P81" s="44">
        <v>108</v>
      </c>
      <c r="Q81" s="44">
        <v>7754</v>
      </c>
      <c r="R81" s="44">
        <v>3346</v>
      </c>
      <c r="S81" s="44">
        <v>1131</v>
      </c>
      <c r="T81" s="44">
        <v>6617</v>
      </c>
      <c r="U81" s="126">
        <v>89</v>
      </c>
      <c r="V81" s="78">
        <f t="shared" si="2"/>
        <v>67959</v>
      </c>
    </row>
    <row r="82" spans="1:22" x14ac:dyDescent="0.2">
      <c r="A82" s="269">
        <v>2013.01</v>
      </c>
      <c r="B82" s="45">
        <v>1463</v>
      </c>
      <c r="C82" s="45">
        <v>120</v>
      </c>
      <c r="D82" s="126">
        <v>9236</v>
      </c>
      <c r="E82" s="45">
        <v>31</v>
      </c>
      <c r="F82" s="44">
        <v>1640</v>
      </c>
      <c r="G82" s="44">
        <v>4879</v>
      </c>
      <c r="H82" s="44">
        <v>16623</v>
      </c>
      <c r="I82" s="44">
        <v>3678</v>
      </c>
      <c r="J82" s="44">
        <v>2331</v>
      </c>
      <c r="K82" s="44">
        <v>1062</v>
      </c>
      <c r="L82" s="44">
        <v>3207</v>
      </c>
      <c r="M82" s="44">
        <v>566</v>
      </c>
      <c r="N82" s="44">
        <v>1235</v>
      </c>
      <c r="O82" s="44">
        <v>2775</v>
      </c>
      <c r="P82" s="44">
        <v>101</v>
      </c>
      <c r="Q82" s="44">
        <v>6983</v>
      </c>
      <c r="R82" s="44">
        <v>3384</v>
      </c>
      <c r="S82" s="44">
        <v>1157</v>
      </c>
      <c r="T82" s="44">
        <v>6368</v>
      </c>
      <c r="U82" s="126">
        <v>87</v>
      </c>
      <c r="V82" s="78">
        <f t="shared" si="2"/>
        <v>66926</v>
      </c>
    </row>
    <row r="83" spans="1:22" x14ac:dyDescent="0.2">
      <c r="A83" s="269">
        <v>2013.02</v>
      </c>
      <c r="B83" s="45">
        <v>1436</v>
      </c>
      <c r="C83" s="45">
        <v>114</v>
      </c>
      <c r="D83" s="126">
        <v>9248</v>
      </c>
      <c r="E83" s="45">
        <v>31</v>
      </c>
      <c r="F83" s="44">
        <v>1626</v>
      </c>
      <c r="G83" s="44">
        <v>4942</v>
      </c>
      <c r="H83" s="44">
        <v>16566</v>
      </c>
      <c r="I83" s="44">
        <v>3680</v>
      </c>
      <c r="J83" s="44">
        <v>2310</v>
      </c>
      <c r="K83" s="44">
        <v>1073</v>
      </c>
      <c r="L83" s="44">
        <v>3210</v>
      </c>
      <c r="M83" s="44">
        <v>647</v>
      </c>
      <c r="N83" s="44">
        <v>1285</v>
      </c>
      <c r="O83" s="44">
        <v>2757</v>
      </c>
      <c r="P83" s="44">
        <v>100</v>
      </c>
      <c r="Q83" s="44">
        <v>6717</v>
      </c>
      <c r="R83" s="44">
        <v>3385</v>
      </c>
      <c r="S83" s="44">
        <v>1175</v>
      </c>
      <c r="T83" s="44">
        <v>6380</v>
      </c>
      <c r="U83" s="126">
        <v>7</v>
      </c>
      <c r="V83" s="78">
        <f t="shared" si="2"/>
        <v>66689</v>
      </c>
    </row>
    <row r="84" spans="1:22" x14ac:dyDescent="0.2">
      <c r="A84" s="269">
        <v>2013.03</v>
      </c>
      <c r="B84" s="45">
        <v>1458</v>
      </c>
      <c r="C84" s="45">
        <v>82</v>
      </c>
      <c r="D84" s="126">
        <v>9312</v>
      </c>
      <c r="E84" s="45">
        <v>32</v>
      </c>
      <c r="F84" s="44">
        <v>1614</v>
      </c>
      <c r="G84" s="44">
        <v>5068</v>
      </c>
      <c r="H84" s="44">
        <v>16501</v>
      </c>
      <c r="I84" s="44">
        <v>3755</v>
      </c>
      <c r="J84" s="44">
        <v>2284</v>
      </c>
      <c r="K84" s="44">
        <v>1079</v>
      </c>
      <c r="L84" s="44">
        <v>3220</v>
      </c>
      <c r="M84" s="44">
        <v>656</v>
      </c>
      <c r="N84" s="44">
        <v>1261</v>
      </c>
      <c r="O84" s="44">
        <v>2765</v>
      </c>
      <c r="P84" s="44">
        <v>97</v>
      </c>
      <c r="Q84" s="44">
        <v>6897</v>
      </c>
      <c r="R84" s="44">
        <v>3383</v>
      </c>
      <c r="S84" s="44">
        <v>1065</v>
      </c>
      <c r="T84" s="44">
        <v>6392</v>
      </c>
      <c r="U84" s="126">
        <v>9</v>
      </c>
      <c r="V84" s="78">
        <f t="shared" si="2"/>
        <v>66930</v>
      </c>
    </row>
    <row r="85" spans="1:22" x14ac:dyDescent="0.2">
      <c r="A85" s="269">
        <v>2013.04</v>
      </c>
      <c r="B85" s="45">
        <v>1548</v>
      </c>
      <c r="C85" s="45">
        <v>76</v>
      </c>
      <c r="D85" s="126">
        <v>9282</v>
      </c>
      <c r="E85" s="45">
        <v>32</v>
      </c>
      <c r="F85" s="44">
        <v>1608</v>
      </c>
      <c r="G85" s="44">
        <v>5106</v>
      </c>
      <c r="H85" s="44">
        <v>16459</v>
      </c>
      <c r="I85" s="44">
        <v>3783</v>
      </c>
      <c r="J85" s="44">
        <v>2223</v>
      </c>
      <c r="K85" s="44">
        <v>1097</v>
      </c>
      <c r="L85" s="44">
        <v>3223</v>
      </c>
      <c r="M85" s="44">
        <v>645</v>
      </c>
      <c r="N85" s="44">
        <v>1254</v>
      </c>
      <c r="O85" s="44">
        <v>2724</v>
      </c>
      <c r="P85" s="44">
        <v>96</v>
      </c>
      <c r="Q85" s="44">
        <v>7318</v>
      </c>
      <c r="R85" s="44">
        <v>3361</v>
      </c>
      <c r="S85" s="44">
        <v>1029</v>
      </c>
      <c r="T85" s="44">
        <v>6411</v>
      </c>
      <c r="U85" s="126">
        <v>9</v>
      </c>
      <c r="V85" s="78">
        <f t="shared" si="2"/>
        <v>67284</v>
      </c>
    </row>
    <row r="86" spans="1:22" x14ac:dyDescent="0.2">
      <c r="A86" s="269">
        <v>2013.05</v>
      </c>
      <c r="B86" s="45">
        <v>1520</v>
      </c>
      <c r="C86" s="45">
        <v>79</v>
      </c>
      <c r="D86" s="126">
        <v>9234</v>
      </c>
      <c r="E86" s="45">
        <v>32</v>
      </c>
      <c r="F86" s="44">
        <v>1595</v>
      </c>
      <c r="G86" s="44">
        <v>5089</v>
      </c>
      <c r="H86" s="44">
        <v>16459</v>
      </c>
      <c r="I86" s="44">
        <v>3845</v>
      </c>
      <c r="J86" s="44">
        <v>2127</v>
      </c>
      <c r="K86" s="44">
        <v>1119</v>
      </c>
      <c r="L86" s="44">
        <v>3218</v>
      </c>
      <c r="M86" s="44">
        <v>640</v>
      </c>
      <c r="N86" s="44">
        <v>1260</v>
      </c>
      <c r="O86" s="44">
        <v>2725</v>
      </c>
      <c r="P86" s="44">
        <v>97</v>
      </c>
      <c r="Q86" s="44">
        <v>7652</v>
      </c>
      <c r="R86" s="44">
        <v>3352</v>
      </c>
      <c r="S86" s="44">
        <v>1025</v>
      </c>
      <c r="T86" s="44">
        <v>6481</v>
      </c>
      <c r="U86" s="126">
        <v>9</v>
      </c>
      <c r="V86" s="78">
        <f t="shared" si="2"/>
        <v>67558</v>
      </c>
    </row>
    <row r="87" spans="1:22" x14ac:dyDescent="0.2">
      <c r="A87" s="269">
        <v>2013.06</v>
      </c>
      <c r="B87" s="45">
        <v>1552</v>
      </c>
      <c r="C87" s="45">
        <v>80</v>
      </c>
      <c r="D87" s="126">
        <v>9470</v>
      </c>
      <c r="E87" s="45">
        <v>32</v>
      </c>
      <c r="F87" s="44">
        <v>1597</v>
      </c>
      <c r="G87" s="44">
        <v>5139</v>
      </c>
      <c r="H87" s="44">
        <v>16329</v>
      </c>
      <c r="I87" s="44">
        <v>3862</v>
      </c>
      <c r="J87" s="44">
        <v>2127</v>
      </c>
      <c r="K87" s="44">
        <v>1201</v>
      </c>
      <c r="L87" s="44">
        <v>3265</v>
      </c>
      <c r="M87" s="44">
        <v>628</v>
      </c>
      <c r="N87" s="44">
        <v>1290</v>
      </c>
      <c r="O87" s="44">
        <v>2722</v>
      </c>
      <c r="P87" s="44">
        <v>98</v>
      </c>
      <c r="Q87" s="44">
        <v>7937</v>
      </c>
      <c r="R87" s="44">
        <v>3332</v>
      </c>
      <c r="S87" s="44">
        <v>999</v>
      </c>
      <c r="T87" s="44">
        <v>6502</v>
      </c>
      <c r="U87" s="126">
        <v>9</v>
      </c>
      <c r="V87" s="78">
        <f t="shared" si="2"/>
        <v>68171</v>
      </c>
    </row>
    <row r="88" spans="1:22" x14ac:dyDescent="0.2">
      <c r="A88" s="269">
        <v>2013.07</v>
      </c>
      <c r="B88" s="45">
        <v>1541</v>
      </c>
      <c r="C88" s="45">
        <v>84</v>
      </c>
      <c r="D88" s="126">
        <v>9412</v>
      </c>
      <c r="E88" s="45">
        <v>32</v>
      </c>
      <c r="F88" s="44">
        <v>1578</v>
      </c>
      <c r="G88" s="44">
        <v>5101</v>
      </c>
      <c r="H88" s="44">
        <v>16360</v>
      </c>
      <c r="I88" s="44">
        <v>3868</v>
      </c>
      <c r="J88" s="44">
        <v>2136</v>
      </c>
      <c r="K88" s="44">
        <v>1312</v>
      </c>
      <c r="L88" s="44">
        <v>3243</v>
      </c>
      <c r="M88" s="44">
        <v>627</v>
      </c>
      <c r="N88" s="44">
        <v>1280</v>
      </c>
      <c r="O88" s="44">
        <v>2801</v>
      </c>
      <c r="P88" s="44">
        <v>98</v>
      </c>
      <c r="Q88" s="44">
        <v>7857</v>
      </c>
      <c r="R88" s="44">
        <v>3328</v>
      </c>
      <c r="S88" s="44">
        <v>988</v>
      </c>
      <c r="T88" s="44">
        <v>6482</v>
      </c>
      <c r="U88" s="126">
        <v>9</v>
      </c>
      <c r="V88" s="78">
        <f t="shared" si="2"/>
        <v>68137</v>
      </c>
    </row>
    <row r="89" spans="1:22" x14ac:dyDescent="0.2">
      <c r="A89" s="269">
        <v>2013.08</v>
      </c>
      <c r="B89" s="45">
        <v>1551</v>
      </c>
      <c r="C89" s="45">
        <v>92</v>
      </c>
      <c r="D89" s="126">
        <v>9583</v>
      </c>
      <c r="E89" s="45">
        <v>32</v>
      </c>
      <c r="F89" s="44">
        <v>1573</v>
      </c>
      <c r="G89" s="44">
        <v>4978</v>
      </c>
      <c r="H89" s="44">
        <v>16435</v>
      </c>
      <c r="I89" s="44">
        <v>4419</v>
      </c>
      <c r="J89" s="44">
        <v>2266</v>
      </c>
      <c r="K89" s="44">
        <v>1223</v>
      </c>
      <c r="L89" s="44">
        <v>3260</v>
      </c>
      <c r="M89" s="44">
        <v>628</v>
      </c>
      <c r="N89" s="44">
        <v>1332</v>
      </c>
      <c r="O89" s="44">
        <v>2384</v>
      </c>
      <c r="P89" s="44">
        <v>98</v>
      </c>
      <c r="Q89" s="44">
        <v>7746</v>
      </c>
      <c r="R89" s="44">
        <v>3332</v>
      </c>
      <c r="S89" s="44">
        <v>978</v>
      </c>
      <c r="T89" s="44">
        <v>6515</v>
      </c>
      <c r="U89" s="126">
        <v>8</v>
      </c>
      <c r="V89" s="78">
        <f t="shared" si="2"/>
        <v>68433</v>
      </c>
    </row>
    <row r="90" spans="1:22" x14ac:dyDescent="0.2">
      <c r="A90" s="269">
        <v>2013.09</v>
      </c>
      <c r="B90" s="45">
        <v>1565</v>
      </c>
      <c r="C90" s="45">
        <v>90</v>
      </c>
      <c r="D90" s="126">
        <v>9594</v>
      </c>
      <c r="E90" s="45">
        <v>32</v>
      </c>
      <c r="F90" s="44">
        <v>1571</v>
      </c>
      <c r="G90" s="44">
        <v>5103</v>
      </c>
      <c r="H90" s="44">
        <v>16416</v>
      </c>
      <c r="I90" s="44">
        <v>4445</v>
      </c>
      <c r="J90" s="44">
        <v>2220</v>
      </c>
      <c r="K90" s="44">
        <v>1200</v>
      </c>
      <c r="L90" s="44">
        <v>3208</v>
      </c>
      <c r="M90" s="44">
        <v>625</v>
      </c>
      <c r="N90" s="44">
        <v>1295</v>
      </c>
      <c r="O90" s="44">
        <v>2367</v>
      </c>
      <c r="P90" s="44">
        <v>98</v>
      </c>
      <c r="Q90" s="44">
        <v>7939</v>
      </c>
      <c r="R90" s="44">
        <v>3389</v>
      </c>
      <c r="S90" s="44">
        <v>1009</v>
      </c>
      <c r="T90" s="44">
        <v>6542</v>
      </c>
      <c r="U90" s="126">
        <v>8</v>
      </c>
      <c r="V90" s="78">
        <f t="shared" si="2"/>
        <v>68716</v>
      </c>
    </row>
    <row r="91" spans="1:22" x14ac:dyDescent="0.2">
      <c r="A91" s="269">
        <v>2013.1</v>
      </c>
      <c r="B91" s="45">
        <v>1849</v>
      </c>
      <c r="C91" s="45">
        <v>91</v>
      </c>
      <c r="D91" s="126">
        <v>9597</v>
      </c>
      <c r="E91" s="45">
        <v>31</v>
      </c>
      <c r="F91" s="44">
        <v>1596</v>
      </c>
      <c r="G91" s="44">
        <v>5170</v>
      </c>
      <c r="H91" s="44">
        <v>16541</v>
      </c>
      <c r="I91" s="44">
        <v>4454</v>
      </c>
      <c r="J91" s="44">
        <v>2316</v>
      </c>
      <c r="K91" s="44">
        <v>1136</v>
      </c>
      <c r="L91" s="44">
        <v>3194</v>
      </c>
      <c r="M91" s="44">
        <v>628</v>
      </c>
      <c r="N91" s="44">
        <v>1295</v>
      </c>
      <c r="O91" s="44">
        <v>2476</v>
      </c>
      <c r="P91" s="44">
        <v>113</v>
      </c>
      <c r="Q91" s="44">
        <v>8009</v>
      </c>
      <c r="R91" s="44">
        <v>3362</v>
      </c>
      <c r="S91" s="44">
        <v>991</v>
      </c>
      <c r="T91" s="44">
        <v>6519</v>
      </c>
      <c r="U91" s="126">
        <v>8</v>
      </c>
      <c r="V91" s="78">
        <f t="shared" si="2"/>
        <v>69376</v>
      </c>
    </row>
    <row r="92" spans="1:22" x14ac:dyDescent="0.2">
      <c r="A92" s="269">
        <v>2013.11</v>
      </c>
      <c r="B92" s="45">
        <v>1594</v>
      </c>
      <c r="C92" s="45">
        <v>91</v>
      </c>
      <c r="D92" s="126">
        <v>9571</v>
      </c>
      <c r="E92" s="45">
        <v>14</v>
      </c>
      <c r="F92" s="44">
        <v>1596</v>
      </c>
      <c r="G92" s="44">
        <v>5267</v>
      </c>
      <c r="H92" s="44">
        <v>16871</v>
      </c>
      <c r="I92" s="44">
        <v>4570</v>
      </c>
      <c r="J92" s="44">
        <v>2275</v>
      </c>
      <c r="K92" s="44">
        <v>1135</v>
      </c>
      <c r="L92" s="44">
        <v>3200</v>
      </c>
      <c r="M92" s="44">
        <v>639</v>
      </c>
      <c r="N92" s="44">
        <v>1277</v>
      </c>
      <c r="O92" s="44">
        <v>2398</v>
      </c>
      <c r="P92" s="44">
        <v>119</v>
      </c>
      <c r="Q92" s="44">
        <v>8310</v>
      </c>
      <c r="R92" s="44">
        <v>3360</v>
      </c>
      <c r="S92" s="44">
        <v>1004</v>
      </c>
      <c r="T92" s="44">
        <v>6311</v>
      </c>
      <c r="U92" s="126">
        <v>10</v>
      </c>
      <c r="V92" s="78">
        <f t="shared" si="2"/>
        <v>69612</v>
      </c>
    </row>
    <row r="93" spans="1:22" x14ac:dyDescent="0.2">
      <c r="A93" s="269">
        <v>2013.12</v>
      </c>
      <c r="B93" s="45">
        <v>1440</v>
      </c>
      <c r="C93" s="45">
        <v>97</v>
      </c>
      <c r="D93" s="126">
        <v>9621</v>
      </c>
      <c r="E93" s="45">
        <v>14</v>
      </c>
      <c r="F93" s="44">
        <v>1600</v>
      </c>
      <c r="G93" s="44">
        <v>5098</v>
      </c>
      <c r="H93" s="44">
        <v>17153</v>
      </c>
      <c r="I93" s="44">
        <v>4547</v>
      </c>
      <c r="J93" s="44">
        <v>2279</v>
      </c>
      <c r="K93" s="44">
        <v>875</v>
      </c>
      <c r="L93" s="44">
        <v>3201</v>
      </c>
      <c r="M93" s="44">
        <v>629</v>
      </c>
      <c r="N93" s="44">
        <v>1307</v>
      </c>
      <c r="O93" s="44">
        <v>2700</v>
      </c>
      <c r="P93" s="44">
        <v>117</v>
      </c>
      <c r="Q93" s="44">
        <v>8473</v>
      </c>
      <c r="R93" s="44">
        <v>3368</v>
      </c>
      <c r="S93" s="44">
        <v>1092</v>
      </c>
      <c r="T93" s="44">
        <v>6116</v>
      </c>
      <c r="U93" s="126">
        <v>8</v>
      </c>
      <c r="V93" s="78">
        <f t="shared" si="2"/>
        <v>69735</v>
      </c>
    </row>
    <row r="94" spans="1:22" x14ac:dyDescent="0.2">
      <c r="A94" s="269">
        <v>2014.01</v>
      </c>
      <c r="B94" s="45">
        <v>1448</v>
      </c>
      <c r="C94" s="45">
        <v>102</v>
      </c>
      <c r="D94" s="126">
        <v>9695</v>
      </c>
      <c r="E94" s="45">
        <v>14</v>
      </c>
      <c r="F94" s="44">
        <v>1564</v>
      </c>
      <c r="G94" s="44">
        <v>5033</v>
      </c>
      <c r="H94" s="44">
        <v>16949</v>
      </c>
      <c r="I94" s="44">
        <v>4554</v>
      </c>
      <c r="J94" s="44">
        <v>2198</v>
      </c>
      <c r="K94" s="44">
        <v>877</v>
      </c>
      <c r="L94" s="44">
        <v>3185</v>
      </c>
      <c r="M94" s="44">
        <v>629</v>
      </c>
      <c r="N94" s="44">
        <v>1222</v>
      </c>
      <c r="O94" s="44">
        <v>2784</v>
      </c>
      <c r="P94" s="44">
        <v>116</v>
      </c>
      <c r="Q94" s="44">
        <v>7649</v>
      </c>
      <c r="R94" s="44">
        <v>3394</v>
      </c>
      <c r="S94" s="44">
        <v>1091</v>
      </c>
      <c r="T94" s="44">
        <v>6133</v>
      </c>
      <c r="U94" s="126">
        <v>5</v>
      </c>
      <c r="V94" s="78">
        <f t="shared" si="2"/>
        <v>68642</v>
      </c>
    </row>
    <row r="95" spans="1:22" x14ac:dyDescent="0.2">
      <c r="A95" s="269">
        <v>2014.02</v>
      </c>
      <c r="B95" s="45">
        <v>1491</v>
      </c>
      <c r="C95" s="45">
        <v>94</v>
      </c>
      <c r="D95" s="126">
        <v>9572</v>
      </c>
      <c r="E95" s="45">
        <v>14</v>
      </c>
      <c r="F95" s="44">
        <v>1562</v>
      </c>
      <c r="G95" s="44">
        <v>4977</v>
      </c>
      <c r="H95" s="44">
        <v>16939</v>
      </c>
      <c r="I95" s="44">
        <v>4573</v>
      </c>
      <c r="J95" s="44">
        <v>2219</v>
      </c>
      <c r="K95" s="44">
        <v>871</v>
      </c>
      <c r="L95" s="44">
        <v>3170</v>
      </c>
      <c r="M95" s="44">
        <v>627</v>
      </c>
      <c r="N95" s="44">
        <v>1179</v>
      </c>
      <c r="O95" s="44">
        <v>2792</v>
      </c>
      <c r="P95" s="44">
        <v>119</v>
      </c>
      <c r="Q95" s="44">
        <v>7246</v>
      </c>
      <c r="R95" s="44">
        <v>3368</v>
      </c>
      <c r="S95" s="44">
        <v>1112</v>
      </c>
      <c r="T95" s="44">
        <v>6127</v>
      </c>
      <c r="U95" s="126">
        <v>7</v>
      </c>
      <c r="V95" s="78">
        <f t="shared" si="2"/>
        <v>68059</v>
      </c>
    </row>
    <row r="96" spans="1:22" x14ac:dyDescent="0.2">
      <c r="A96" s="269">
        <v>2014.03</v>
      </c>
      <c r="B96" s="45">
        <v>1486</v>
      </c>
      <c r="C96" s="45">
        <v>95</v>
      </c>
      <c r="D96" s="126">
        <v>9493</v>
      </c>
      <c r="E96" s="45">
        <v>14</v>
      </c>
      <c r="F96" s="44">
        <v>1560</v>
      </c>
      <c r="G96" s="44">
        <v>4922</v>
      </c>
      <c r="H96" s="44">
        <v>16789</v>
      </c>
      <c r="I96" s="44">
        <v>5231</v>
      </c>
      <c r="J96" s="44">
        <v>2152</v>
      </c>
      <c r="K96" s="44">
        <v>873</v>
      </c>
      <c r="L96" s="44">
        <v>3182</v>
      </c>
      <c r="M96" s="44">
        <v>620</v>
      </c>
      <c r="N96" s="44">
        <v>1186</v>
      </c>
      <c r="O96" s="44">
        <v>2760</v>
      </c>
      <c r="P96" s="44">
        <v>120</v>
      </c>
      <c r="Q96" s="44">
        <v>7538</v>
      </c>
      <c r="R96" s="44">
        <v>3356</v>
      </c>
      <c r="S96" s="44">
        <v>1007</v>
      </c>
      <c r="T96" s="44">
        <v>6048</v>
      </c>
      <c r="U96" s="126">
        <v>7</v>
      </c>
      <c r="V96" s="78">
        <f t="shared" si="2"/>
        <v>68439</v>
      </c>
    </row>
    <row r="97" spans="1:22" x14ac:dyDescent="0.2">
      <c r="A97" s="269">
        <v>2014.04</v>
      </c>
      <c r="B97" s="45">
        <v>1486</v>
      </c>
      <c r="C97" s="45">
        <v>91</v>
      </c>
      <c r="D97" s="126">
        <v>9483</v>
      </c>
      <c r="E97" s="45">
        <v>14</v>
      </c>
      <c r="F97" s="44">
        <v>1564</v>
      </c>
      <c r="G97" s="44">
        <v>4944</v>
      </c>
      <c r="H97" s="44">
        <v>16461</v>
      </c>
      <c r="I97" s="44">
        <v>5221</v>
      </c>
      <c r="J97" s="44">
        <v>2115</v>
      </c>
      <c r="K97" s="44">
        <v>876</v>
      </c>
      <c r="L97" s="44">
        <v>3174</v>
      </c>
      <c r="M97" s="44">
        <v>620</v>
      </c>
      <c r="N97" s="44">
        <v>1184</v>
      </c>
      <c r="O97" s="44">
        <v>2731</v>
      </c>
      <c r="P97" s="44">
        <v>119</v>
      </c>
      <c r="Q97" s="44">
        <v>8091</v>
      </c>
      <c r="R97" s="44">
        <v>3318</v>
      </c>
      <c r="S97" s="44">
        <v>1012</v>
      </c>
      <c r="T97" s="44">
        <v>5999</v>
      </c>
      <c r="U97" s="126">
        <v>5</v>
      </c>
      <c r="V97" s="78">
        <f t="shared" si="2"/>
        <v>68508</v>
      </c>
    </row>
    <row r="98" spans="1:22" x14ac:dyDescent="0.2">
      <c r="A98" s="269">
        <v>2014.05</v>
      </c>
      <c r="B98" s="45">
        <v>1429</v>
      </c>
      <c r="C98" s="45">
        <v>92</v>
      </c>
      <c r="D98" s="126">
        <v>9400</v>
      </c>
      <c r="E98" s="45">
        <v>14</v>
      </c>
      <c r="F98" s="44">
        <v>1529</v>
      </c>
      <c r="G98" s="44">
        <v>4961</v>
      </c>
      <c r="H98" s="44">
        <v>16069</v>
      </c>
      <c r="I98" s="44">
        <v>5135</v>
      </c>
      <c r="J98" s="44">
        <v>2046</v>
      </c>
      <c r="K98" s="44">
        <v>863</v>
      </c>
      <c r="L98" s="44">
        <v>3174</v>
      </c>
      <c r="M98" s="44">
        <v>616</v>
      </c>
      <c r="N98" s="44">
        <v>1102</v>
      </c>
      <c r="O98" s="44">
        <v>2792</v>
      </c>
      <c r="P98" s="44">
        <v>117</v>
      </c>
      <c r="Q98" s="44">
        <v>8481</v>
      </c>
      <c r="R98" s="44">
        <v>3268</v>
      </c>
      <c r="S98" s="44">
        <v>1005</v>
      </c>
      <c r="T98" s="44">
        <v>5941</v>
      </c>
      <c r="U98" s="126">
        <v>3</v>
      </c>
      <c r="V98" s="78">
        <f t="shared" si="2"/>
        <v>68037</v>
      </c>
    </row>
    <row r="99" spans="1:22" x14ac:dyDescent="0.2">
      <c r="A99" s="269">
        <v>2014.06</v>
      </c>
      <c r="B99" s="45">
        <v>1399</v>
      </c>
      <c r="C99" s="45">
        <v>91</v>
      </c>
      <c r="D99" s="126">
        <v>9377</v>
      </c>
      <c r="E99" s="45">
        <v>14</v>
      </c>
      <c r="F99" s="44">
        <v>1533</v>
      </c>
      <c r="G99" s="44">
        <v>4921</v>
      </c>
      <c r="H99" s="44">
        <v>15923</v>
      </c>
      <c r="I99" s="44">
        <v>5140</v>
      </c>
      <c r="J99" s="44">
        <v>2020</v>
      </c>
      <c r="K99" s="44">
        <v>854</v>
      </c>
      <c r="L99" s="44">
        <v>3207</v>
      </c>
      <c r="M99" s="44">
        <v>557</v>
      </c>
      <c r="N99" s="44">
        <v>1063</v>
      </c>
      <c r="O99" s="44">
        <v>2777</v>
      </c>
      <c r="P99" s="44">
        <v>118</v>
      </c>
      <c r="Q99" s="44">
        <v>8778</v>
      </c>
      <c r="R99" s="44">
        <v>3262</v>
      </c>
      <c r="S99" s="44">
        <v>985</v>
      </c>
      <c r="T99" s="44">
        <v>5882</v>
      </c>
      <c r="U99" s="126">
        <v>2</v>
      </c>
      <c r="V99" s="78">
        <f t="shared" si="2"/>
        <v>67903</v>
      </c>
    </row>
    <row r="100" spans="1:22" x14ac:dyDescent="0.2">
      <c r="A100" s="269">
        <v>2014.07</v>
      </c>
      <c r="B100" s="45">
        <v>1433</v>
      </c>
      <c r="C100" s="45">
        <v>91</v>
      </c>
      <c r="D100" s="126">
        <v>9218</v>
      </c>
      <c r="E100" s="45">
        <v>14</v>
      </c>
      <c r="F100" s="44">
        <v>1543</v>
      </c>
      <c r="G100" s="44">
        <v>4875</v>
      </c>
      <c r="H100" s="44">
        <v>16252</v>
      </c>
      <c r="I100" s="44">
        <v>5206</v>
      </c>
      <c r="J100" s="44">
        <v>2105</v>
      </c>
      <c r="K100" s="44">
        <v>872</v>
      </c>
      <c r="L100" s="44">
        <v>3186</v>
      </c>
      <c r="M100" s="44">
        <v>573</v>
      </c>
      <c r="N100" s="44">
        <v>1079</v>
      </c>
      <c r="O100" s="44">
        <v>2892</v>
      </c>
      <c r="P100" s="44">
        <v>117</v>
      </c>
      <c r="Q100" s="44">
        <v>8737</v>
      </c>
      <c r="R100" s="44">
        <v>3244</v>
      </c>
      <c r="S100" s="44">
        <v>971</v>
      </c>
      <c r="T100" s="44">
        <v>5903</v>
      </c>
      <c r="U100" s="126">
        <v>3</v>
      </c>
      <c r="V100" s="78">
        <f t="shared" si="2"/>
        <v>68314</v>
      </c>
    </row>
    <row r="101" spans="1:22" x14ac:dyDescent="0.2">
      <c r="A101" s="269">
        <v>2014.08</v>
      </c>
      <c r="B101" s="45">
        <v>1513</v>
      </c>
      <c r="C101" s="45">
        <v>95</v>
      </c>
      <c r="D101" s="126">
        <v>9501</v>
      </c>
      <c r="E101" s="45">
        <v>14</v>
      </c>
      <c r="F101" s="44">
        <v>1557</v>
      </c>
      <c r="G101" s="44">
        <v>4782</v>
      </c>
      <c r="H101" s="44">
        <v>16574</v>
      </c>
      <c r="I101" s="44">
        <v>5627</v>
      </c>
      <c r="J101" s="44">
        <v>2225</v>
      </c>
      <c r="K101" s="44">
        <v>887</v>
      </c>
      <c r="L101" s="44">
        <v>3178</v>
      </c>
      <c r="M101" s="44">
        <v>618</v>
      </c>
      <c r="N101" s="44">
        <v>1165</v>
      </c>
      <c r="O101" s="44">
        <v>2818</v>
      </c>
      <c r="P101" s="44">
        <v>116</v>
      </c>
      <c r="Q101" s="44">
        <v>8812</v>
      </c>
      <c r="R101" s="44">
        <v>3307</v>
      </c>
      <c r="S101" s="44">
        <v>987</v>
      </c>
      <c r="T101" s="44">
        <v>6092</v>
      </c>
      <c r="U101" s="126">
        <v>3</v>
      </c>
      <c r="V101" s="78">
        <f t="shared" si="2"/>
        <v>69871</v>
      </c>
    </row>
    <row r="102" spans="1:22" x14ac:dyDescent="0.2">
      <c r="A102" s="269">
        <v>2014.09</v>
      </c>
      <c r="B102" s="45">
        <v>1477</v>
      </c>
      <c r="C102" s="45">
        <v>92</v>
      </c>
      <c r="D102" s="126">
        <v>9230</v>
      </c>
      <c r="E102" s="45">
        <v>14</v>
      </c>
      <c r="F102" s="44">
        <v>1550</v>
      </c>
      <c r="G102" s="44">
        <v>4727</v>
      </c>
      <c r="H102" s="44">
        <v>16440</v>
      </c>
      <c r="I102" s="44">
        <v>5500</v>
      </c>
      <c r="J102" s="44">
        <v>2133</v>
      </c>
      <c r="K102" s="44">
        <v>855</v>
      </c>
      <c r="L102" s="44">
        <v>3178</v>
      </c>
      <c r="M102" s="44">
        <v>621</v>
      </c>
      <c r="N102" s="44">
        <v>1183</v>
      </c>
      <c r="O102" s="44">
        <v>2882</v>
      </c>
      <c r="P102" s="44">
        <v>116</v>
      </c>
      <c r="Q102" s="44">
        <v>8982</v>
      </c>
      <c r="R102" s="44">
        <v>3300</v>
      </c>
      <c r="S102" s="44">
        <v>1003</v>
      </c>
      <c r="T102" s="44">
        <v>5986</v>
      </c>
      <c r="U102" s="126">
        <v>3</v>
      </c>
      <c r="V102" s="78">
        <f t="shared" si="2"/>
        <v>69272</v>
      </c>
    </row>
    <row r="103" spans="1:22" x14ac:dyDescent="0.2">
      <c r="A103" s="269">
        <v>2014.1</v>
      </c>
      <c r="B103" s="45">
        <v>1673</v>
      </c>
      <c r="C103" s="45">
        <v>96</v>
      </c>
      <c r="D103" s="126">
        <v>9118</v>
      </c>
      <c r="E103" s="45">
        <v>14</v>
      </c>
      <c r="F103" s="44">
        <v>1581</v>
      </c>
      <c r="G103" s="44">
        <v>4891</v>
      </c>
      <c r="H103" s="44">
        <v>16600</v>
      </c>
      <c r="I103" s="44">
        <v>5525</v>
      </c>
      <c r="J103" s="44">
        <v>2258</v>
      </c>
      <c r="K103" s="44">
        <v>886</v>
      </c>
      <c r="L103" s="44">
        <v>3173</v>
      </c>
      <c r="M103" s="44">
        <v>619</v>
      </c>
      <c r="N103" s="44">
        <v>1137</v>
      </c>
      <c r="O103" s="44">
        <v>2878</v>
      </c>
      <c r="P103" s="44">
        <v>116</v>
      </c>
      <c r="Q103" s="44">
        <v>9005</v>
      </c>
      <c r="R103" s="44">
        <v>3365</v>
      </c>
      <c r="S103" s="44">
        <v>1014</v>
      </c>
      <c r="T103" s="44">
        <v>6137</v>
      </c>
      <c r="U103" s="126">
        <v>3</v>
      </c>
      <c r="V103" s="78">
        <f t="shared" si="2"/>
        <v>70089</v>
      </c>
    </row>
    <row r="104" spans="1:22" x14ac:dyDescent="0.2">
      <c r="A104" s="269">
        <v>2014.11</v>
      </c>
      <c r="B104" s="45">
        <v>1592</v>
      </c>
      <c r="C104" s="45">
        <v>93</v>
      </c>
      <c r="D104" s="126">
        <v>9304</v>
      </c>
      <c r="E104" s="45">
        <v>14</v>
      </c>
      <c r="F104" s="44">
        <v>1595</v>
      </c>
      <c r="G104" s="44">
        <v>5179</v>
      </c>
      <c r="H104" s="44">
        <v>17069</v>
      </c>
      <c r="I104" s="44">
        <v>5668</v>
      </c>
      <c r="J104" s="44">
        <v>2263</v>
      </c>
      <c r="K104" s="44">
        <v>893</v>
      </c>
      <c r="L104" s="44">
        <v>3207</v>
      </c>
      <c r="M104" s="44">
        <v>623</v>
      </c>
      <c r="N104" s="44">
        <v>1203</v>
      </c>
      <c r="O104" s="44">
        <v>2986</v>
      </c>
      <c r="P104" s="44">
        <v>100</v>
      </c>
      <c r="Q104" s="44">
        <v>8999</v>
      </c>
      <c r="R104" s="44">
        <v>3394</v>
      </c>
      <c r="S104" s="44">
        <v>1036</v>
      </c>
      <c r="T104" s="44">
        <v>6196</v>
      </c>
      <c r="U104" s="126">
        <v>3</v>
      </c>
      <c r="V104" s="78">
        <f t="shared" si="2"/>
        <v>71417</v>
      </c>
    </row>
    <row r="105" spans="1:22" x14ac:dyDescent="0.2">
      <c r="A105" s="269">
        <v>2014.12</v>
      </c>
      <c r="B105" s="45">
        <v>1398</v>
      </c>
      <c r="C105" s="45">
        <v>75</v>
      </c>
      <c r="D105" s="126">
        <v>9234</v>
      </c>
      <c r="E105" s="45">
        <v>14</v>
      </c>
      <c r="F105" s="44">
        <v>1607</v>
      </c>
      <c r="G105" s="44">
        <v>5055</v>
      </c>
      <c r="H105" s="44">
        <v>17044</v>
      </c>
      <c r="I105" s="44">
        <v>5525</v>
      </c>
      <c r="J105" s="44">
        <v>2313</v>
      </c>
      <c r="K105" s="44">
        <v>865</v>
      </c>
      <c r="L105" s="44">
        <v>3183</v>
      </c>
      <c r="M105" s="44">
        <v>576</v>
      </c>
      <c r="N105" s="44">
        <v>1167</v>
      </c>
      <c r="O105" s="44">
        <v>2916</v>
      </c>
      <c r="P105" s="44">
        <v>95</v>
      </c>
      <c r="Q105" s="44">
        <v>8637</v>
      </c>
      <c r="R105" s="44">
        <v>3360</v>
      </c>
      <c r="S105" s="44">
        <v>1098</v>
      </c>
      <c r="T105" s="44">
        <v>6172</v>
      </c>
      <c r="U105" s="126">
        <v>3</v>
      </c>
      <c r="V105" s="78">
        <f t="shared" si="2"/>
        <v>70337</v>
      </c>
    </row>
    <row r="106" spans="1:22" x14ac:dyDescent="0.2">
      <c r="A106" s="269">
        <v>2015.01</v>
      </c>
      <c r="B106" s="45">
        <v>1416</v>
      </c>
      <c r="C106" s="45">
        <v>95</v>
      </c>
      <c r="D106" s="126">
        <v>9234</v>
      </c>
      <c r="E106" s="45">
        <v>14</v>
      </c>
      <c r="F106" s="44">
        <v>1609</v>
      </c>
      <c r="G106" s="44">
        <v>5273</v>
      </c>
      <c r="H106" s="44">
        <v>16961</v>
      </c>
      <c r="I106" s="44">
        <v>5806</v>
      </c>
      <c r="J106" s="44">
        <v>2321</v>
      </c>
      <c r="K106" s="44">
        <v>897</v>
      </c>
      <c r="L106" s="44">
        <v>3187</v>
      </c>
      <c r="M106" s="44">
        <v>629</v>
      </c>
      <c r="N106" s="44">
        <v>1129</v>
      </c>
      <c r="O106" s="44">
        <v>2976</v>
      </c>
      <c r="P106" s="44">
        <v>93</v>
      </c>
      <c r="Q106" s="44">
        <v>7831</v>
      </c>
      <c r="R106" s="44">
        <v>3380</v>
      </c>
      <c r="S106" s="44">
        <v>1140</v>
      </c>
      <c r="T106" s="44">
        <v>6211</v>
      </c>
      <c r="U106" s="126">
        <v>3</v>
      </c>
      <c r="V106" s="78">
        <f t="shared" ref="V106:V137" si="3">SUM(B106:U106)</f>
        <v>70205</v>
      </c>
    </row>
    <row r="107" spans="1:22" x14ac:dyDescent="0.2">
      <c r="A107" s="269">
        <v>2015.02</v>
      </c>
      <c r="B107" s="45">
        <v>1394</v>
      </c>
      <c r="C107" s="45">
        <v>97</v>
      </c>
      <c r="D107" s="126">
        <v>9272</v>
      </c>
      <c r="E107" s="45">
        <v>15</v>
      </c>
      <c r="F107" s="44">
        <v>1617</v>
      </c>
      <c r="G107" s="44">
        <v>5087</v>
      </c>
      <c r="H107" s="44">
        <v>16826</v>
      </c>
      <c r="I107" s="44">
        <v>5770</v>
      </c>
      <c r="J107" s="44">
        <v>2316</v>
      </c>
      <c r="K107" s="44">
        <v>906</v>
      </c>
      <c r="L107" s="44">
        <v>3184</v>
      </c>
      <c r="M107" s="44">
        <v>635</v>
      </c>
      <c r="N107" s="44">
        <v>1137</v>
      </c>
      <c r="O107" s="44">
        <v>2854</v>
      </c>
      <c r="P107" s="44">
        <v>149</v>
      </c>
      <c r="Q107" s="44">
        <v>7647</v>
      </c>
      <c r="R107" s="44">
        <v>3400</v>
      </c>
      <c r="S107" s="44">
        <v>1132</v>
      </c>
      <c r="T107" s="44">
        <v>6234</v>
      </c>
      <c r="U107" s="126">
        <v>3</v>
      </c>
      <c r="V107" s="78">
        <f t="shared" si="3"/>
        <v>69675</v>
      </c>
    </row>
    <row r="108" spans="1:22" x14ac:dyDescent="0.2">
      <c r="A108" s="269">
        <v>2015.03</v>
      </c>
      <c r="B108" s="45">
        <v>1310</v>
      </c>
      <c r="C108" s="45">
        <v>90</v>
      </c>
      <c r="D108" s="126">
        <v>9253</v>
      </c>
      <c r="E108" s="45">
        <v>15</v>
      </c>
      <c r="F108" s="44">
        <v>1611</v>
      </c>
      <c r="G108" s="44">
        <v>5401</v>
      </c>
      <c r="H108" s="44">
        <v>16291</v>
      </c>
      <c r="I108" s="44">
        <v>5693</v>
      </c>
      <c r="J108" s="44">
        <v>2294</v>
      </c>
      <c r="K108" s="44">
        <v>889</v>
      </c>
      <c r="L108" s="44">
        <v>3175</v>
      </c>
      <c r="M108" s="44">
        <v>610</v>
      </c>
      <c r="N108" s="44">
        <v>1081</v>
      </c>
      <c r="O108" s="44">
        <v>2846</v>
      </c>
      <c r="P108" s="44">
        <v>156</v>
      </c>
      <c r="Q108" s="44">
        <v>8102</v>
      </c>
      <c r="R108" s="44">
        <v>3351</v>
      </c>
      <c r="S108" s="44">
        <v>1067</v>
      </c>
      <c r="T108" s="44">
        <v>6170</v>
      </c>
      <c r="U108" s="126">
        <v>4</v>
      </c>
      <c r="V108" s="78">
        <f t="shared" si="3"/>
        <v>69409</v>
      </c>
    </row>
    <row r="109" spans="1:22" x14ac:dyDescent="0.2">
      <c r="A109" s="269">
        <v>2015.04</v>
      </c>
      <c r="B109" s="45">
        <v>1372</v>
      </c>
      <c r="C109" s="45">
        <v>90</v>
      </c>
      <c r="D109" s="126">
        <v>9240</v>
      </c>
      <c r="E109" s="45">
        <v>15</v>
      </c>
      <c r="F109" s="44">
        <v>1615</v>
      </c>
      <c r="G109" s="44">
        <v>5441</v>
      </c>
      <c r="H109" s="44">
        <v>16521</v>
      </c>
      <c r="I109" s="44">
        <v>5730</v>
      </c>
      <c r="J109" s="44">
        <v>2276</v>
      </c>
      <c r="K109" s="44">
        <v>879</v>
      </c>
      <c r="L109" s="44">
        <v>3192</v>
      </c>
      <c r="M109" s="44">
        <v>623</v>
      </c>
      <c r="N109" s="44">
        <v>1161</v>
      </c>
      <c r="O109" s="44">
        <v>2910</v>
      </c>
      <c r="P109" s="44">
        <v>156</v>
      </c>
      <c r="Q109" s="44">
        <v>8661</v>
      </c>
      <c r="R109" s="44">
        <v>3307</v>
      </c>
      <c r="S109" s="44">
        <v>1031</v>
      </c>
      <c r="T109" s="44">
        <v>6134</v>
      </c>
      <c r="U109" s="126">
        <v>4</v>
      </c>
      <c r="V109" s="78">
        <f t="shared" si="3"/>
        <v>70358</v>
      </c>
    </row>
    <row r="110" spans="1:22" x14ac:dyDescent="0.2">
      <c r="A110" s="269">
        <v>2015.05</v>
      </c>
      <c r="B110" s="45">
        <v>1406</v>
      </c>
      <c r="C110" s="45">
        <v>92</v>
      </c>
      <c r="D110" s="126">
        <v>9328</v>
      </c>
      <c r="E110" s="45">
        <v>15</v>
      </c>
      <c r="F110" s="44">
        <v>1613</v>
      </c>
      <c r="G110" s="44">
        <v>5838</v>
      </c>
      <c r="H110" s="44">
        <v>16987</v>
      </c>
      <c r="I110" s="44">
        <v>5850</v>
      </c>
      <c r="J110" s="44">
        <v>2290</v>
      </c>
      <c r="K110" s="44">
        <v>899</v>
      </c>
      <c r="L110" s="44">
        <v>3225</v>
      </c>
      <c r="M110" s="44">
        <v>659</v>
      </c>
      <c r="N110" s="44">
        <v>1188</v>
      </c>
      <c r="O110" s="44">
        <v>2918</v>
      </c>
      <c r="P110" s="44">
        <v>165</v>
      </c>
      <c r="Q110" s="44">
        <v>8977</v>
      </c>
      <c r="R110" s="44">
        <v>3388</v>
      </c>
      <c r="S110" s="44">
        <v>1055</v>
      </c>
      <c r="T110" s="44">
        <v>6270</v>
      </c>
      <c r="U110" s="126">
        <v>5</v>
      </c>
      <c r="V110" s="78">
        <f t="shared" si="3"/>
        <v>72168</v>
      </c>
    </row>
    <row r="111" spans="1:22" x14ac:dyDescent="0.2">
      <c r="A111" s="269">
        <v>2015.06</v>
      </c>
      <c r="B111" s="45">
        <v>1345</v>
      </c>
      <c r="C111" s="45">
        <v>87</v>
      </c>
      <c r="D111" s="126">
        <v>9067</v>
      </c>
      <c r="E111" s="45">
        <v>15</v>
      </c>
      <c r="F111" s="44">
        <v>1611</v>
      </c>
      <c r="G111" s="44">
        <v>6215</v>
      </c>
      <c r="H111" s="44">
        <v>16954</v>
      </c>
      <c r="I111" s="44">
        <v>4030</v>
      </c>
      <c r="J111" s="44">
        <v>2229</v>
      </c>
      <c r="K111" s="44">
        <v>828</v>
      </c>
      <c r="L111" s="44">
        <v>3218</v>
      </c>
      <c r="M111" s="44">
        <v>646</v>
      </c>
      <c r="N111" s="44">
        <v>1157</v>
      </c>
      <c r="O111" s="44">
        <v>2972</v>
      </c>
      <c r="P111" s="44">
        <v>157</v>
      </c>
      <c r="Q111" s="44">
        <v>9375</v>
      </c>
      <c r="R111" s="44">
        <v>3377</v>
      </c>
      <c r="S111" s="44">
        <v>999</v>
      </c>
      <c r="T111" s="44">
        <v>6122</v>
      </c>
      <c r="U111" s="126">
        <v>5</v>
      </c>
      <c r="V111" s="78">
        <f t="shared" si="3"/>
        <v>70409</v>
      </c>
    </row>
    <row r="112" spans="1:22" x14ac:dyDescent="0.2">
      <c r="A112" s="269">
        <v>2015.07</v>
      </c>
      <c r="B112" s="45">
        <v>1299</v>
      </c>
      <c r="C112" s="45">
        <v>84</v>
      </c>
      <c r="D112" s="126">
        <v>9175</v>
      </c>
      <c r="E112" s="45">
        <v>15</v>
      </c>
      <c r="F112" s="44">
        <v>1598</v>
      </c>
      <c r="G112" s="44">
        <v>6123</v>
      </c>
      <c r="H112" s="44">
        <v>16685</v>
      </c>
      <c r="I112" s="44">
        <v>3956</v>
      </c>
      <c r="J112" s="44">
        <v>2238</v>
      </c>
      <c r="K112" s="44">
        <v>810</v>
      </c>
      <c r="L112" s="44">
        <v>3213</v>
      </c>
      <c r="M112" s="44">
        <v>658</v>
      </c>
      <c r="N112" s="44">
        <v>1125</v>
      </c>
      <c r="O112" s="44">
        <v>3032</v>
      </c>
      <c r="P112" s="44">
        <v>167</v>
      </c>
      <c r="Q112" s="44">
        <v>8977</v>
      </c>
      <c r="R112" s="44">
        <v>3388</v>
      </c>
      <c r="S112" s="44">
        <v>1054</v>
      </c>
      <c r="T112" s="44">
        <v>6167</v>
      </c>
      <c r="U112" s="126">
        <v>5</v>
      </c>
      <c r="V112" s="78">
        <f t="shared" si="3"/>
        <v>69769</v>
      </c>
    </row>
    <row r="113" spans="1:22" x14ac:dyDescent="0.2">
      <c r="A113" s="269">
        <v>2015.08</v>
      </c>
      <c r="B113" s="45">
        <v>1383</v>
      </c>
      <c r="C113" s="45">
        <v>87</v>
      </c>
      <c r="D113" s="126">
        <v>9264</v>
      </c>
      <c r="E113" s="45">
        <v>15</v>
      </c>
      <c r="F113" s="44">
        <v>1604</v>
      </c>
      <c r="G113" s="44">
        <v>6010</v>
      </c>
      <c r="H113" s="44">
        <v>16532</v>
      </c>
      <c r="I113" s="44">
        <v>5728</v>
      </c>
      <c r="J113" s="44">
        <v>2235</v>
      </c>
      <c r="K113" s="44">
        <v>797</v>
      </c>
      <c r="L113" s="44">
        <v>3207</v>
      </c>
      <c r="M113" s="44">
        <v>640</v>
      </c>
      <c r="N113" s="44">
        <v>1117</v>
      </c>
      <c r="O113" s="44">
        <v>3175</v>
      </c>
      <c r="P113" s="44">
        <v>147</v>
      </c>
      <c r="Q113" s="44">
        <v>9255</v>
      </c>
      <c r="R113" s="44">
        <v>3373</v>
      </c>
      <c r="S113" s="44">
        <v>1078</v>
      </c>
      <c r="T113" s="44">
        <v>6178</v>
      </c>
      <c r="U113" s="126">
        <v>5</v>
      </c>
      <c r="V113" s="78">
        <f t="shared" si="3"/>
        <v>71830</v>
      </c>
    </row>
    <row r="114" spans="1:22" x14ac:dyDescent="0.2">
      <c r="A114" s="269">
        <v>2015.09</v>
      </c>
      <c r="B114" s="45">
        <v>1380</v>
      </c>
      <c r="C114" s="45">
        <v>81</v>
      </c>
      <c r="D114" s="126">
        <v>9358</v>
      </c>
      <c r="E114" s="45">
        <v>15</v>
      </c>
      <c r="F114" s="44">
        <v>1610</v>
      </c>
      <c r="G114" s="44">
        <v>5791</v>
      </c>
      <c r="H114" s="44">
        <v>16678</v>
      </c>
      <c r="I114" s="44">
        <v>5716</v>
      </c>
      <c r="J114" s="44">
        <v>2204</v>
      </c>
      <c r="K114" s="44">
        <v>798</v>
      </c>
      <c r="L114" s="44">
        <v>3202</v>
      </c>
      <c r="M114" s="44">
        <v>673</v>
      </c>
      <c r="N114" s="44">
        <v>1154</v>
      </c>
      <c r="O114" s="44">
        <v>3130</v>
      </c>
      <c r="P114" s="44">
        <v>157</v>
      </c>
      <c r="Q114" s="44">
        <v>9268</v>
      </c>
      <c r="R114" s="44">
        <v>3368</v>
      </c>
      <c r="S114" s="44">
        <v>1085</v>
      </c>
      <c r="T114" s="44">
        <v>6318</v>
      </c>
      <c r="U114" s="126">
        <v>5</v>
      </c>
      <c r="V114" s="78">
        <f t="shared" si="3"/>
        <v>71991</v>
      </c>
    </row>
    <row r="115" spans="1:22" x14ac:dyDescent="0.2">
      <c r="A115" s="269">
        <v>2015.1</v>
      </c>
      <c r="B115" s="45">
        <v>1519</v>
      </c>
      <c r="C115" s="45">
        <v>85</v>
      </c>
      <c r="D115" s="126">
        <v>9464</v>
      </c>
      <c r="E115" s="45">
        <v>15</v>
      </c>
      <c r="F115" s="44">
        <v>1630</v>
      </c>
      <c r="G115" s="44">
        <v>5794</v>
      </c>
      <c r="H115" s="44">
        <v>17038</v>
      </c>
      <c r="I115" s="44">
        <v>5803</v>
      </c>
      <c r="J115" s="44">
        <v>2294</v>
      </c>
      <c r="K115" s="44">
        <v>827</v>
      </c>
      <c r="L115" s="44">
        <v>3236</v>
      </c>
      <c r="M115" s="44">
        <v>703</v>
      </c>
      <c r="N115" s="44">
        <v>1155</v>
      </c>
      <c r="O115" s="44">
        <v>3193</v>
      </c>
      <c r="P115" s="44">
        <v>157</v>
      </c>
      <c r="Q115" s="44">
        <v>9383</v>
      </c>
      <c r="R115" s="44">
        <v>3442</v>
      </c>
      <c r="S115" s="44">
        <v>1092</v>
      </c>
      <c r="T115" s="44">
        <v>6404</v>
      </c>
      <c r="U115" s="126">
        <v>6</v>
      </c>
      <c r="V115" s="78">
        <f t="shared" si="3"/>
        <v>73240</v>
      </c>
    </row>
    <row r="116" spans="1:22" x14ac:dyDescent="0.2">
      <c r="A116" s="269">
        <v>2015.11</v>
      </c>
      <c r="B116" s="45">
        <v>1402</v>
      </c>
      <c r="C116" s="45">
        <v>85</v>
      </c>
      <c r="D116" s="126">
        <v>9454</v>
      </c>
      <c r="E116" s="45">
        <v>17</v>
      </c>
      <c r="F116" s="44">
        <v>1639</v>
      </c>
      <c r="G116" s="44">
        <v>5978</v>
      </c>
      <c r="H116" s="44">
        <v>17078</v>
      </c>
      <c r="I116" s="44">
        <v>5599</v>
      </c>
      <c r="J116" s="44">
        <v>2345</v>
      </c>
      <c r="K116" s="44">
        <v>802</v>
      </c>
      <c r="L116" s="44">
        <v>3236</v>
      </c>
      <c r="M116" s="44">
        <v>696</v>
      </c>
      <c r="N116" s="44">
        <v>1075</v>
      </c>
      <c r="O116" s="44">
        <v>3213</v>
      </c>
      <c r="P116" s="44">
        <v>156</v>
      </c>
      <c r="Q116" s="44">
        <v>9252</v>
      </c>
      <c r="R116" s="44">
        <v>3360</v>
      </c>
      <c r="S116" s="44">
        <v>1062</v>
      </c>
      <c r="T116" s="44">
        <v>6222</v>
      </c>
      <c r="U116" s="126">
        <v>4</v>
      </c>
      <c r="V116" s="78">
        <f t="shared" si="3"/>
        <v>72675</v>
      </c>
    </row>
    <row r="117" spans="1:22" x14ac:dyDescent="0.2">
      <c r="A117" s="269">
        <v>2015.12</v>
      </c>
      <c r="B117" s="45">
        <v>1451</v>
      </c>
      <c r="C117" s="45">
        <v>84</v>
      </c>
      <c r="D117" s="126">
        <v>9390</v>
      </c>
      <c r="E117" s="45">
        <v>16</v>
      </c>
      <c r="F117" s="44">
        <v>1631</v>
      </c>
      <c r="G117" s="44">
        <v>5752</v>
      </c>
      <c r="H117" s="44">
        <v>17837</v>
      </c>
      <c r="I117" s="44">
        <v>5656</v>
      </c>
      <c r="J117" s="44">
        <v>2519</v>
      </c>
      <c r="K117" s="44">
        <v>812</v>
      </c>
      <c r="L117" s="44">
        <v>3245</v>
      </c>
      <c r="M117" s="44">
        <v>696</v>
      </c>
      <c r="N117" s="44">
        <v>1114</v>
      </c>
      <c r="O117" s="44">
        <v>3194</v>
      </c>
      <c r="P117" s="44">
        <v>159</v>
      </c>
      <c r="Q117" s="44">
        <v>8818</v>
      </c>
      <c r="R117" s="44">
        <v>3450</v>
      </c>
      <c r="S117" s="44">
        <v>1172</v>
      </c>
      <c r="T117" s="44">
        <v>6411</v>
      </c>
      <c r="U117" s="126">
        <v>5</v>
      </c>
      <c r="V117" s="78">
        <f t="shared" si="3"/>
        <v>73412</v>
      </c>
    </row>
    <row r="118" spans="1:22" x14ac:dyDescent="0.2">
      <c r="A118" s="269">
        <v>2016.01</v>
      </c>
      <c r="B118" s="45">
        <v>1470</v>
      </c>
      <c r="C118" s="45">
        <v>82</v>
      </c>
      <c r="D118" s="126">
        <v>9510</v>
      </c>
      <c r="E118" s="45">
        <v>16</v>
      </c>
      <c r="F118" s="44">
        <v>1623</v>
      </c>
      <c r="G118" s="44">
        <v>5778</v>
      </c>
      <c r="H118" s="44">
        <v>17696</v>
      </c>
      <c r="I118" s="44">
        <v>5734</v>
      </c>
      <c r="J118" s="44">
        <v>2378</v>
      </c>
      <c r="K118" s="44">
        <v>819</v>
      </c>
      <c r="L118" s="44">
        <v>3241</v>
      </c>
      <c r="M118" s="44">
        <v>707</v>
      </c>
      <c r="N118" s="44">
        <v>1180</v>
      </c>
      <c r="O118" s="44">
        <v>3336</v>
      </c>
      <c r="P118" s="44">
        <v>152</v>
      </c>
      <c r="Q118" s="44">
        <v>8234</v>
      </c>
      <c r="R118" s="44">
        <v>3517</v>
      </c>
      <c r="S118" s="44">
        <v>1220</v>
      </c>
      <c r="T118" s="44">
        <v>6403</v>
      </c>
      <c r="U118" s="126">
        <v>5</v>
      </c>
      <c r="V118" s="78">
        <f t="shared" si="3"/>
        <v>73101</v>
      </c>
    </row>
    <row r="119" spans="1:22" x14ac:dyDescent="0.2">
      <c r="A119" s="269">
        <v>2016.02</v>
      </c>
      <c r="B119" s="45">
        <v>1390</v>
      </c>
      <c r="C119" s="45">
        <v>86</v>
      </c>
      <c r="D119" s="126">
        <v>9309</v>
      </c>
      <c r="E119" s="45">
        <v>16</v>
      </c>
      <c r="F119" s="44">
        <v>1623</v>
      </c>
      <c r="G119" s="44">
        <v>5701</v>
      </c>
      <c r="H119" s="44">
        <v>16979</v>
      </c>
      <c r="I119" s="44">
        <v>5559</v>
      </c>
      <c r="J119" s="44">
        <v>2304</v>
      </c>
      <c r="K119" s="44">
        <v>817</v>
      </c>
      <c r="L119" s="44">
        <v>3223</v>
      </c>
      <c r="M119" s="44">
        <v>682</v>
      </c>
      <c r="N119" s="44">
        <v>1085</v>
      </c>
      <c r="O119" s="44">
        <v>3222</v>
      </c>
      <c r="P119" s="44">
        <v>154</v>
      </c>
      <c r="Q119" s="44">
        <v>8174</v>
      </c>
      <c r="R119" s="44">
        <v>3458</v>
      </c>
      <c r="S119" s="44">
        <v>1150</v>
      </c>
      <c r="T119" s="44">
        <v>6359</v>
      </c>
      <c r="U119" s="126">
        <v>5</v>
      </c>
      <c r="V119" s="78">
        <f t="shared" si="3"/>
        <v>71296</v>
      </c>
    </row>
    <row r="120" spans="1:22" x14ac:dyDescent="0.2">
      <c r="A120" s="269">
        <v>2016.03</v>
      </c>
      <c r="B120" s="45">
        <v>1431</v>
      </c>
      <c r="C120" s="45">
        <v>86</v>
      </c>
      <c r="D120" s="126">
        <v>9262</v>
      </c>
      <c r="E120" s="45">
        <v>16</v>
      </c>
      <c r="F120" s="44">
        <v>1626</v>
      </c>
      <c r="G120" s="44">
        <v>6002</v>
      </c>
      <c r="H120" s="44">
        <v>16984</v>
      </c>
      <c r="I120" s="44">
        <v>5566</v>
      </c>
      <c r="J120" s="44">
        <v>2305</v>
      </c>
      <c r="K120" s="44">
        <v>818</v>
      </c>
      <c r="L120" s="44">
        <v>3229</v>
      </c>
      <c r="M120" s="44">
        <v>693</v>
      </c>
      <c r="N120" s="44">
        <v>1124</v>
      </c>
      <c r="O120" s="44">
        <v>3256</v>
      </c>
      <c r="P120" s="44">
        <v>161</v>
      </c>
      <c r="Q120" s="44">
        <v>8642</v>
      </c>
      <c r="R120" s="44">
        <v>3437</v>
      </c>
      <c r="S120" s="44">
        <v>1074</v>
      </c>
      <c r="T120" s="44">
        <v>6402</v>
      </c>
      <c r="U120" s="126">
        <v>5</v>
      </c>
      <c r="V120" s="78">
        <f t="shared" si="3"/>
        <v>72119</v>
      </c>
    </row>
    <row r="121" spans="1:22" x14ac:dyDescent="0.2">
      <c r="A121" s="269">
        <v>2016.04</v>
      </c>
      <c r="B121" s="45">
        <v>1394</v>
      </c>
      <c r="C121" s="45">
        <v>95</v>
      </c>
      <c r="D121" s="126">
        <v>9331</v>
      </c>
      <c r="E121" s="45">
        <v>16</v>
      </c>
      <c r="F121" s="44">
        <v>1625</v>
      </c>
      <c r="G121" s="44">
        <v>6031</v>
      </c>
      <c r="H121" s="44">
        <v>17279</v>
      </c>
      <c r="I121" s="44">
        <v>5628</v>
      </c>
      <c r="J121" s="44">
        <v>2373</v>
      </c>
      <c r="K121" s="44">
        <v>826</v>
      </c>
      <c r="L121" s="44">
        <v>3235</v>
      </c>
      <c r="M121" s="44">
        <v>713</v>
      </c>
      <c r="N121" s="44">
        <v>1210</v>
      </c>
      <c r="O121" s="44">
        <v>3216</v>
      </c>
      <c r="P121" s="44">
        <v>158</v>
      </c>
      <c r="Q121" s="44">
        <v>8897</v>
      </c>
      <c r="R121" s="44">
        <v>3446</v>
      </c>
      <c r="S121" s="44">
        <v>1093</v>
      </c>
      <c r="T121" s="44">
        <v>6470</v>
      </c>
      <c r="U121" s="126">
        <v>5</v>
      </c>
      <c r="V121" s="78">
        <f t="shared" si="3"/>
        <v>73041</v>
      </c>
    </row>
    <row r="122" spans="1:22" x14ac:dyDescent="0.2">
      <c r="A122" s="269">
        <v>2016.05</v>
      </c>
      <c r="B122" s="45">
        <v>1396</v>
      </c>
      <c r="C122" s="45">
        <v>89</v>
      </c>
      <c r="D122" s="126">
        <v>9166</v>
      </c>
      <c r="E122" s="45">
        <v>18</v>
      </c>
      <c r="F122" s="44">
        <v>1618</v>
      </c>
      <c r="G122" s="44">
        <v>6136</v>
      </c>
      <c r="H122" s="44">
        <v>16809</v>
      </c>
      <c r="I122" s="44">
        <v>5545</v>
      </c>
      <c r="J122" s="44">
        <v>2210</v>
      </c>
      <c r="K122" s="44">
        <v>807</v>
      </c>
      <c r="L122" s="44">
        <v>3242</v>
      </c>
      <c r="M122" s="44">
        <v>642</v>
      </c>
      <c r="N122" s="44">
        <v>1115</v>
      </c>
      <c r="O122" s="44">
        <v>3246</v>
      </c>
      <c r="P122" s="44">
        <v>154</v>
      </c>
      <c r="Q122" s="44">
        <v>9186</v>
      </c>
      <c r="R122" s="44">
        <v>3417</v>
      </c>
      <c r="S122" s="44">
        <v>1061</v>
      </c>
      <c r="T122" s="44">
        <v>6437</v>
      </c>
      <c r="U122" s="126">
        <v>4</v>
      </c>
      <c r="V122" s="78">
        <f t="shared" si="3"/>
        <v>72298</v>
      </c>
    </row>
    <row r="123" spans="1:22" x14ac:dyDescent="0.2">
      <c r="A123" s="269">
        <v>2016.06</v>
      </c>
      <c r="B123" s="45">
        <v>1415</v>
      </c>
      <c r="C123" s="45">
        <v>88</v>
      </c>
      <c r="D123" s="126">
        <v>9207</v>
      </c>
      <c r="E123" s="45">
        <v>16</v>
      </c>
      <c r="F123" s="44">
        <v>1616</v>
      </c>
      <c r="G123" s="44">
        <v>6290</v>
      </c>
      <c r="H123" s="44">
        <v>17020</v>
      </c>
      <c r="I123" s="44">
        <v>5531</v>
      </c>
      <c r="J123" s="44">
        <v>2083</v>
      </c>
      <c r="K123" s="44">
        <v>791</v>
      </c>
      <c r="L123" s="44">
        <v>3242</v>
      </c>
      <c r="M123" s="44">
        <v>750</v>
      </c>
      <c r="N123" s="44">
        <v>1148</v>
      </c>
      <c r="O123" s="44">
        <v>3298</v>
      </c>
      <c r="P123" s="44">
        <v>153</v>
      </c>
      <c r="Q123" s="44">
        <v>9502</v>
      </c>
      <c r="R123" s="44">
        <v>3456</v>
      </c>
      <c r="S123" s="44">
        <v>1059</v>
      </c>
      <c r="T123" s="44">
        <v>6505</v>
      </c>
      <c r="U123" s="126">
        <v>5</v>
      </c>
      <c r="V123" s="78">
        <f t="shared" si="3"/>
        <v>73175</v>
      </c>
    </row>
    <row r="124" spans="1:22" x14ac:dyDescent="0.2">
      <c r="A124" s="269">
        <v>2016.07</v>
      </c>
      <c r="B124" s="45">
        <v>1467</v>
      </c>
      <c r="C124" s="45">
        <v>82</v>
      </c>
      <c r="D124" s="126">
        <v>9342</v>
      </c>
      <c r="E124" s="45">
        <v>17</v>
      </c>
      <c r="F124" s="44">
        <v>1608</v>
      </c>
      <c r="G124" s="44">
        <v>6391</v>
      </c>
      <c r="H124" s="44">
        <v>17398</v>
      </c>
      <c r="I124" s="44">
        <v>5339</v>
      </c>
      <c r="J124" s="44">
        <v>2184</v>
      </c>
      <c r="K124" s="44">
        <v>844</v>
      </c>
      <c r="L124" s="44">
        <v>3323</v>
      </c>
      <c r="M124" s="44">
        <v>739</v>
      </c>
      <c r="N124" s="44">
        <v>1215</v>
      </c>
      <c r="O124" s="44">
        <v>3349</v>
      </c>
      <c r="P124" s="44">
        <v>183</v>
      </c>
      <c r="Q124" s="44">
        <v>9043</v>
      </c>
      <c r="R124" s="44">
        <v>3475</v>
      </c>
      <c r="S124" s="44">
        <v>1091</v>
      </c>
      <c r="T124" s="44">
        <v>6550</v>
      </c>
      <c r="U124" s="126">
        <v>5</v>
      </c>
      <c r="V124" s="78">
        <f t="shared" si="3"/>
        <v>73645</v>
      </c>
    </row>
    <row r="125" spans="1:22" x14ac:dyDescent="0.2">
      <c r="A125" s="269">
        <v>2016.08</v>
      </c>
      <c r="B125" s="45">
        <v>1436</v>
      </c>
      <c r="C125" s="45">
        <v>85</v>
      </c>
      <c r="D125" s="126">
        <v>9193</v>
      </c>
      <c r="E125" s="45">
        <v>17</v>
      </c>
      <c r="F125" s="44">
        <v>1611</v>
      </c>
      <c r="G125" s="44">
        <v>6558</v>
      </c>
      <c r="H125" s="44">
        <v>17045</v>
      </c>
      <c r="I125" s="44">
        <v>5041</v>
      </c>
      <c r="J125" s="44">
        <v>2194</v>
      </c>
      <c r="K125" s="44">
        <v>831</v>
      </c>
      <c r="L125" s="44">
        <v>3312</v>
      </c>
      <c r="M125" s="44">
        <v>711</v>
      </c>
      <c r="N125" s="44">
        <v>1191</v>
      </c>
      <c r="O125" s="44">
        <v>3246</v>
      </c>
      <c r="P125" s="44">
        <v>185</v>
      </c>
      <c r="Q125" s="44">
        <v>9268</v>
      </c>
      <c r="R125" s="44">
        <v>3437</v>
      </c>
      <c r="S125" s="44">
        <v>1035</v>
      </c>
      <c r="T125" s="44">
        <v>6483</v>
      </c>
      <c r="U125" s="126">
        <v>5</v>
      </c>
      <c r="V125" s="78">
        <f t="shared" si="3"/>
        <v>72884</v>
      </c>
    </row>
    <row r="126" spans="1:22" x14ac:dyDescent="0.2">
      <c r="A126" s="269">
        <v>2016.09</v>
      </c>
      <c r="B126" s="45">
        <v>1505</v>
      </c>
      <c r="C126" s="45">
        <v>85</v>
      </c>
      <c r="D126" s="126">
        <v>9161</v>
      </c>
      <c r="E126" s="45">
        <v>17</v>
      </c>
      <c r="F126" s="44">
        <v>1618</v>
      </c>
      <c r="G126" s="44">
        <v>6387</v>
      </c>
      <c r="H126" s="44">
        <v>17122</v>
      </c>
      <c r="I126" s="44">
        <v>5059</v>
      </c>
      <c r="J126" s="44">
        <v>2198</v>
      </c>
      <c r="K126" s="44">
        <v>852</v>
      </c>
      <c r="L126" s="44">
        <v>3310</v>
      </c>
      <c r="M126" s="44">
        <v>706</v>
      </c>
      <c r="N126" s="44">
        <v>1242</v>
      </c>
      <c r="O126" s="44">
        <v>3451</v>
      </c>
      <c r="P126" s="44">
        <v>181</v>
      </c>
      <c r="Q126" s="44">
        <v>9292</v>
      </c>
      <c r="R126" s="44">
        <v>3436</v>
      </c>
      <c r="S126" s="44">
        <v>1066</v>
      </c>
      <c r="T126" s="44">
        <v>6582</v>
      </c>
      <c r="U126" s="126">
        <v>5</v>
      </c>
      <c r="V126" s="78">
        <f t="shared" si="3"/>
        <v>73275</v>
      </c>
    </row>
    <row r="127" spans="1:22" x14ac:dyDescent="0.2">
      <c r="A127" s="269">
        <v>2016.1</v>
      </c>
      <c r="B127" s="45">
        <v>1907</v>
      </c>
      <c r="C127" s="45">
        <v>88</v>
      </c>
      <c r="D127" s="126">
        <v>9195</v>
      </c>
      <c r="E127" s="45">
        <v>17</v>
      </c>
      <c r="F127" s="44">
        <v>1638</v>
      </c>
      <c r="G127" s="44">
        <v>6341</v>
      </c>
      <c r="H127" s="44">
        <v>17127</v>
      </c>
      <c r="I127" s="44">
        <v>4301</v>
      </c>
      <c r="J127" s="44">
        <v>2341</v>
      </c>
      <c r="K127" s="44">
        <v>849</v>
      </c>
      <c r="L127" s="44">
        <v>3311</v>
      </c>
      <c r="M127" s="44">
        <v>690</v>
      </c>
      <c r="N127" s="44">
        <v>1222</v>
      </c>
      <c r="O127" s="44">
        <v>3406</v>
      </c>
      <c r="P127" s="44">
        <v>165</v>
      </c>
      <c r="Q127" s="44">
        <v>9339</v>
      </c>
      <c r="R127" s="44">
        <v>3447</v>
      </c>
      <c r="S127" s="44">
        <v>1044</v>
      </c>
      <c r="T127" s="44">
        <v>6622</v>
      </c>
      <c r="U127" s="126">
        <v>5</v>
      </c>
      <c r="V127" s="78">
        <f t="shared" si="3"/>
        <v>73055</v>
      </c>
    </row>
    <row r="128" spans="1:22" x14ac:dyDescent="0.2">
      <c r="A128" s="269">
        <v>2016.11</v>
      </c>
      <c r="B128" s="45">
        <v>1873</v>
      </c>
      <c r="C128" s="45">
        <v>87</v>
      </c>
      <c r="D128" s="126">
        <v>9177</v>
      </c>
      <c r="E128" s="45">
        <v>17</v>
      </c>
      <c r="F128" s="44">
        <v>1640</v>
      </c>
      <c r="G128" s="44">
        <v>6272</v>
      </c>
      <c r="H128" s="44">
        <v>17164</v>
      </c>
      <c r="I128" s="44">
        <v>4242</v>
      </c>
      <c r="J128" s="44">
        <v>2314</v>
      </c>
      <c r="K128" s="44">
        <v>865</v>
      </c>
      <c r="L128" s="44">
        <v>3314</v>
      </c>
      <c r="M128" s="44">
        <v>604</v>
      </c>
      <c r="N128" s="44">
        <v>1176</v>
      </c>
      <c r="O128" s="44">
        <v>3305</v>
      </c>
      <c r="P128" s="44">
        <v>176</v>
      </c>
      <c r="Q128" s="44">
        <v>9315</v>
      </c>
      <c r="R128" s="44">
        <v>3439</v>
      </c>
      <c r="S128" s="44">
        <v>1047</v>
      </c>
      <c r="T128" s="44">
        <v>6547</v>
      </c>
      <c r="U128" s="126">
        <v>4</v>
      </c>
      <c r="V128" s="78">
        <f t="shared" si="3"/>
        <v>72578</v>
      </c>
    </row>
    <row r="129" spans="1:22" x14ac:dyDescent="0.2">
      <c r="A129" s="269">
        <v>2016.12</v>
      </c>
      <c r="B129" s="45">
        <v>1556</v>
      </c>
      <c r="C129" s="45">
        <v>91</v>
      </c>
      <c r="D129" s="126">
        <v>9355</v>
      </c>
      <c r="E129" s="45">
        <v>16</v>
      </c>
      <c r="F129" s="44">
        <v>1644</v>
      </c>
      <c r="G129" s="44">
        <v>6041</v>
      </c>
      <c r="H129" s="44">
        <v>17908</v>
      </c>
      <c r="I129" s="44">
        <v>4350</v>
      </c>
      <c r="J129" s="44">
        <v>2392</v>
      </c>
      <c r="K129" s="44">
        <v>871</v>
      </c>
      <c r="L129" s="44">
        <v>3313</v>
      </c>
      <c r="M129" s="44">
        <v>632</v>
      </c>
      <c r="N129" s="44">
        <v>1202</v>
      </c>
      <c r="O129" s="44">
        <v>3423</v>
      </c>
      <c r="P129" s="44">
        <v>177</v>
      </c>
      <c r="Q129" s="44">
        <v>8778</v>
      </c>
      <c r="R129" s="44">
        <v>3514</v>
      </c>
      <c r="S129" s="44">
        <v>1147</v>
      </c>
      <c r="T129" s="44">
        <v>6750</v>
      </c>
      <c r="U129" s="126">
        <v>4</v>
      </c>
      <c r="V129" s="78">
        <f t="shared" si="3"/>
        <v>73164</v>
      </c>
    </row>
    <row r="130" spans="1:22" x14ac:dyDescent="0.2">
      <c r="A130" s="269">
        <v>2017.01</v>
      </c>
      <c r="B130" s="45">
        <v>1529</v>
      </c>
      <c r="C130" s="45">
        <v>93</v>
      </c>
      <c r="D130" s="126">
        <v>9222</v>
      </c>
      <c r="E130" s="45">
        <v>16</v>
      </c>
      <c r="F130" s="44">
        <v>1647</v>
      </c>
      <c r="G130" s="44">
        <v>5899</v>
      </c>
      <c r="H130" s="44">
        <v>17432</v>
      </c>
      <c r="I130" s="44">
        <v>4319</v>
      </c>
      <c r="J130" s="44">
        <v>2317</v>
      </c>
      <c r="K130" s="44">
        <v>844</v>
      </c>
      <c r="L130" s="44">
        <v>3322</v>
      </c>
      <c r="M130" s="44">
        <v>604</v>
      </c>
      <c r="N130" s="44">
        <v>1123</v>
      </c>
      <c r="O130" s="44">
        <v>3382</v>
      </c>
      <c r="P130" s="44">
        <v>180</v>
      </c>
      <c r="Q130" s="44">
        <v>8145</v>
      </c>
      <c r="R130" s="44">
        <v>3519</v>
      </c>
      <c r="S130" s="44">
        <v>1148</v>
      </c>
      <c r="T130" s="44">
        <v>6607</v>
      </c>
      <c r="U130" s="126">
        <v>4</v>
      </c>
      <c r="V130" s="78">
        <f t="shared" si="3"/>
        <v>71352</v>
      </c>
    </row>
    <row r="131" spans="1:22" x14ac:dyDescent="0.2">
      <c r="A131" s="269">
        <v>2017.02</v>
      </c>
      <c r="B131" s="45">
        <v>1541</v>
      </c>
      <c r="C131" s="45">
        <v>90</v>
      </c>
      <c r="D131" s="126">
        <v>9307</v>
      </c>
      <c r="E131" s="45">
        <v>17</v>
      </c>
      <c r="F131" s="44">
        <v>1644</v>
      </c>
      <c r="G131" s="44">
        <v>5856</v>
      </c>
      <c r="H131" s="44">
        <v>17461</v>
      </c>
      <c r="I131" s="44">
        <v>4485</v>
      </c>
      <c r="J131" s="44">
        <v>2285</v>
      </c>
      <c r="K131" s="44">
        <v>846</v>
      </c>
      <c r="L131" s="44">
        <v>3316</v>
      </c>
      <c r="M131" s="44">
        <v>616</v>
      </c>
      <c r="N131" s="44">
        <v>1105</v>
      </c>
      <c r="O131" s="44">
        <v>3459</v>
      </c>
      <c r="P131" s="44">
        <v>180</v>
      </c>
      <c r="Q131" s="44">
        <v>8289</v>
      </c>
      <c r="R131" s="44">
        <v>3513</v>
      </c>
      <c r="S131" s="44">
        <v>1126</v>
      </c>
      <c r="T131" s="44">
        <v>6531</v>
      </c>
      <c r="U131" s="126">
        <v>4</v>
      </c>
      <c r="V131" s="78">
        <f t="shared" si="3"/>
        <v>71671</v>
      </c>
    </row>
    <row r="132" spans="1:22" x14ac:dyDescent="0.2">
      <c r="A132" s="269">
        <v>2017.03</v>
      </c>
      <c r="B132" s="45">
        <v>1502</v>
      </c>
      <c r="C132" s="45">
        <v>86</v>
      </c>
      <c r="D132" s="126">
        <v>9036</v>
      </c>
      <c r="E132" s="45">
        <v>19</v>
      </c>
      <c r="F132" s="44">
        <v>1659</v>
      </c>
      <c r="G132" s="44">
        <v>5993</v>
      </c>
      <c r="H132" s="44">
        <v>17246</v>
      </c>
      <c r="I132" s="44">
        <v>4212</v>
      </c>
      <c r="J132" s="44">
        <v>2318</v>
      </c>
      <c r="K132" s="44">
        <v>859</v>
      </c>
      <c r="L132" s="44">
        <v>3309</v>
      </c>
      <c r="M132" s="44">
        <v>609</v>
      </c>
      <c r="N132" s="44">
        <v>1110</v>
      </c>
      <c r="O132" s="44">
        <v>3474</v>
      </c>
      <c r="P132" s="44">
        <v>174</v>
      </c>
      <c r="Q132" s="44">
        <v>8554</v>
      </c>
      <c r="R132" s="44">
        <v>3497</v>
      </c>
      <c r="S132" s="44">
        <v>1014</v>
      </c>
      <c r="T132" s="44">
        <v>6622</v>
      </c>
      <c r="U132" s="126">
        <v>10</v>
      </c>
      <c r="V132" s="78">
        <f t="shared" si="3"/>
        <v>71303</v>
      </c>
    </row>
    <row r="133" spans="1:22" x14ac:dyDescent="0.2">
      <c r="A133" s="269">
        <v>2017.04</v>
      </c>
      <c r="B133" s="45">
        <v>1547</v>
      </c>
      <c r="C133" s="45">
        <v>84</v>
      </c>
      <c r="D133" s="126">
        <v>9202</v>
      </c>
      <c r="E133" s="45">
        <v>19</v>
      </c>
      <c r="F133" s="44">
        <v>1660</v>
      </c>
      <c r="G133" s="44">
        <v>6044</v>
      </c>
      <c r="H133" s="44">
        <v>17641</v>
      </c>
      <c r="I133" s="44">
        <v>4201</v>
      </c>
      <c r="J133" s="44">
        <v>2416</v>
      </c>
      <c r="K133" s="44">
        <v>846</v>
      </c>
      <c r="L133" s="44">
        <v>3324</v>
      </c>
      <c r="M133" s="44">
        <v>618</v>
      </c>
      <c r="N133" s="44">
        <v>1168</v>
      </c>
      <c r="O133" s="44">
        <v>3444</v>
      </c>
      <c r="P133" s="44">
        <v>182</v>
      </c>
      <c r="Q133" s="44">
        <v>8927</v>
      </c>
      <c r="R133" s="44">
        <v>3527</v>
      </c>
      <c r="S133" s="44">
        <v>1023</v>
      </c>
      <c r="T133" s="44">
        <v>6797</v>
      </c>
      <c r="U133" s="126">
        <v>10</v>
      </c>
      <c r="V133" s="78">
        <f t="shared" si="3"/>
        <v>72680</v>
      </c>
    </row>
    <row r="134" spans="1:22" x14ac:dyDescent="0.2">
      <c r="A134" s="269">
        <v>2017.05</v>
      </c>
      <c r="B134" s="45">
        <v>1516</v>
      </c>
      <c r="C134" s="45">
        <v>82</v>
      </c>
      <c r="D134" s="126">
        <v>9178</v>
      </c>
      <c r="E134" s="45">
        <v>21</v>
      </c>
      <c r="F134" s="44">
        <v>1654</v>
      </c>
      <c r="G134" s="44">
        <v>6234</v>
      </c>
      <c r="H134" s="44">
        <v>17150</v>
      </c>
      <c r="I134" s="44">
        <v>4092</v>
      </c>
      <c r="J134" s="44">
        <v>2326</v>
      </c>
      <c r="K134" s="44">
        <v>785</v>
      </c>
      <c r="L134" s="44">
        <v>3334</v>
      </c>
      <c r="M134" s="44">
        <v>602</v>
      </c>
      <c r="N134" s="44">
        <v>1114</v>
      </c>
      <c r="O134" s="44">
        <v>3549</v>
      </c>
      <c r="P134" s="44">
        <v>190</v>
      </c>
      <c r="Q134" s="44">
        <v>9361</v>
      </c>
      <c r="R134" s="44">
        <v>3485</v>
      </c>
      <c r="S134" s="44">
        <v>998</v>
      </c>
      <c r="T134" s="44">
        <v>6736</v>
      </c>
      <c r="U134" s="126">
        <v>5</v>
      </c>
      <c r="V134" s="78">
        <f t="shared" si="3"/>
        <v>72412</v>
      </c>
    </row>
    <row r="135" spans="1:22" x14ac:dyDescent="0.2">
      <c r="A135" s="269">
        <v>2017.06</v>
      </c>
      <c r="B135" s="45">
        <v>1527</v>
      </c>
      <c r="C135" s="45">
        <v>85</v>
      </c>
      <c r="D135" s="126">
        <v>9188</v>
      </c>
      <c r="E135" s="45">
        <v>19</v>
      </c>
      <c r="F135" s="44">
        <v>1654</v>
      </c>
      <c r="G135" s="44">
        <v>6132</v>
      </c>
      <c r="H135" s="44">
        <v>17391</v>
      </c>
      <c r="I135" s="44">
        <v>4108</v>
      </c>
      <c r="J135" s="44">
        <v>2351</v>
      </c>
      <c r="K135" s="44">
        <v>825</v>
      </c>
      <c r="L135" s="44">
        <v>3349</v>
      </c>
      <c r="M135" s="44">
        <v>612</v>
      </c>
      <c r="N135" s="44">
        <v>1205</v>
      </c>
      <c r="O135" s="44">
        <v>3620</v>
      </c>
      <c r="P135" s="44">
        <v>189</v>
      </c>
      <c r="Q135" s="44">
        <v>9709</v>
      </c>
      <c r="R135" s="44">
        <v>3479</v>
      </c>
      <c r="S135" s="44">
        <v>998</v>
      </c>
      <c r="T135" s="44">
        <v>6847</v>
      </c>
      <c r="U135" s="126">
        <v>5</v>
      </c>
      <c r="V135" s="78">
        <f t="shared" si="3"/>
        <v>73293</v>
      </c>
    </row>
    <row r="136" spans="1:22" x14ac:dyDescent="0.2">
      <c r="A136" s="269">
        <v>2017.07</v>
      </c>
      <c r="B136" s="45">
        <v>1524</v>
      </c>
      <c r="C136" s="45">
        <v>88</v>
      </c>
      <c r="D136" s="126">
        <v>9068</v>
      </c>
      <c r="E136" s="45">
        <v>23</v>
      </c>
      <c r="F136" s="44">
        <v>1643</v>
      </c>
      <c r="G136" s="44">
        <v>6179</v>
      </c>
      <c r="H136" s="44">
        <v>17400</v>
      </c>
      <c r="I136" s="44">
        <v>4148</v>
      </c>
      <c r="J136" s="44">
        <v>2337</v>
      </c>
      <c r="K136" s="44">
        <v>865</v>
      </c>
      <c r="L136" s="44">
        <v>3336</v>
      </c>
      <c r="M136" s="44">
        <v>635</v>
      </c>
      <c r="N136" s="44">
        <v>1161</v>
      </c>
      <c r="O136" s="44">
        <v>3455</v>
      </c>
      <c r="P136" s="44">
        <v>161</v>
      </c>
      <c r="Q136" s="44">
        <v>9229</v>
      </c>
      <c r="R136" s="44">
        <v>3489</v>
      </c>
      <c r="S136" s="44">
        <v>1011</v>
      </c>
      <c r="T136" s="44">
        <v>6706</v>
      </c>
      <c r="U136" s="126">
        <v>9</v>
      </c>
      <c r="V136" s="78">
        <f t="shared" si="3"/>
        <v>72467</v>
      </c>
    </row>
    <row r="137" spans="1:22" x14ac:dyDescent="0.2">
      <c r="A137" s="269">
        <v>2017.08</v>
      </c>
      <c r="B137" s="45">
        <v>1545</v>
      </c>
      <c r="C137" s="45">
        <v>86</v>
      </c>
      <c r="D137" s="126">
        <v>9081</v>
      </c>
      <c r="E137" s="45">
        <v>23</v>
      </c>
      <c r="F137" s="44">
        <v>1648</v>
      </c>
      <c r="G137" s="44">
        <v>6228</v>
      </c>
      <c r="H137" s="44">
        <v>17450</v>
      </c>
      <c r="I137" s="44">
        <v>3943</v>
      </c>
      <c r="J137" s="44">
        <v>2227</v>
      </c>
      <c r="K137" s="44">
        <v>861</v>
      </c>
      <c r="L137" s="44">
        <v>3307</v>
      </c>
      <c r="M137" s="44">
        <v>591</v>
      </c>
      <c r="N137" s="44">
        <v>1170</v>
      </c>
      <c r="O137" s="44">
        <v>3413</v>
      </c>
      <c r="P137" s="44">
        <v>147</v>
      </c>
      <c r="Q137" s="44">
        <v>9561</v>
      </c>
      <c r="R137" s="44">
        <v>3510</v>
      </c>
      <c r="S137" s="44">
        <v>1010</v>
      </c>
      <c r="T137" s="44">
        <v>6857</v>
      </c>
      <c r="U137" s="126">
        <v>7</v>
      </c>
      <c r="V137" s="78">
        <f t="shared" si="3"/>
        <v>72665</v>
      </c>
    </row>
    <row r="138" spans="1:22" x14ac:dyDescent="0.2">
      <c r="A138" s="269">
        <v>2017.09</v>
      </c>
      <c r="B138" s="45">
        <v>1699</v>
      </c>
      <c r="C138" s="45">
        <v>87</v>
      </c>
      <c r="D138" s="126">
        <v>9208</v>
      </c>
      <c r="E138" s="45">
        <v>23</v>
      </c>
      <c r="F138" s="44">
        <v>1653</v>
      </c>
      <c r="G138" s="44">
        <v>6290</v>
      </c>
      <c r="H138" s="44">
        <v>17716</v>
      </c>
      <c r="I138" s="44">
        <v>3953</v>
      </c>
      <c r="J138" s="44">
        <v>2392</v>
      </c>
      <c r="K138" s="44">
        <v>890</v>
      </c>
      <c r="L138" s="44">
        <v>3314</v>
      </c>
      <c r="M138" s="44">
        <v>620</v>
      </c>
      <c r="N138" s="44">
        <v>1234</v>
      </c>
      <c r="O138" s="44">
        <v>3396</v>
      </c>
      <c r="P138" s="44">
        <v>197</v>
      </c>
      <c r="Q138" s="44">
        <v>9664</v>
      </c>
      <c r="R138" s="44">
        <v>3574</v>
      </c>
      <c r="S138" s="44">
        <v>1030</v>
      </c>
      <c r="T138" s="44">
        <v>6930</v>
      </c>
      <c r="U138" s="126">
        <v>7</v>
      </c>
      <c r="V138" s="78">
        <f t="shared" ref="V138:V164" si="4">SUM(B138:U138)</f>
        <v>73877</v>
      </c>
    </row>
    <row r="139" spans="1:22" x14ac:dyDescent="0.2">
      <c r="A139" s="269">
        <v>2017.1</v>
      </c>
      <c r="B139" s="45">
        <v>1754</v>
      </c>
      <c r="C139" s="45">
        <v>86</v>
      </c>
      <c r="D139" s="126">
        <v>9233</v>
      </c>
      <c r="E139" s="45">
        <v>23</v>
      </c>
      <c r="F139" s="44">
        <v>1676</v>
      </c>
      <c r="G139" s="44">
        <v>6352</v>
      </c>
      <c r="H139" s="44">
        <v>17748</v>
      </c>
      <c r="I139" s="44">
        <v>3924</v>
      </c>
      <c r="J139" s="44">
        <v>2411</v>
      </c>
      <c r="K139" s="44">
        <v>907</v>
      </c>
      <c r="L139" s="44">
        <v>3312</v>
      </c>
      <c r="M139" s="44">
        <v>606</v>
      </c>
      <c r="N139" s="44">
        <v>1208</v>
      </c>
      <c r="O139" s="44">
        <v>3423</v>
      </c>
      <c r="P139" s="44">
        <v>196</v>
      </c>
      <c r="Q139" s="44">
        <v>9724</v>
      </c>
      <c r="R139" s="44">
        <v>3548</v>
      </c>
      <c r="S139" s="44">
        <v>1030</v>
      </c>
      <c r="T139" s="44">
        <v>6764</v>
      </c>
      <c r="U139" s="126">
        <v>8</v>
      </c>
      <c r="V139" s="78">
        <f t="shared" si="4"/>
        <v>73933</v>
      </c>
    </row>
    <row r="140" spans="1:22" x14ac:dyDescent="0.2">
      <c r="A140" s="269">
        <v>2017.11</v>
      </c>
      <c r="B140" s="45">
        <v>1569</v>
      </c>
      <c r="C140" s="45">
        <v>90</v>
      </c>
      <c r="D140" s="126">
        <v>9328</v>
      </c>
      <c r="E140" s="45">
        <v>22</v>
      </c>
      <c r="F140" s="44">
        <v>1685</v>
      </c>
      <c r="G140" s="44">
        <v>6502</v>
      </c>
      <c r="H140" s="44">
        <v>18043</v>
      </c>
      <c r="I140" s="44">
        <v>3943</v>
      </c>
      <c r="J140" s="44">
        <v>2480</v>
      </c>
      <c r="K140" s="44">
        <v>873</v>
      </c>
      <c r="L140" s="44">
        <v>3304</v>
      </c>
      <c r="M140" s="44">
        <v>589</v>
      </c>
      <c r="N140" s="44">
        <v>1187</v>
      </c>
      <c r="O140" s="44">
        <v>3388</v>
      </c>
      <c r="P140" s="44">
        <v>197</v>
      </c>
      <c r="Q140" s="44">
        <v>9580</v>
      </c>
      <c r="R140" s="44">
        <v>3553</v>
      </c>
      <c r="S140" s="44">
        <v>1009</v>
      </c>
      <c r="T140" s="44">
        <v>6889</v>
      </c>
      <c r="U140" s="126">
        <v>7</v>
      </c>
      <c r="V140" s="78">
        <f t="shared" si="4"/>
        <v>74238</v>
      </c>
    </row>
    <row r="141" spans="1:22" x14ac:dyDescent="0.2">
      <c r="A141" s="269">
        <v>2017.12</v>
      </c>
      <c r="B141" s="45">
        <v>1553</v>
      </c>
      <c r="C141" s="45">
        <v>89</v>
      </c>
      <c r="D141" s="126">
        <v>9300</v>
      </c>
      <c r="E141" s="45">
        <v>22</v>
      </c>
      <c r="F141" s="44">
        <v>1686</v>
      </c>
      <c r="G141" s="44">
        <v>6244</v>
      </c>
      <c r="H141" s="44">
        <v>18676</v>
      </c>
      <c r="I141" s="44">
        <v>4021</v>
      </c>
      <c r="J141" s="44">
        <v>2659</v>
      </c>
      <c r="K141" s="44">
        <v>872</v>
      </c>
      <c r="L141" s="44">
        <v>3289</v>
      </c>
      <c r="M141" s="44">
        <v>633</v>
      </c>
      <c r="N141" s="44">
        <v>1268</v>
      </c>
      <c r="O141" s="44">
        <v>3498</v>
      </c>
      <c r="P141" s="44">
        <v>123</v>
      </c>
      <c r="Q141" s="44">
        <v>9069</v>
      </c>
      <c r="R141" s="44">
        <v>3602</v>
      </c>
      <c r="S141" s="44">
        <v>1213</v>
      </c>
      <c r="T141" s="44">
        <v>7046</v>
      </c>
      <c r="U141" s="126">
        <v>7</v>
      </c>
      <c r="V141" s="78">
        <f t="shared" si="4"/>
        <v>74870</v>
      </c>
    </row>
    <row r="142" spans="1:22" x14ac:dyDescent="0.2">
      <c r="A142" s="269">
        <v>2018.01</v>
      </c>
      <c r="B142" s="45">
        <v>1257</v>
      </c>
      <c r="C142" s="45">
        <v>91</v>
      </c>
      <c r="D142" s="126">
        <v>9294</v>
      </c>
      <c r="E142" s="45">
        <v>21</v>
      </c>
      <c r="F142" s="44">
        <v>1671</v>
      </c>
      <c r="G142" s="44">
        <v>6212</v>
      </c>
      <c r="H142" s="44">
        <v>17765</v>
      </c>
      <c r="I142" s="44">
        <v>3935</v>
      </c>
      <c r="J142" s="44">
        <v>2432</v>
      </c>
      <c r="K142" s="44">
        <v>837</v>
      </c>
      <c r="L142" s="44">
        <v>3262</v>
      </c>
      <c r="M142" s="44">
        <v>603</v>
      </c>
      <c r="N142" s="44">
        <v>1224</v>
      </c>
      <c r="O142" s="44">
        <v>3365</v>
      </c>
      <c r="P142" s="44">
        <v>133</v>
      </c>
      <c r="Q142" s="44">
        <v>8120</v>
      </c>
      <c r="R142" s="44">
        <v>3605</v>
      </c>
      <c r="S142" s="44">
        <v>1263</v>
      </c>
      <c r="T142" s="44">
        <v>6830</v>
      </c>
      <c r="U142" s="126">
        <v>3</v>
      </c>
      <c r="V142" s="78">
        <f t="shared" si="4"/>
        <v>71923</v>
      </c>
    </row>
    <row r="143" spans="1:22" x14ac:dyDescent="0.2">
      <c r="A143" s="269">
        <v>2018.02</v>
      </c>
      <c r="B143" s="45">
        <v>1320</v>
      </c>
      <c r="C143" s="45">
        <v>94</v>
      </c>
      <c r="D143" s="126">
        <v>9359</v>
      </c>
      <c r="E143" s="45">
        <v>20</v>
      </c>
      <c r="F143" s="44">
        <v>1682</v>
      </c>
      <c r="G143" s="44">
        <v>6174</v>
      </c>
      <c r="H143" s="44">
        <v>18000</v>
      </c>
      <c r="I143" s="44">
        <v>3937</v>
      </c>
      <c r="J143" s="44">
        <v>2471</v>
      </c>
      <c r="K143" s="44">
        <v>875</v>
      </c>
      <c r="L143" s="44">
        <v>3262</v>
      </c>
      <c r="M143" s="44">
        <v>629</v>
      </c>
      <c r="N143" s="44">
        <v>1352</v>
      </c>
      <c r="O143" s="44">
        <v>3320</v>
      </c>
      <c r="P143" s="44">
        <v>212</v>
      </c>
      <c r="Q143" s="44">
        <v>8088</v>
      </c>
      <c r="R143" s="44">
        <v>3630</v>
      </c>
      <c r="S143" s="44">
        <v>1097</v>
      </c>
      <c r="T143" s="44">
        <v>7085</v>
      </c>
      <c r="U143" s="126">
        <v>7</v>
      </c>
      <c r="V143" s="78">
        <f t="shared" si="4"/>
        <v>72614</v>
      </c>
    </row>
    <row r="144" spans="1:22" x14ac:dyDescent="0.2">
      <c r="A144" s="269">
        <v>2018.03</v>
      </c>
      <c r="B144" s="45">
        <v>1139</v>
      </c>
      <c r="C144" s="45">
        <v>93</v>
      </c>
      <c r="D144" s="126">
        <v>9383</v>
      </c>
      <c r="E144" s="45">
        <v>22</v>
      </c>
      <c r="F144" s="44">
        <v>1686</v>
      </c>
      <c r="G144" s="44">
        <v>6324</v>
      </c>
      <c r="H144" s="44">
        <v>18203</v>
      </c>
      <c r="I144" s="44">
        <v>4005</v>
      </c>
      <c r="J144" s="44">
        <v>2460</v>
      </c>
      <c r="K144" s="44">
        <v>875</v>
      </c>
      <c r="L144" s="44">
        <v>3268</v>
      </c>
      <c r="M144" s="44">
        <v>632</v>
      </c>
      <c r="N144" s="44">
        <v>1281</v>
      </c>
      <c r="O144" s="44">
        <v>3256</v>
      </c>
      <c r="P144" s="44">
        <v>213</v>
      </c>
      <c r="Q144" s="44">
        <v>8715</v>
      </c>
      <c r="R144" s="44">
        <v>3660</v>
      </c>
      <c r="S144" s="44">
        <v>1139</v>
      </c>
      <c r="T144" s="44">
        <v>7133</v>
      </c>
      <c r="U144" s="126">
        <v>3</v>
      </c>
      <c r="V144" s="78">
        <f t="shared" si="4"/>
        <v>73490</v>
      </c>
    </row>
    <row r="145" spans="1:22" x14ac:dyDescent="0.2">
      <c r="A145" s="269">
        <v>2018.04</v>
      </c>
      <c r="B145" s="45">
        <v>1138</v>
      </c>
      <c r="C145" s="45">
        <v>86</v>
      </c>
      <c r="D145" s="126">
        <v>9306</v>
      </c>
      <c r="E145" s="45">
        <v>22</v>
      </c>
      <c r="F145" s="44">
        <v>1686</v>
      </c>
      <c r="G145" s="44">
        <v>6366</v>
      </c>
      <c r="H145" s="44">
        <v>18027</v>
      </c>
      <c r="I145" s="44">
        <v>3865</v>
      </c>
      <c r="J145" s="44">
        <v>2429</v>
      </c>
      <c r="K145" s="44">
        <v>809</v>
      </c>
      <c r="L145" s="44">
        <v>3254</v>
      </c>
      <c r="M145" s="44">
        <v>612</v>
      </c>
      <c r="N145" s="44">
        <v>1258</v>
      </c>
      <c r="O145" s="44">
        <v>3196</v>
      </c>
      <c r="P145" s="44">
        <v>213</v>
      </c>
      <c r="Q145" s="44">
        <v>8951</v>
      </c>
      <c r="R145" s="44">
        <v>3536</v>
      </c>
      <c r="S145" s="44">
        <v>1007</v>
      </c>
      <c r="T145" s="44">
        <v>7103</v>
      </c>
      <c r="U145" s="126">
        <v>3</v>
      </c>
      <c r="V145" s="78">
        <f t="shared" si="4"/>
        <v>72867</v>
      </c>
    </row>
    <row r="146" spans="1:22" x14ac:dyDescent="0.2">
      <c r="A146" s="269">
        <v>2018.05</v>
      </c>
      <c r="B146" s="45">
        <v>1112</v>
      </c>
      <c r="C146" s="45">
        <v>85</v>
      </c>
      <c r="D146" s="126">
        <v>9127</v>
      </c>
      <c r="E146" s="45">
        <v>20</v>
      </c>
      <c r="F146" s="44">
        <v>1681</v>
      </c>
      <c r="G146" s="44">
        <v>6476</v>
      </c>
      <c r="H146" s="44">
        <v>17866</v>
      </c>
      <c r="I146" s="44">
        <v>3939</v>
      </c>
      <c r="J146" s="44">
        <v>2246</v>
      </c>
      <c r="K146" s="44">
        <v>920</v>
      </c>
      <c r="L146" s="44">
        <v>3241</v>
      </c>
      <c r="M146" s="44">
        <v>616</v>
      </c>
      <c r="N146" s="44">
        <v>1190</v>
      </c>
      <c r="O146" s="44">
        <v>3259</v>
      </c>
      <c r="P146" s="44">
        <v>206</v>
      </c>
      <c r="Q146" s="44">
        <v>9304</v>
      </c>
      <c r="R146" s="44">
        <v>3590</v>
      </c>
      <c r="S146" s="44">
        <v>988</v>
      </c>
      <c r="T146" s="44">
        <v>7098</v>
      </c>
      <c r="U146" s="126">
        <v>3</v>
      </c>
      <c r="V146" s="78">
        <f t="shared" si="4"/>
        <v>72967</v>
      </c>
    </row>
    <row r="147" spans="1:22" x14ac:dyDescent="0.2">
      <c r="A147" s="269">
        <v>2018.06</v>
      </c>
      <c r="B147" s="45">
        <v>1132</v>
      </c>
      <c r="C147" s="45">
        <v>85</v>
      </c>
      <c r="D147" s="126">
        <v>9104</v>
      </c>
      <c r="E147" s="45">
        <v>21</v>
      </c>
      <c r="F147" s="44">
        <v>1684</v>
      </c>
      <c r="G147" s="44">
        <v>6433</v>
      </c>
      <c r="H147" s="44">
        <v>18047</v>
      </c>
      <c r="I147" s="44">
        <v>4005</v>
      </c>
      <c r="J147" s="44">
        <v>2233</v>
      </c>
      <c r="K147" s="44">
        <v>879</v>
      </c>
      <c r="L147" s="44">
        <v>3214</v>
      </c>
      <c r="M147" s="44">
        <v>623</v>
      </c>
      <c r="N147" s="44">
        <v>1242</v>
      </c>
      <c r="O147" s="44">
        <v>3273</v>
      </c>
      <c r="P147" s="44">
        <v>140</v>
      </c>
      <c r="Q147" s="44">
        <v>9507</v>
      </c>
      <c r="R147" s="44">
        <v>3613</v>
      </c>
      <c r="S147" s="44">
        <v>1023</v>
      </c>
      <c r="T147" s="44">
        <v>7244</v>
      </c>
      <c r="U147" s="126">
        <v>7</v>
      </c>
      <c r="V147" s="78">
        <f t="shared" si="4"/>
        <v>73509</v>
      </c>
    </row>
    <row r="148" spans="1:22" x14ac:dyDescent="0.2">
      <c r="A148" s="269">
        <v>2018.07</v>
      </c>
      <c r="B148" s="45">
        <v>1098</v>
      </c>
      <c r="C148" s="45">
        <v>84</v>
      </c>
      <c r="D148" s="126">
        <v>9041</v>
      </c>
      <c r="E148" s="45">
        <v>20</v>
      </c>
      <c r="F148" s="44">
        <v>1677</v>
      </c>
      <c r="G148" s="44">
        <v>6501</v>
      </c>
      <c r="H148" s="44">
        <v>17740</v>
      </c>
      <c r="I148" s="44">
        <v>3975</v>
      </c>
      <c r="J148" s="44">
        <v>2169</v>
      </c>
      <c r="K148" s="44">
        <v>905</v>
      </c>
      <c r="L148" s="44">
        <v>3224</v>
      </c>
      <c r="M148" s="44">
        <v>618</v>
      </c>
      <c r="N148" s="44">
        <v>1443</v>
      </c>
      <c r="O148" s="44">
        <v>3172</v>
      </c>
      <c r="P148" s="44">
        <v>95</v>
      </c>
      <c r="Q148" s="44">
        <v>9271</v>
      </c>
      <c r="R148" s="44">
        <v>3602</v>
      </c>
      <c r="S148" s="44">
        <v>995</v>
      </c>
      <c r="T148" s="44">
        <v>7071</v>
      </c>
      <c r="U148" s="126">
        <v>8</v>
      </c>
      <c r="V148" s="78">
        <f t="shared" si="4"/>
        <v>72709</v>
      </c>
    </row>
    <row r="149" spans="1:22" x14ac:dyDescent="0.2">
      <c r="A149" s="269">
        <v>2018.08</v>
      </c>
      <c r="B149" s="45">
        <v>1138</v>
      </c>
      <c r="C149" s="45">
        <v>83</v>
      </c>
      <c r="D149" s="126">
        <v>8982</v>
      </c>
      <c r="E149" s="45">
        <v>16</v>
      </c>
      <c r="F149" s="44">
        <v>1679</v>
      </c>
      <c r="G149" s="44">
        <v>6664</v>
      </c>
      <c r="H149" s="44">
        <v>17477</v>
      </c>
      <c r="I149" s="44">
        <v>3939</v>
      </c>
      <c r="J149" s="44">
        <v>2326</v>
      </c>
      <c r="K149" s="44">
        <v>875</v>
      </c>
      <c r="L149" s="44">
        <v>3206</v>
      </c>
      <c r="M149" s="44">
        <v>610</v>
      </c>
      <c r="N149" s="44">
        <v>1157</v>
      </c>
      <c r="O149" s="44">
        <v>3261</v>
      </c>
      <c r="P149" s="44">
        <v>132</v>
      </c>
      <c r="Q149" s="44">
        <v>10088</v>
      </c>
      <c r="R149" s="44">
        <v>3565</v>
      </c>
      <c r="S149" s="44">
        <v>1022</v>
      </c>
      <c r="T149" s="44">
        <v>7171</v>
      </c>
      <c r="U149" s="126">
        <v>3</v>
      </c>
      <c r="V149" s="78">
        <f t="shared" si="4"/>
        <v>73394</v>
      </c>
    </row>
    <row r="150" spans="1:22" x14ac:dyDescent="0.2">
      <c r="A150" s="269">
        <v>2018.09</v>
      </c>
      <c r="B150" s="45">
        <v>1154</v>
      </c>
      <c r="C150" s="45">
        <v>85</v>
      </c>
      <c r="D150" s="126">
        <v>9149</v>
      </c>
      <c r="E150" s="45">
        <v>20</v>
      </c>
      <c r="F150" s="44">
        <v>1687</v>
      </c>
      <c r="G150" s="44">
        <v>6626</v>
      </c>
      <c r="H150" s="44">
        <v>17711</v>
      </c>
      <c r="I150" s="44">
        <v>4015</v>
      </c>
      <c r="J150" s="44">
        <v>2278</v>
      </c>
      <c r="K150" s="44">
        <v>881</v>
      </c>
      <c r="L150" s="44">
        <v>3173</v>
      </c>
      <c r="M150" s="44">
        <v>629</v>
      </c>
      <c r="N150" s="44">
        <v>1203</v>
      </c>
      <c r="O150" s="44">
        <v>3328</v>
      </c>
      <c r="P150" s="44">
        <v>142</v>
      </c>
      <c r="Q150" s="44">
        <v>10007</v>
      </c>
      <c r="R150" s="44">
        <v>3602</v>
      </c>
      <c r="S150" s="44">
        <v>1022</v>
      </c>
      <c r="T150" s="44">
        <v>7262</v>
      </c>
      <c r="U150" s="126">
        <v>7</v>
      </c>
      <c r="V150" s="78">
        <f t="shared" si="4"/>
        <v>73981</v>
      </c>
    </row>
    <row r="151" spans="1:22" x14ac:dyDescent="0.2">
      <c r="A151" s="269">
        <v>2018.1</v>
      </c>
      <c r="B151" s="45">
        <v>1140</v>
      </c>
      <c r="C151" s="45">
        <v>84</v>
      </c>
      <c r="D151" s="126">
        <v>9017</v>
      </c>
      <c r="E151" s="45">
        <v>19</v>
      </c>
      <c r="F151" s="44">
        <v>464</v>
      </c>
      <c r="G151" s="44">
        <v>6640</v>
      </c>
      <c r="H151" s="44">
        <v>17123</v>
      </c>
      <c r="I151" s="44">
        <v>3944</v>
      </c>
      <c r="J151" s="44">
        <v>2231</v>
      </c>
      <c r="K151" s="44">
        <v>898</v>
      </c>
      <c r="L151" s="44">
        <v>3150</v>
      </c>
      <c r="M151" s="44">
        <v>595</v>
      </c>
      <c r="N151" s="44">
        <v>1162</v>
      </c>
      <c r="O151" s="44">
        <v>3409</v>
      </c>
      <c r="P151" s="44">
        <v>140</v>
      </c>
      <c r="Q151" s="44">
        <v>9748</v>
      </c>
      <c r="R151" s="44">
        <v>3511</v>
      </c>
      <c r="S151" s="44">
        <v>990</v>
      </c>
      <c r="T151" s="44">
        <v>7244</v>
      </c>
      <c r="U151" s="126">
        <v>7</v>
      </c>
      <c r="V151" s="78">
        <f t="shared" si="4"/>
        <v>71516</v>
      </c>
    </row>
    <row r="152" spans="1:22" x14ac:dyDescent="0.2">
      <c r="A152" s="269">
        <v>2018.11</v>
      </c>
      <c r="B152" s="45">
        <v>1152</v>
      </c>
      <c r="C152" s="45">
        <v>84</v>
      </c>
      <c r="D152" s="126">
        <v>9031</v>
      </c>
      <c r="E152" s="45">
        <v>15</v>
      </c>
      <c r="F152" s="44">
        <v>1713</v>
      </c>
      <c r="G152" s="44">
        <v>6694</v>
      </c>
      <c r="H152" s="44">
        <v>17085</v>
      </c>
      <c r="I152" s="44">
        <v>3930</v>
      </c>
      <c r="J152" s="44">
        <v>2322</v>
      </c>
      <c r="K152" s="44">
        <v>916</v>
      </c>
      <c r="L152" s="44">
        <v>3125</v>
      </c>
      <c r="M152" s="44">
        <v>629</v>
      </c>
      <c r="N152" s="44">
        <v>1164</v>
      </c>
      <c r="O152" s="44">
        <v>3221</v>
      </c>
      <c r="P152" s="44">
        <v>102</v>
      </c>
      <c r="Q152" s="44">
        <v>9594</v>
      </c>
      <c r="R152" s="44">
        <v>3561</v>
      </c>
      <c r="S152" s="44">
        <v>999</v>
      </c>
      <c r="T152" s="44">
        <v>7218</v>
      </c>
      <c r="U152" s="126">
        <v>7</v>
      </c>
      <c r="V152" s="78">
        <f t="shared" si="4"/>
        <v>72562</v>
      </c>
    </row>
    <row r="153" spans="1:22" x14ac:dyDescent="0.2">
      <c r="A153" s="269">
        <v>2018.12</v>
      </c>
      <c r="B153" s="45">
        <v>1174</v>
      </c>
      <c r="C153" s="45">
        <v>85</v>
      </c>
      <c r="D153" s="126">
        <v>9026</v>
      </c>
      <c r="E153" s="45">
        <v>18</v>
      </c>
      <c r="F153" s="44">
        <v>1709</v>
      </c>
      <c r="G153" s="44">
        <v>6585</v>
      </c>
      <c r="H153" s="44">
        <v>17184</v>
      </c>
      <c r="I153" s="44">
        <v>3813</v>
      </c>
      <c r="J153" s="44">
        <v>2331</v>
      </c>
      <c r="K153" s="44">
        <v>897</v>
      </c>
      <c r="L153" s="44">
        <v>3108</v>
      </c>
      <c r="M153" s="44">
        <v>624</v>
      </c>
      <c r="N153" s="44">
        <v>1154</v>
      </c>
      <c r="O153" s="44">
        <v>3194</v>
      </c>
      <c r="P153" s="44">
        <v>137</v>
      </c>
      <c r="Q153" s="44">
        <v>8975</v>
      </c>
      <c r="R153" s="44">
        <v>3585</v>
      </c>
      <c r="S153" s="44">
        <v>1091</v>
      </c>
      <c r="T153" s="44">
        <v>7399</v>
      </c>
      <c r="U153" s="126">
        <v>7</v>
      </c>
      <c r="V153" s="78">
        <f t="shared" si="4"/>
        <v>72096</v>
      </c>
    </row>
    <row r="154" spans="1:22" x14ac:dyDescent="0.2">
      <c r="A154" s="269">
        <v>2019.01</v>
      </c>
      <c r="B154" s="45">
        <v>1130</v>
      </c>
      <c r="C154" s="45">
        <v>90</v>
      </c>
      <c r="D154" s="126">
        <v>8987</v>
      </c>
      <c r="E154" s="45">
        <v>18</v>
      </c>
      <c r="F154" s="44">
        <v>1698</v>
      </c>
      <c r="G154" s="44">
        <v>6846</v>
      </c>
      <c r="H154" s="44">
        <v>16977</v>
      </c>
      <c r="I154" s="44">
        <v>3889</v>
      </c>
      <c r="J154" s="44">
        <v>2342</v>
      </c>
      <c r="K154" s="44">
        <v>899</v>
      </c>
      <c r="L154" s="44">
        <v>3087</v>
      </c>
      <c r="M154" s="44">
        <v>631</v>
      </c>
      <c r="N154" s="44">
        <v>1130</v>
      </c>
      <c r="O154" s="44">
        <v>3172</v>
      </c>
      <c r="P154" s="44">
        <v>138</v>
      </c>
      <c r="Q154" s="44">
        <v>8343</v>
      </c>
      <c r="R154" s="44">
        <v>3548</v>
      </c>
      <c r="S154" s="44">
        <v>1348</v>
      </c>
      <c r="T154" s="44">
        <v>7304</v>
      </c>
      <c r="U154" s="126">
        <v>7</v>
      </c>
      <c r="V154" s="78">
        <f t="shared" si="4"/>
        <v>71584</v>
      </c>
    </row>
    <row r="155" spans="1:22" x14ac:dyDescent="0.2">
      <c r="A155" s="269">
        <v>2019.02</v>
      </c>
      <c r="B155" s="45">
        <v>1084</v>
      </c>
      <c r="C155" s="45">
        <v>85</v>
      </c>
      <c r="D155" s="126">
        <v>9074</v>
      </c>
      <c r="E155" s="45">
        <v>18</v>
      </c>
      <c r="F155" s="44">
        <v>1702</v>
      </c>
      <c r="G155" s="44">
        <v>6890</v>
      </c>
      <c r="H155" s="44">
        <v>16671</v>
      </c>
      <c r="I155" s="44">
        <v>3864</v>
      </c>
      <c r="J155" s="44">
        <v>2382</v>
      </c>
      <c r="K155" s="44">
        <v>910</v>
      </c>
      <c r="L155" s="44">
        <v>3088</v>
      </c>
      <c r="M155" s="44">
        <v>637</v>
      </c>
      <c r="N155" s="44">
        <v>1097</v>
      </c>
      <c r="O155" s="44">
        <v>3200</v>
      </c>
      <c r="P155" s="44">
        <v>101</v>
      </c>
      <c r="Q155" s="44">
        <v>8370</v>
      </c>
      <c r="R155" s="44">
        <v>3464</v>
      </c>
      <c r="S155" s="44">
        <v>1327</v>
      </c>
      <c r="T155" s="44">
        <v>7246</v>
      </c>
      <c r="U155" s="126">
        <v>5</v>
      </c>
      <c r="V155" s="78">
        <f t="shared" si="4"/>
        <v>71215</v>
      </c>
    </row>
    <row r="156" spans="1:22" x14ac:dyDescent="0.2">
      <c r="A156" s="269">
        <v>2019.03</v>
      </c>
      <c r="B156" s="45">
        <v>1120</v>
      </c>
      <c r="C156" s="45">
        <v>85</v>
      </c>
      <c r="D156" s="126">
        <v>9131</v>
      </c>
      <c r="E156" s="45">
        <v>18</v>
      </c>
      <c r="F156" s="44">
        <v>1697</v>
      </c>
      <c r="G156" s="44">
        <v>7009</v>
      </c>
      <c r="H156" s="44">
        <v>16928</v>
      </c>
      <c r="I156" s="44">
        <v>3874</v>
      </c>
      <c r="J156" s="44">
        <v>2512</v>
      </c>
      <c r="K156" s="44">
        <v>916</v>
      </c>
      <c r="L156" s="44">
        <v>3076</v>
      </c>
      <c r="M156" s="44">
        <v>650</v>
      </c>
      <c r="N156" s="44">
        <v>1154</v>
      </c>
      <c r="O156" s="44">
        <v>2880</v>
      </c>
      <c r="P156" s="44">
        <v>139</v>
      </c>
      <c r="Q156" s="44">
        <v>8820</v>
      </c>
      <c r="R156" s="44">
        <v>3594</v>
      </c>
      <c r="S156" s="44">
        <v>1256</v>
      </c>
      <c r="T156" s="44">
        <v>7094</v>
      </c>
      <c r="U156" s="126">
        <v>5</v>
      </c>
      <c r="V156" s="78">
        <f t="shared" si="4"/>
        <v>71958</v>
      </c>
    </row>
    <row r="157" spans="1:22" x14ac:dyDescent="0.2">
      <c r="A157" s="269">
        <v>2019.04</v>
      </c>
      <c r="B157" s="45">
        <v>1066</v>
      </c>
      <c r="C157" s="45">
        <v>84</v>
      </c>
      <c r="D157" s="126">
        <v>8896</v>
      </c>
      <c r="E157" s="45">
        <v>15</v>
      </c>
      <c r="F157" s="44">
        <v>1704</v>
      </c>
      <c r="G157" s="44">
        <v>6991</v>
      </c>
      <c r="H157" s="44">
        <v>16080</v>
      </c>
      <c r="I157" s="44">
        <v>3707</v>
      </c>
      <c r="J157" s="44">
        <v>2419</v>
      </c>
      <c r="K157" s="44">
        <v>904</v>
      </c>
      <c r="L157" s="44">
        <v>3053</v>
      </c>
      <c r="M157" s="44">
        <v>632</v>
      </c>
      <c r="N157" s="44">
        <v>1069</v>
      </c>
      <c r="O157" s="44">
        <v>3074</v>
      </c>
      <c r="P157" s="44">
        <v>140</v>
      </c>
      <c r="Q157" s="44">
        <v>9337</v>
      </c>
      <c r="R157" s="44">
        <v>3544</v>
      </c>
      <c r="S157" s="44">
        <v>1192</v>
      </c>
      <c r="T157" s="44">
        <v>7056</v>
      </c>
      <c r="U157" s="126">
        <v>1</v>
      </c>
      <c r="V157" s="78">
        <f t="shared" si="4"/>
        <v>70964</v>
      </c>
    </row>
    <row r="158" spans="1:22" x14ac:dyDescent="0.2">
      <c r="A158" s="269">
        <v>2019.05</v>
      </c>
      <c r="B158" s="45">
        <v>1100</v>
      </c>
      <c r="C158" s="45">
        <v>83</v>
      </c>
      <c r="D158" s="126">
        <v>8952</v>
      </c>
      <c r="E158" s="45">
        <v>15</v>
      </c>
      <c r="F158" s="44">
        <v>474</v>
      </c>
      <c r="G158" s="44">
        <v>6976</v>
      </c>
      <c r="H158" s="44">
        <v>16268</v>
      </c>
      <c r="I158" s="44">
        <v>3634</v>
      </c>
      <c r="J158" s="44">
        <v>2300</v>
      </c>
      <c r="K158" s="44">
        <v>921</v>
      </c>
      <c r="L158" s="44">
        <v>3036</v>
      </c>
      <c r="M158" s="44">
        <v>645</v>
      </c>
      <c r="N158" s="44">
        <v>1096</v>
      </c>
      <c r="O158" s="44">
        <v>2943</v>
      </c>
      <c r="P158" s="44">
        <v>147</v>
      </c>
      <c r="Q158" s="44">
        <v>9578</v>
      </c>
      <c r="R158" s="44">
        <v>3528</v>
      </c>
      <c r="S158" s="44">
        <v>1206</v>
      </c>
      <c r="T158" s="44">
        <v>7062</v>
      </c>
      <c r="U158" s="126">
        <v>5</v>
      </c>
      <c r="V158" s="78">
        <f t="shared" si="4"/>
        <v>69969</v>
      </c>
    </row>
    <row r="159" spans="1:22" x14ac:dyDescent="0.2">
      <c r="A159" s="269">
        <v>2019.06</v>
      </c>
      <c r="B159" s="45">
        <v>1102</v>
      </c>
      <c r="C159" s="45">
        <v>81</v>
      </c>
      <c r="D159" s="126">
        <v>9040</v>
      </c>
      <c r="E159" s="45">
        <v>18</v>
      </c>
      <c r="F159" s="44">
        <v>1691</v>
      </c>
      <c r="G159" s="44">
        <v>6935</v>
      </c>
      <c r="H159" s="44">
        <v>16361</v>
      </c>
      <c r="I159" s="44">
        <v>3676</v>
      </c>
      <c r="J159" s="44">
        <v>2304</v>
      </c>
      <c r="K159" s="44">
        <v>935</v>
      </c>
      <c r="L159" s="44">
        <v>3016</v>
      </c>
      <c r="M159" s="44">
        <v>635</v>
      </c>
      <c r="N159" s="44">
        <v>1120</v>
      </c>
      <c r="O159" s="44">
        <v>2767</v>
      </c>
      <c r="P159" s="44">
        <v>146</v>
      </c>
      <c r="Q159" s="44">
        <v>9622</v>
      </c>
      <c r="R159" s="44">
        <v>3538</v>
      </c>
      <c r="S159" s="44">
        <v>1197</v>
      </c>
      <c r="T159" s="44">
        <v>7169</v>
      </c>
      <c r="U159" s="126">
        <v>5</v>
      </c>
      <c r="V159" s="78">
        <f t="shared" si="4"/>
        <v>71358</v>
      </c>
    </row>
    <row r="160" spans="1:22" x14ac:dyDescent="0.2">
      <c r="A160" s="269">
        <v>2019.07</v>
      </c>
      <c r="B160" s="45">
        <v>1055</v>
      </c>
      <c r="C160" s="45">
        <v>81</v>
      </c>
      <c r="D160" s="126">
        <v>8940</v>
      </c>
      <c r="E160" s="45">
        <v>18</v>
      </c>
      <c r="F160" s="44">
        <v>1673</v>
      </c>
      <c r="G160" s="44">
        <v>6813</v>
      </c>
      <c r="H160" s="44">
        <v>15969</v>
      </c>
      <c r="I160" s="44">
        <v>3584</v>
      </c>
      <c r="J160" s="44">
        <v>2238</v>
      </c>
      <c r="K160" s="44">
        <v>929</v>
      </c>
      <c r="L160" s="44">
        <v>3007</v>
      </c>
      <c r="M160" s="44">
        <v>602</v>
      </c>
      <c r="N160" s="44">
        <v>1090</v>
      </c>
      <c r="O160" s="44">
        <v>2690</v>
      </c>
      <c r="P160" s="44">
        <v>145</v>
      </c>
      <c r="Q160" s="44">
        <v>9369</v>
      </c>
      <c r="R160" s="44">
        <v>3481</v>
      </c>
      <c r="S160" s="44">
        <v>1154</v>
      </c>
      <c r="T160" s="44">
        <v>7075</v>
      </c>
      <c r="U160" s="126">
        <v>1</v>
      </c>
      <c r="V160" s="78">
        <f t="shared" si="4"/>
        <v>69914</v>
      </c>
    </row>
    <row r="161" spans="1:24" x14ac:dyDescent="0.2">
      <c r="A161" s="269">
        <v>2019.08</v>
      </c>
      <c r="B161" s="45">
        <v>1096</v>
      </c>
      <c r="C161" s="45">
        <v>80</v>
      </c>
      <c r="D161" s="126">
        <v>8840</v>
      </c>
      <c r="E161" s="45">
        <v>15</v>
      </c>
      <c r="F161" s="44">
        <v>1663</v>
      </c>
      <c r="G161" s="44">
        <v>6490</v>
      </c>
      <c r="H161" s="44">
        <v>16462</v>
      </c>
      <c r="I161" s="44">
        <v>3614</v>
      </c>
      <c r="J161" s="44">
        <v>2485</v>
      </c>
      <c r="K161" s="44">
        <v>928</v>
      </c>
      <c r="L161" s="44">
        <v>2997</v>
      </c>
      <c r="M161" s="44">
        <v>624</v>
      </c>
      <c r="N161" s="44">
        <v>1101</v>
      </c>
      <c r="O161" s="44">
        <v>2610</v>
      </c>
      <c r="P161" s="44">
        <v>145</v>
      </c>
      <c r="Q161" s="44">
        <v>9651</v>
      </c>
      <c r="R161" s="44">
        <v>3524</v>
      </c>
      <c r="S161" s="44">
        <v>1181</v>
      </c>
      <c r="T161" s="44">
        <v>7106</v>
      </c>
      <c r="U161" s="126">
        <v>5</v>
      </c>
      <c r="V161" s="78">
        <f t="shared" si="4"/>
        <v>70617</v>
      </c>
    </row>
    <row r="162" spans="1:24" x14ac:dyDescent="0.2">
      <c r="A162" s="269">
        <v>2019.09</v>
      </c>
      <c r="B162" s="45">
        <v>1058</v>
      </c>
      <c r="C162" s="45">
        <v>85</v>
      </c>
      <c r="D162" s="126">
        <v>9001</v>
      </c>
      <c r="E162" s="45">
        <v>18</v>
      </c>
      <c r="F162" s="44">
        <v>1668</v>
      </c>
      <c r="G162" s="44">
        <v>6012</v>
      </c>
      <c r="H162" s="44">
        <v>16237</v>
      </c>
      <c r="I162" s="44">
        <v>3554</v>
      </c>
      <c r="J162" s="44">
        <v>2442</v>
      </c>
      <c r="K162" s="44">
        <v>925</v>
      </c>
      <c r="L162" s="44">
        <v>2979</v>
      </c>
      <c r="M162" s="44">
        <v>621</v>
      </c>
      <c r="N162" s="44">
        <v>1134</v>
      </c>
      <c r="O162" s="44">
        <v>2736</v>
      </c>
      <c r="P162" s="44">
        <v>146</v>
      </c>
      <c r="Q162" s="44">
        <v>9806</v>
      </c>
      <c r="R162" s="44">
        <v>3195</v>
      </c>
      <c r="S162" s="44">
        <v>1176</v>
      </c>
      <c r="T162" s="44">
        <v>7042</v>
      </c>
      <c r="U162" s="126">
        <v>5</v>
      </c>
      <c r="V162" s="78">
        <f t="shared" si="4"/>
        <v>69840</v>
      </c>
    </row>
    <row r="163" spans="1:24" x14ac:dyDescent="0.2">
      <c r="A163" s="269">
        <v>2019.1</v>
      </c>
      <c r="B163" s="45">
        <v>1021</v>
      </c>
      <c r="C163" s="45">
        <v>87</v>
      </c>
      <c r="D163" s="126">
        <v>8971</v>
      </c>
      <c r="E163" s="45">
        <v>18</v>
      </c>
      <c r="F163" s="44">
        <v>1669</v>
      </c>
      <c r="G163" s="44">
        <v>5909</v>
      </c>
      <c r="H163" s="44">
        <v>15968</v>
      </c>
      <c r="I163" s="44">
        <v>3473</v>
      </c>
      <c r="J163" s="44">
        <v>2365</v>
      </c>
      <c r="K163" s="44">
        <v>939</v>
      </c>
      <c r="L163" s="44">
        <v>2973</v>
      </c>
      <c r="M163" s="44">
        <v>604</v>
      </c>
      <c r="N163" s="44">
        <v>1100</v>
      </c>
      <c r="O163" s="44">
        <v>2635</v>
      </c>
      <c r="P163" s="44">
        <v>143</v>
      </c>
      <c r="Q163" s="44">
        <v>9849</v>
      </c>
      <c r="R163" s="44">
        <v>3206</v>
      </c>
      <c r="S163" s="44">
        <v>1170</v>
      </c>
      <c r="T163" s="44">
        <v>7088</v>
      </c>
      <c r="U163" s="126">
        <v>5</v>
      </c>
      <c r="V163" s="78">
        <f t="shared" si="4"/>
        <v>69193</v>
      </c>
    </row>
    <row r="164" spans="1:24" x14ac:dyDescent="0.2">
      <c r="A164" s="269">
        <v>2019.11</v>
      </c>
      <c r="B164" s="45">
        <v>1089</v>
      </c>
      <c r="C164" s="45">
        <v>80</v>
      </c>
      <c r="D164" s="126">
        <v>9026</v>
      </c>
      <c r="E164" s="45">
        <v>15</v>
      </c>
      <c r="F164" s="44">
        <v>1678</v>
      </c>
      <c r="G164" s="44">
        <v>5822</v>
      </c>
      <c r="H164" s="44">
        <v>16593</v>
      </c>
      <c r="I164" s="44">
        <v>3520</v>
      </c>
      <c r="J164" s="44">
        <v>2445</v>
      </c>
      <c r="K164" s="44">
        <v>976</v>
      </c>
      <c r="L164" s="44">
        <v>2960</v>
      </c>
      <c r="M164" s="44">
        <v>630</v>
      </c>
      <c r="N164" s="44">
        <v>1089</v>
      </c>
      <c r="O164" s="44">
        <v>2910</v>
      </c>
      <c r="P164" s="44">
        <v>178</v>
      </c>
      <c r="Q164" s="44">
        <v>9712</v>
      </c>
      <c r="R164" s="44">
        <v>3231</v>
      </c>
      <c r="S164" s="44">
        <v>1206</v>
      </c>
      <c r="T164" s="44">
        <v>7217</v>
      </c>
      <c r="U164" s="126">
        <v>5</v>
      </c>
      <c r="V164" s="78">
        <f t="shared" si="4"/>
        <v>70382</v>
      </c>
    </row>
    <row r="165" spans="1:24" x14ac:dyDescent="0.2">
      <c r="A165" s="269">
        <v>2019.12</v>
      </c>
      <c r="B165" s="45">
        <v>1082</v>
      </c>
      <c r="C165" s="45">
        <v>79</v>
      </c>
      <c r="D165" s="126">
        <v>8947</v>
      </c>
      <c r="E165" s="45">
        <v>19</v>
      </c>
      <c r="F165" s="44">
        <v>1681</v>
      </c>
      <c r="G165" s="44">
        <v>5481</v>
      </c>
      <c r="H165" s="44">
        <v>16734</v>
      </c>
      <c r="I165" s="44">
        <v>3451</v>
      </c>
      <c r="J165" s="44">
        <v>2214</v>
      </c>
      <c r="K165" s="44">
        <v>951</v>
      </c>
      <c r="L165" s="44">
        <v>2860</v>
      </c>
      <c r="M165" s="44">
        <v>625</v>
      </c>
      <c r="N165" s="44">
        <v>1067</v>
      </c>
      <c r="O165" s="44">
        <v>2680</v>
      </c>
      <c r="P165" s="44">
        <v>176</v>
      </c>
      <c r="Q165" s="44">
        <v>9096</v>
      </c>
      <c r="R165" s="44">
        <v>3209</v>
      </c>
      <c r="S165" s="44">
        <v>1224</v>
      </c>
      <c r="T165" s="44">
        <v>7200</v>
      </c>
      <c r="U165" s="126">
        <v>5</v>
      </c>
      <c r="V165" s="78">
        <f>SUM(B165:U165)</f>
        <v>68781</v>
      </c>
    </row>
    <row r="166" spans="1:24" x14ac:dyDescent="0.2">
      <c r="A166" s="294">
        <v>2020.01</v>
      </c>
      <c r="B166" s="291"/>
      <c r="C166" s="291"/>
      <c r="D166" s="292"/>
      <c r="E166" s="291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2"/>
      <c r="V166" s="307"/>
      <c r="X166" s="290"/>
    </row>
    <row r="167" spans="1:24" x14ac:dyDescent="0.2">
      <c r="A167" s="294">
        <v>2020.02</v>
      </c>
      <c r="B167" s="291"/>
      <c r="C167" s="291"/>
      <c r="D167" s="292"/>
      <c r="E167" s="291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2"/>
      <c r="V167" s="307"/>
      <c r="X167" s="290"/>
    </row>
    <row r="168" spans="1:24" x14ac:dyDescent="0.2">
      <c r="A168" s="294">
        <v>2020.03</v>
      </c>
      <c r="B168" s="291"/>
      <c r="C168" s="291"/>
      <c r="D168" s="292"/>
      <c r="E168" s="291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2"/>
      <c r="V168" s="307"/>
      <c r="X168" s="290"/>
    </row>
    <row r="169" spans="1:24" x14ac:dyDescent="0.2">
      <c r="A169" s="294">
        <v>2020.04</v>
      </c>
      <c r="B169" s="291"/>
      <c r="C169" s="291"/>
      <c r="D169" s="292"/>
      <c r="E169" s="291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2"/>
      <c r="V169" s="307"/>
      <c r="X169" s="290"/>
    </row>
    <row r="170" spans="1:24" x14ac:dyDescent="0.2">
      <c r="A170" s="294">
        <v>2020.05</v>
      </c>
      <c r="B170" s="291"/>
      <c r="C170" s="291"/>
      <c r="D170" s="292"/>
      <c r="E170" s="291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2"/>
      <c r="V170" s="307"/>
      <c r="X170" s="290"/>
    </row>
    <row r="171" spans="1:24" x14ac:dyDescent="0.2">
      <c r="A171" s="294">
        <v>2020.06</v>
      </c>
      <c r="B171" s="291"/>
      <c r="C171" s="291"/>
      <c r="D171" s="292"/>
      <c r="E171" s="291"/>
      <c r="F171" s="293"/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2"/>
      <c r="V171" s="307"/>
      <c r="X171" s="290"/>
    </row>
    <row r="172" spans="1:24" x14ac:dyDescent="0.2">
      <c r="A172" s="294">
        <v>2020.07</v>
      </c>
      <c r="B172" s="291"/>
      <c r="C172" s="291"/>
      <c r="D172" s="292"/>
      <c r="E172" s="291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2"/>
      <c r="V172" s="307"/>
      <c r="X172" s="290"/>
    </row>
    <row r="173" spans="1:24" x14ac:dyDescent="0.2">
      <c r="A173" s="294">
        <v>2020.08</v>
      </c>
      <c r="B173" s="291"/>
      <c r="C173" s="291"/>
      <c r="D173" s="292"/>
      <c r="E173" s="291"/>
      <c r="F173" s="293"/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2"/>
      <c r="V173" s="307"/>
      <c r="X173" s="290"/>
    </row>
    <row r="174" spans="1:24" x14ac:dyDescent="0.2">
      <c r="A174" s="294">
        <v>2020.09</v>
      </c>
      <c r="B174" s="291"/>
      <c r="C174" s="291"/>
      <c r="D174" s="292"/>
      <c r="E174" s="291"/>
      <c r="F174" s="293"/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2"/>
      <c r="V174" s="307"/>
      <c r="X174" s="290"/>
    </row>
    <row r="175" spans="1:24" x14ac:dyDescent="0.2">
      <c r="A175" s="294">
        <v>2020.1</v>
      </c>
      <c r="B175" s="291"/>
      <c r="C175" s="291"/>
      <c r="D175" s="292"/>
      <c r="E175" s="291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2"/>
      <c r="V175" s="307"/>
      <c r="X175" s="290"/>
    </row>
    <row r="176" spans="1:24" x14ac:dyDescent="0.2">
      <c r="A176" s="294">
        <v>2020.11</v>
      </c>
      <c r="B176" s="291"/>
      <c r="C176" s="291"/>
      <c r="D176" s="292"/>
      <c r="E176" s="291"/>
      <c r="F176" s="293"/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2"/>
      <c r="V176" s="307"/>
      <c r="X176" s="290"/>
    </row>
    <row r="177" spans="1:24" x14ac:dyDescent="0.2">
      <c r="A177" s="294">
        <v>2020.12</v>
      </c>
      <c r="B177" s="291"/>
      <c r="C177" s="291"/>
      <c r="D177" s="292"/>
      <c r="E177" s="291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2"/>
      <c r="V177" s="307"/>
      <c r="X177" s="290"/>
    </row>
    <row r="178" spans="1:24" x14ac:dyDescent="0.2">
      <c r="A178" s="294">
        <f>A166+1</f>
        <v>2021.01</v>
      </c>
      <c r="B178" s="291"/>
      <c r="C178" s="291"/>
      <c r="D178" s="292"/>
      <c r="E178" s="291"/>
      <c r="F178" s="293"/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2"/>
      <c r="V178" s="307"/>
    </row>
    <row r="179" spans="1:24" x14ac:dyDescent="0.2">
      <c r="A179" s="294">
        <f t="shared" ref="A179:A213" si="5">A167+1</f>
        <v>2021.02</v>
      </c>
      <c r="B179" s="291"/>
      <c r="C179" s="291"/>
      <c r="D179" s="292"/>
      <c r="E179" s="291"/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2"/>
      <c r="V179" s="307"/>
    </row>
    <row r="180" spans="1:24" x14ac:dyDescent="0.2">
      <c r="A180" s="294">
        <f t="shared" si="5"/>
        <v>2021.03</v>
      </c>
      <c r="B180" s="291"/>
      <c r="C180" s="291"/>
      <c r="D180" s="292"/>
      <c r="E180" s="291"/>
      <c r="F180" s="293"/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2"/>
      <c r="V180" s="307"/>
    </row>
    <row r="181" spans="1:24" x14ac:dyDescent="0.2">
      <c r="A181" s="294">
        <f t="shared" si="5"/>
        <v>2021.04</v>
      </c>
      <c r="B181" s="291"/>
      <c r="C181" s="291"/>
      <c r="D181" s="292"/>
      <c r="E181" s="291"/>
      <c r="F181" s="293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2"/>
      <c r="V181" s="307"/>
    </row>
    <row r="182" spans="1:24" x14ac:dyDescent="0.2">
      <c r="A182" s="294">
        <f t="shared" si="5"/>
        <v>2021.05</v>
      </c>
      <c r="B182" s="291"/>
      <c r="C182" s="291"/>
      <c r="D182" s="292"/>
      <c r="E182" s="291"/>
      <c r="F182" s="293"/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2"/>
      <c r="V182" s="307"/>
    </row>
    <row r="183" spans="1:24" x14ac:dyDescent="0.2">
      <c r="A183" s="294">
        <f t="shared" si="5"/>
        <v>2021.06</v>
      </c>
      <c r="B183" s="291"/>
      <c r="C183" s="291"/>
      <c r="D183" s="292"/>
      <c r="E183" s="291"/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2"/>
      <c r="V183" s="307"/>
    </row>
    <row r="184" spans="1:24" x14ac:dyDescent="0.2">
      <c r="A184" s="294">
        <f t="shared" si="5"/>
        <v>2021.07</v>
      </c>
      <c r="B184" s="291"/>
      <c r="C184" s="291"/>
      <c r="D184" s="292"/>
      <c r="E184" s="291"/>
      <c r="F184" s="293"/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2"/>
      <c r="V184" s="307"/>
    </row>
    <row r="185" spans="1:24" x14ac:dyDescent="0.2">
      <c r="A185" s="294">
        <f t="shared" si="5"/>
        <v>2021.08</v>
      </c>
      <c r="B185" s="291"/>
      <c r="C185" s="291"/>
      <c r="D185" s="292"/>
      <c r="E185" s="291"/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2"/>
      <c r="V185" s="307"/>
    </row>
    <row r="186" spans="1:24" x14ac:dyDescent="0.2">
      <c r="A186" s="294">
        <f t="shared" si="5"/>
        <v>2021.09</v>
      </c>
      <c r="B186" s="291"/>
      <c r="C186" s="291"/>
      <c r="D186" s="292"/>
      <c r="E186" s="291"/>
      <c r="F186" s="293"/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2"/>
      <c r="V186" s="307"/>
    </row>
    <row r="187" spans="1:24" x14ac:dyDescent="0.2">
      <c r="A187" s="294">
        <f t="shared" si="5"/>
        <v>2021.1</v>
      </c>
      <c r="B187" s="291"/>
      <c r="C187" s="291"/>
      <c r="D187" s="292"/>
      <c r="E187" s="291"/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2"/>
      <c r="V187" s="307"/>
    </row>
    <row r="188" spans="1:24" x14ac:dyDescent="0.2">
      <c r="A188" s="294">
        <f t="shared" si="5"/>
        <v>2021.11</v>
      </c>
      <c r="B188" s="291"/>
      <c r="C188" s="291"/>
      <c r="D188" s="292"/>
      <c r="E188" s="291"/>
      <c r="F188" s="293"/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2"/>
      <c r="V188" s="307"/>
    </row>
    <row r="189" spans="1:24" x14ac:dyDescent="0.2">
      <c r="A189" s="294">
        <f t="shared" si="5"/>
        <v>2021.12</v>
      </c>
      <c r="B189" s="291"/>
      <c r="C189" s="291"/>
      <c r="D189" s="292"/>
      <c r="E189" s="291"/>
      <c r="F189" s="293"/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2"/>
      <c r="V189" s="307"/>
    </row>
    <row r="190" spans="1:24" x14ac:dyDescent="0.2">
      <c r="A190" s="294">
        <f t="shared" si="5"/>
        <v>2022.01</v>
      </c>
      <c r="B190" s="291"/>
      <c r="C190" s="291"/>
      <c r="D190" s="292"/>
      <c r="E190" s="291"/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2"/>
      <c r="V190" s="307"/>
    </row>
    <row r="191" spans="1:24" x14ac:dyDescent="0.2">
      <c r="A191" s="294">
        <f t="shared" si="5"/>
        <v>2022.02</v>
      </c>
      <c r="B191" s="291"/>
      <c r="C191" s="291"/>
      <c r="D191" s="292"/>
      <c r="E191" s="291"/>
      <c r="F191" s="293"/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2"/>
      <c r="V191" s="307"/>
    </row>
    <row r="192" spans="1:24" x14ac:dyDescent="0.2">
      <c r="A192" s="294">
        <f t="shared" si="5"/>
        <v>2022.03</v>
      </c>
      <c r="B192" s="291"/>
      <c r="C192" s="291"/>
      <c r="D192" s="292"/>
      <c r="E192" s="291"/>
      <c r="F192" s="293"/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2"/>
      <c r="V192" s="307"/>
    </row>
    <row r="193" spans="1:22" x14ac:dyDescent="0.2">
      <c r="A193" s="294">
        <f t="shared" si="5"/>
        <v>2022.04</v>
      </c>
      <c r="B193" s="291"/>
      <c r="C193" s="291"/>
      <c r="D193" s="292"/>
      <c r="E193" s="291"/>
      <c r="F193" s="293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2"/>
      <c r="V193" s="307"/>
    </row>
    <row r="194" spans="1:22" x14ac:dyDescent="0.2">
      <c r="A194" s="294">
        <f t="shared" si="5"/>
        <v>2022.05</v>
      </c>
      <c r="B194" s="291"/>
      <c r="C194" s="291"/>
      <c r="D194" s="292"/>
      <c r="E194" s="291"/>
      <c r="F194" s="293"/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2"/>
      <c r="V194" s="307"/>
    </row>
    <row r="195" spans="1:22" x14ac:dyDescent="0.2">
      <c r="A195" s="294">
        <f t="shared" si="5"/>
        <v>2022.06</v>
      </c>
      <c r="B195" s="291"/>
      <c r="C195" s="291"/>
      <c r="D195" s="292"/>
      <c r="E195" s="291"/>
      <c r="F195" s="293"/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2"/>
      <c r="V195" s="307"/>
    </row>
    <row r="196" spans="1:22" x14ac:dyDescent="0.2">
      <c r="A196" s="294">
        <f t="shared" si="5"/>
        <v>2022.07</v>
      </c>
      <c r="B196" s="291"/>
      <c r="C196" s="291"/>
      <c r="D196" s="292"/>
      <c r="E196" s="291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2"/>
      <c r="V196" s="307"/>
    </row>
    <row r="197" spans="1:22" x14ac:dyDescent="0.2">
      <c r="A197" s="294">
        <f t="shared" si="5"/>
        <v>2022.08</v>
      </c>
      <c r="B197" s="291"/>
      <c r="C197" s="291"/>
      <c r="D197" s="292"/>
      <c r="E197" s="291"/>
      <c r="F197" s="293"/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2"/>
      <c r="V197" s="307"/>
    </row>
    <row r="198" spans="1:22" x14ac:dyDescent="0.2">
      <c r="A198" s="294">
        <f t="shared" si="5"/>
        <v>2022.09</v>
      </c>
      <c r="B198" s="291"/>
      <c r="C198" s="291"/>
      <c r="D198" s="292"/>
      <c r="E198" s="291"/>
      <c r="F198" s="293"/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2"/>
      <c r="V198" s="307"/>
    </row>
    <row r="199" spans="1:22" x14ac:dyDescent="0.2">
      <c r="A199" s="294">
        <f t="shared" si="5"/>
        <v>2022.1</v>
      </c>
      <c r="B199" s="291"/>
      <c r="C199" s="291"/>
      <c r="D199" s="292"/>
      <c r="E199" s="291"/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2"/>
      <c r="V199" s="307"/>
    </row>
    <row r="200" spans="1:22" x14ac:dyDescent="0.2">
      <c r="A200" s="294">
        <f t="shared" si="5"/>
        <v>2022.11</v>
      </c>
      <c r="B200" s="291"/>
      <c r="C200" s="291"/>
      <c r="D200" s="292"/>
      <c r="E200" s="291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2"/>
      <c r="V200" s="307"/>
    </row>
    <row r="201" spans="1:22" x14ac:dyDescent="0.2">
      <c r="A201" s="294">
        <f t="shared" si="5"/>
        <v>2022.12</v>
      </c>
      <c r="B201" s="291"/>
      <c r="C201" s="291"/>
      <c r="D201" s="292"/>
      <c r="E201" s="291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2"/>
      <c r="V201" s="307"/>
    </row>
    <row r="202" spans="1:22" x14ac:dyDescent="0.2">
      <c r="A202" s="294">
        <f t="shared" si="5"/>
        <v>2023.01</v>
      </c>
      <c r="B202" s="291"/>
      <c r="C202" s="291"/>
      <c r="D202" s="292"/>
      <c r="E202" s="291"/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2"/>
      <c r="V202" s="307"/>
    </row>
    <row r="203" spans="1:22" x14ac:dyDescent="0.2">
      <c r="A203" s="294">
        <f t="shared" si="5"/>
        <v>2023.02</v>
      </c>
      <c r="B203" s="291"/>
      <c r="C203" s="291"/>
      <c r="D203" s="292"/>
      <c r="E203" s="291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2"/>
      <c r="V203" s="307"/>
    </row>
    <row r="204" spans="1:22" x14ac:dyDescent="0.2">
      <c r="A204" s="294">
        <f t="shared" si="5"/>
        <v>2023.03</v>
      </c>
      <c r="B204" s="291"/>
      <c r="C204" s="291"/>
      <c r="D204" s="292"/>
      <c r="E204" s="291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2"/>
      <c r="V204" s="307"/>
    </row>
    <row r="205" spans="1:22" x14ac:dyDescent="0.2">
      <c r="A205" s="294">
        <f t="shared" si="5"/>
        <v>2023.04</v>
      </c>
      <c r="B205" s="291"/>
      <c r="C205" s="291"/>
      <c r="D205" s="292"/>
      <c r="E205" s="291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2"/>
      <c r="V205" s="307"/>
    </row>
    <row r="206" spans="1:22" x14ac:dyDescent="0.2">
      <c r="A206" s="294">
        <f t="shared" si="5"/>
        <v>2023.05</v>
      </c>
      <c r="B206" s="291"/>
      <c r="C206" s="291"/>
      <c r="D206" s="292"/>
      <c r="E206" s="291"/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2"/>
      <c r="V206" s="307"/>
    </row>
    <row r="207" spans="1:22" x14ac:dyDescent="0.2">
      <c r="A207" s="294">
        <f t="shared" si="5"/>
        <v>2023.06</v>
      </c>
      <c r="B207" s="291"/>
      <c r="C207" s="291"/>
      <c r="D207" s="292"/>
      <c r="E207" s="291"/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2"/>
      <c r="V207" s="307"/>
    </row>
    <row r="208" spans="1:22" x14ac:dyDescent="0.2">
      <c r="A208" s="294">
        <f t="shared" si="5"/>
        <v>2023.07</v>
      </c>
      <c r="B208" s="291"/>
      <c r="C208" s="291"/>
      <c r="D208" s="292"/>
      <c r="E208" s="291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2"/>
      <c r="V208" s="307"/>
    </row>
    <row r="209" spans="1:22" x14ac:dyDescent="0.2">
      <c r="A209" s="294">
        <f t="shared" si="5"/>
        <v>2023.08</v>
      </c>
      <c r="B209" s="291"/>
      <c r="C209" s="291"/>
      <c r="D209" s="292"/>
      <c r="E209" s="291"/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2"/>
      <c r="V209" s="307"/>
    </row>
    <row r="210" spans="1:22" x14ac:dyDescent="0.2">
      <c r="A210" s="294">
        <f t="shared" si="5"/>
        <v>2023.09</v>
      </c>
      <c r="B210" s="291"/>
      <c r="C210" s="291"/>
      <c r="D210" s="292"/>
      <c r="E210" s="291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2"/>
      <c r="V210" s="307"/>
    </row>
    <row r="211" spans="1:22" x14ac:dyDescent="0.2">
      <c r="A211" s="294">
        <f t="shared" si="5"/>
        <v>2023.1</v>
      </c>
      <c r="B211" s="291"/>
      <c r="C211" s="291"/>
      <c r="D211" s="292"/>
      <c r="E211" s="291"/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2"/>
      <c r="V211" s="307"/>
    </row>
    <row r="212" spans="1:22" x14ac:dyDescent="0.2">
      <c r="A212" s="294">
        <f t="shared" si="5"/>
        <v>2023.11</v>
      </c>
      <c r="B212" s="291"/>
      <c r="C212" s="291"/>
      <c r="D212" s="292"/>
      <c r="E212" s="291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2"/>
      <c r="V212" s="307"/>
    </row>
    <row r="213" spans="1:22" x14ac:dyDescent="0.2">
      <c r="A213" s="294">
        <f t="shared" si="5"/>
        <v>2023.12</v>
      </c>
      <c r="B213" s="291"/>
      <c r="C213" s="291"/>
      <c r="D213" s="292"/>
      <c r="E213" s="291"/>
      <c r="F213" s="293"/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2"/>
      <c r="V213" s="307"/>
    </row>
    <row r="214" spans="1:22" x14ac:dyDescent="0.2">
      <c r="A214" s="34"/>
      <c r="B214" s="37"/>
      <c r="C214" s="37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7"/>
    </row>
    <row r="215" spans="1:22" x14ac:dyDescent="0.2">
      <c r="A215" s="34"/>
      <c r="B215" s="377" t="s">
        <v>241</v>
      </c>
      <c r="C215" s="374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6"/>
    </row>
    <row r="216" spans="1:22" x14ac:dyDescent="0.2">
      <c r="A216" s="34"/>
      <c r="B216" s="37"/>
      <c r="C216" s="37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7"/>
    </row>
    <row r="217" spans="1:22" x14ac:dyDescent="0.2">
      <c r="A217" s="34"/>
      <c r="B217" s="37"/>
      <c r="C217" s="37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7"/>
    </row>
    <row r="218" spans="1:22" x14ac:dyDescent="0.2">
      <c r="A218" s="34"/>
      <c r="B218" s="37"/>
      <c r="C218" s="37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7"/>
    </row>
    <row r="219" spans="1:22" x14ac:dyDescent="0.2">
      <c r="A219" s="34"/>
      <c r="B219" s="37"/>
      <c r="C219" s="37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7"/>
    </row>
    <row r="220" spans="1:22" x14ac:dyDescent="0.2">
      <c r="A220" s="34"/>
      <c r="B220" s="37"/>
      <c r="C220" s="37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7"/>
    </row>
    <row r="221" spans="1:22" x14ac:dyDescent="0.2">
      <c r="A221" s="34"/>
      <c r="B221" s="37"/>
      <c r="C221" s="37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7"/>
    </row>
    <row r="222" spans="1:22" x14ac:dyDescent="0.2">
      <c r="A222" s="34"/>
    </row>
    <row r="223" spans="1:22" x14ac:dyDescent="0.2">
      <c r="A223" s="34"/>
    </row>
    <row r="224" spans="1:22" x14ac:dyDescent="0.2">
      <c r="A224" s="34"/>
    </row>
    <row r="225" spans="1:1" x14ac:dyDescent="0.2">
      <c r="A225" s="34"/>
    </row>
    <row r="226" spans="1:1" x14ac:dyDescent="0.2">
      <c r="A226" s="34"/>
    </row>
    <row r="227" spans="1:1" x14ac:dyDescent="0.2">
      <c r="A227" s="34"/>
    </row>
    <row r="228" spans="1:1" x14ac:dyDescent="0.2">
      <c r="A228" s="34"/>
    </row>
    <row r="229" spans="1:1" x14ac:dyDescent="0.2">
      <c r="A229" s="34"/>
    </row>
    <row r="230" spans="1:1" x14ac:dyDescent="0.2">
      <c r="A230" s="34"/>
    </row>
    <row r="231" spans="1:1" x14ac:dyDescent="0.2">
      <c r="A231" s="34"/>
    </row>
    <row r="232" spans="1:1" x14ac:dyDescent="0.2">
      <c r="A232" s="34"/>
    </row>
    <row r="233" spans="1:1" x14ac:dyDescent="0.2">
      <c r="A233" s="34"/>
    </row>
    <row r="234" spans="1:1" x14ac:dyDescent="0.2">
      <c r="A234" s="34"/>
    </row>
    <row r="235" spans="1:1" x14ac:dyDescent="0.2">
      <c r="A235" s="34"/>
    </row>
    <row r="236" spans="1:1" x14ac:dyDescent="0.2">
      <c r="A236" s="34"/>
    </row>
    <row r="237" spans="1:1" x14ac:dyDescent="0.2">
      <c r="A237" s="34"/>
    </row>
    <row r="238" spans="1:1" x14ac:dyDescent="0.2">
      <c r="A238" s="34"/>
    </row>
    <row r="239" spans="1:1" x14ac:dyDescent="0.2">
      <c r="A239" s="34"/>
    </row>
    <row r="240" spans="1:1" x14ac:dyDescent="0.2">
      <c r="A240" s="34"/>
    </row>
    <row r="241" spans="1:1" x14ac:dyDescent="0.2">
      <c r="A241" s="34"/>
    </row>
    <row r="242" spans="1:1" x14ac:dyDescent="0.2">
      <c r="A242" s="34"/>
    </row>
    <row r="243" spans="1:1" x14ac:dyDescent="0.2">
      <c r="A243" s="34"/>
    </row>
    <row r="244" spans="1:1" x14ac:dyDescent="0.2">
      <c r="A244" s="34"/>
    </row>
    <row r="245" spans="1:1" x14ac:dyDescent="0.2">
      <c r="A245" s="34"/>
    </row>
    <row r="246" spans="1:1" x14ac:dyDescent="0.2">
      <c r="A246" s="34"/>
    </row>
    <row r="247" spans="1:1" x14ac:dyDescent="0.2">
      <c r="A247" s="34"/>
    </row>
    <row r="248" spans="1:1" x14ac:dyDescent="0.2">
      <c r="A248" s="34"/>
    </row>
    <row r="249" spans="1:1" x14ac:dyDescent="0.2">
      <c r="A249" s="34"/>
    </row>
    <row r="250" spans="1:1" x14ac:dyDescent="0.2">
      <c r="A250" s="34"/>
    </row>
    <row r="251" spans="1:1" x14ac:dyDescent="0.2">
      <c r="A251" s="34"/>
    </row>
    <row r="252" spans="1:1" x14ac:dyDescent="0.2">
      <c r="A252" s="34"/>
    </row>
    <row r="253" spans="1:1" x14ac:dyDescent="0.2">
      <c r="A253" s="34"/>
    </row>
    <row r="254" spans="1:1" x14ac:dyDescent="0.2">
      <c r="A254" s="34"/>
    </row>
    <row r="255" spans="1:1" x14ac:dyDescent="0.2">
      <c r="A255" s="34"/>
    </row>
    <row r="256" spans="1:1" x14ac:dyDescent="0.2">
      <c r="A256" s="34"/>
    </row>
    <row r="257" spans="1:1" x14ac:dyDescent="0.2">
      <c r="A257" s="34"/>
    </row>
    <row r="258" spans="1:1" x14ac:dyDescent="0.2">
      <c r="A258" s="34"/>
    </row>
    <row r="259" spans="1:1" x14ac:dyDescent="0.2">
      <c r="A259" s="34"/>
    </row>
    <row r="260" spans="1:1" x14ac:dyDescent="0.2">
      <c r="A260" s="34"/>
    </row>
    <row r="261" spans="1:1" x14ac:dyDescent="0.2">
      <c r="A261" s="34"/>
    </row>
    <row r="262" spans="1:1" x14ac:dyDescent="0.2">
      <c r="A262" s="34"/>
    </row>
    <row r="263" spans="1:1" x14ac:dyDescent="0.2">
      <c r="A263" s="34"/>
    </row>
    <row r="264" spans="1:1" x14ac:dyDescent="0.2">
      <c r="A264" s="34"/>
    </row>
    <row r="265" spans="1:1" x14ac:dyDescent="0.2">
      <c r="A265" s="34"/>
    </row>
    <row r="266" spans="1:1" x14ac:dyDescent="0.2">
      <c r="A266" s="34"/>
    </row>
    <row r="267" spans="1:1" x14ac:dyDescent="0.2">
      <c r="A267" s="34"/>
    </row>
    <row r="268" spans="1:1" x14ac:dyDescent="0.2">
      <c r="A268" s="34"/>
    </row>
    <row r="269" spans="1:1" x14ac:dyDescent="0.2">
      <c r="A269" s="34"/>
    </row>
    <row r="270" spans="1:1" x14ac:dyDescent="0.2">
      <c r="A270" s="34"/>
    </row>
    <row r="271" spans="1:1" x14ac:dyDescent="0.2">
      <c r="A271" s="34"/>
    </row>
    <row r="272" spans="1:1" x14ac:dyDescent="0.2">
      <c r="A272" s="34"/>
    </row>
    <row r="273" spans="1:1" x14ac:dyDescent="0.2">
      <c r="A273" s="34"/>
    </row>
    <row r="274" spans="1:1" x14ac:dyDescent="0.2">
      <c r="A274" s="34"/>
    </row>
    <row r="275" spans="1:1" x14ac:dyDescent="0.2">
      <c r="A275" s="34"/>
    </row>
    <row r="276" spans="1:1" x14ac:dyDescent="0.2">
      <c r="A276" s="34"/>
    </row>
    <row r="277" spans="1:1" x14ac:dyDescent="0.2">
      <c r="A277" s="34"/>
    </row>
    <row r="278" spans="1:1" x14ac:dyDescent="0.2">
      <c r="A278" s="34"/>
    </row>
    <row r="279" spans="1:1" x14ac:dyDescent="0.2">
      <c r="A279" s="34"/>
    </row>
    <row r="280" spans="1:1" x14ac:dyDescent="0.2">
      <c r="A280" s="34"/>
    </row>
    <row r="281" spans="1:1" x14ac:dyDescent="0.2">
      <c r="A281" s="34"/>
    </row>
    <row r="282" spans="1:1" x14ac:dyDescent="0.2">
      <c r="A282" s="34"/>
    </row>
    <row r="283" spans="1:1" x14ac:dyDescent="0.2">
      <c r="A283" s="34"/>
    </row>
    <row r="284" spans="1:1" x14ac:dyDescent="0.2">
      <c r="A284" s="34"/>
    </row>
    <row r="285" spans="1:1" x14ac:dyDescent="0.2">
      <c r="A285" s="34"/>
    </row>
    <row r="286" spans="1:1" x14ac:dyDescent="0.2">
      <c r="A286" s="34"/>
    </row>
    <row r="287" spans="1:1" x14ac:dyDescent="0.2">
      <c r="A287" s="34"/>
    </row>
    <row r="288" spans="1:1" x14ac:dyDescent="0.2">
      <c r="A288" s="34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  <row r="372" spans="1:1" x14ac:dyDescent="0.2">
      <c r="A372" s="34"/>
    </row>
    <row r="373" spans="1:1" x14ac:dyDescent="0.2">
      <c r="A373" s="34"/>
    </row>
    <row r="374" spans="1:1" x14ac:dyDescent="0.2">
      <c r="A374" s="34"/>
    </row>
    <row r="375" spans="1:1" x14ac:dyDescent="0.2">
      <c r="A375" s="34"/>
    </row>
    <row r="376" spans="1:1" x14ac:dyDescent="0.2">
      <c r="A376" s="34"/>
    </row>
    <row r="377" spans="1:1" x14ac:dyDescent="0.2">
      <c r="A377" s="34"/>
    </row>
    <row r="378" spans="1:1" x14ac:dyDescent="0.2">
      <c r="A378" s="34"/>
    </row>
    <row r="379" spans="1:1" x14ac:dyDescent="0.2">
      <c r="A379" s="34"/>
    </row>
    <row r="380" spans="1:1" x14ac:dyDescent="0.2">
      <c r="A380" s="34"/>
    </row>
    <row r="381" spans="1:1" x14ac:dyDescent="0.2">
      <c r="A381" s="34"/>
    </row>
    <row r="382" spans="1:1" x14ac:dyDescent="0.2">
      <c r="A382" s="34"/>
    </row>
    <row r="383" spans="1:1" x14ac:dyDescent="0.2">
      <c r="A383" s="34"/>
    </row>
    <row r="384" spans="1:1" x14ac:dyDescent="0.2">
      <c r="A384" s="34"/>
    </row>
    <row r="385" spans="1:1" x14ac:dyDescent="0.2">
      <c r="A385" s="34"/>
    </row>
    <row r="386" spans="1:1" x14ac:dyDescent="0.2">
      <c r="A386" s="34"/>
    </row>
    <row r="387" spans="1:1" x14ac:dyDescent="0.2">
      <c r="A387" s="34"/>
    </row>
    <row r="388" spans="1:1" x14ac:dyDescent="0.2">
      <c r="A388" s="34"/>
    </row>
    <row r="389" spans="1:1" x14ac:dyDescent="0.2">
      <c r="A389" s="34"/>
    </row>
    <row r="390" spans="1:1" x14ac:dyDescent="0.2">
      <c r="A390" s="34"/>
    </row>
    <row r="391" spans="1:1" x14ac:dyDescent="0.2">
      <c r="A391" s="34"/>
    </row>
    <row r="392" spans="1:1" x14ac:dyDescent="0.2">
      <c r="A392" s="34"/>
    </row>
    <row r="393" spans="1:1" x14ac:dyDescent="0.2">
      <c r="A393" s="34"/>
    </row>
    <row r="394" spans="1:1" x14ac:dyDescent="0.2">
      <c r="A394" s="34"/>
    </row>
    <row r="395" spans="1:1" x14ac:dyDescent="0.2">
      <c r="A395" s="34"/>
    </row>
    <row r="396" spans="1:1" x14ac:dyDescent="0.2">
      <c r="A396" s="34"/>
    </row>
    <row r="397" spans="1:1" x14ac:dyDescent="0.2">
      <c r="A397" s="34"/>
    </row>
    <row r="398" spans="1:1" x14ac:dyDescent="0.2">
      <c r="A398" s="34"/>
    </row>
    <row r="399" spans="1:1" x14ac:dyDescent="0.2">
      <c r="A399" s="34"/>
    </row>
    <row r="400" spans="1:1" x14ac:dyDescent="0.2">
      <c r="A400" s="34"/>
    </row>
    <row r="401" spans="1:1" x14ac:dyDescent="0.2">
      <c r="A401" s="34"/>
    </row>
    <row r="402" spans="1:1" x14ac:dyDescent="0.2">
      <c r="A402" s="34"/>
    </row>
    <row r="403" spans="1:1" x14ac:dyDescent="0.2">
      <c r="A403" s="34"/>
    </row>
    <row r="404" spans="1:1" x14ac:dyDescent="0.2">
      <c r="A404" s="34"/>
    </row>
    <row r="405" spans="1:1" x14ac:dyDescent="0.2">
      <c r="A405" s="34"/>
    </row>
    <row r="406" spans="1:1" x14ac:dyDescent="0.2">
      <c r="A406" s="34"/>
    </row>
    <row r="407" spans="1:1" x14ac:dyDescent="0.2">
      <c r="A407" s="34"/>
    </row>
    <row r="408" spans="1:1" x14ac:dyDescent="0.2">
      <c r="A408" s="34"/>
    </row>
    <row r="409" spans="1:1" x14ac:dyDescent="0.2">
      <c r="A409" s="34"/>
    </row>
    <row r="410" spans="1:1" x14ac:dyDescent="0.2">
      <c r="A410" s="34"/>
    </row>
    <row r="411" spans="1:1" x14ac:dyDescent="0.2">
      <c r="A411" s="34"/>
    </row>
    <row r="412" spans="1:1" x14ac:dyDescent="0.2">
      <c r="A412" s="34"/>
    </row>
    <row r="413" spans="1:1" x14ac:dyDescent="0.2">
      <c r="A413" s="34"/>
    </row>
    <row r="414" spans="1:1" x14ac:dyDescent="0.2">
      <c r="A414" s="34"/>
    </row>
    <row r="415" spans="1:1" x14ac:dyDescent="0.2">
      <c r="A415" s="34"/>
    </row>
    <row r="416" spans="1:1" x14ac:dyDescent="0.2">
      <c r="A416" s="34"/>
    </row>
    <row r="417" spans="1:1" x14ac:dyDescent="0.2">
      <c r="A417" s="34"/>
    </row>
    <row r="418" spans="1:1" x14ac:dyDescent="0.2">
      <c r="A418" s="34"/>
    </row>
    <row r="419" spans="1:1" x14ac:dyDescent="0.2">
      <c r="A419" s="34"/>
    </row>
    <row r="420" spans="1:1" x14ac:dyDescent="0.2">
      <c r="A420" s="34"/>
    </row>
    <row r="421" spans="1:1" x14ac:dyDescent="0.2">
      <c r="A421" s="34"/>
    </row>
    <row r="422" spans="1:1" x14ac:dyDescent="0.2">
      <c r="A422" s="34"/>
    </row>
    <row r="423" spans="1:1" x14ac:dyDescent="0.2">
      <c r="A423" s="34"/>
    </row>
    <row r="424" spans="1:1" x14ac:dyDescent="0.2">
      <c r="A424" s="34"/>
    </row>
    <row r="425" spans="1:1" x14ac:dyDescent="0.2">
      <c r="A425" s="34"/>
    </row>
    <row r="426" spans="1:1" x14ac:dyDescent="0.2">
      <c r="A426" s="34"/>
    </row>
    <row r="427" spans="1:1" x14ac:dyDescent="0.2">
      <c r="A427" s="34"/>
    </row>
    <row r="428" spans="1:1" x14ac:dyDescent="0.2">
      <c r="A428" s="34"/>
    </row>
    <row r="429" spans="1:1" x14ac:dyDescent="0.2">
      <c r="A429" s="34"/>
    </row>
    <row r="430" spans="1:1" x14ac:dyDescent="0.2">
      <c r="A430" s="34"/>
    </row>
    <row r="431" spans="1:1" x14ac:dyDescent="0.2">
      <c r="A431" s="34"/>
    </row>
    <row r="432" spans="1:1" x14ac:dyDescent="0.2">
      <c r="A432" s="34"/>
    </row>
    <row r="433" spans="1:1" x14ac:dyDescent="0.2">
      <c r="A433" s="34"/>
    </row>
    <row r="434" spans="1:1" x14ac:dyDescent="0.2">
      <c r="A434" s="34"/>
    </row>
    <row r="435" spans="1:1" x14ac:dyDescent="0.2">
      <c r="A435" s="34"/>
    </row>
    <row r="436" spans="1:1" x14ac:dyDescent="0.2">
      <c r="A436" s="34"/>
    </row>
    <row r="437" spans="1:1" x14ac:dyDescent="0.2">
      <c r="A437" s="34"/>
    </row>
    <row r="438" spans="1:1" x14ac:dyDescent="0.2">
      <c r="A438" s="34"/>
    </row>
    <row r="439" spans="1:1" x14ac:dyDescent="0.2">
      <c r="A439" s="34"/>
    </row>
    <row r="440" spans="1:1" x14ac:dyDescent="0.2">
      <c r="A440" s="34"/>
    </row>
    <row r="441" spans="1:1" x14ac:dyDescent="0.2">
      <c r="A441" s="34"/>
    </row>
    <row r="442" spans="1:1" x14ac:dyDescent="0.2">
      <c r="A442" s="34"/>
    </row>
    <row r="443" spans="1:1" x14ac:dyDescent="0.2">
      <c r="A443" s="34"/>
    </row>
    <row r="444" spans="1:1" x14ac:dyDescent="0.2">
      <c r="A444" s="34"/>
    </row>
    <row r="445" spans="1:1" x14ac:dyDescent="0.2">
      <c r="A445" s="34"/>
    </row>
    <row r="446" spans="1:1" x14ac:dyDescent="0.2">
      <c r="A446" s="34"/>
    </row>
    <row r="447" spans="1:1" x14ac:dyDescent="0.2">
      <c r="A447" s="34"/>
    </row>
    <row r="448" spans="1:1" x14ac:dyDescent="0.2">
      <c r="A448" s="34"/>
    </row>
    <row r="449" spans="1:1" x14ac:dyDescent="0.2">
      <c r="A449" s="34"/>
    </row>
    <row r="450" spans="1:1" x14ac:dyDescent="0.2">
      <c r="A450" s="34"/>
    </row>
    <row r="451" spans="1:1" x14ac:dyDescent="0.2">
      <c r="A451" s="34"/>
    </row>
    <row r="452" spans="1:1" x14ac:dyDescent="0.2">
      <c r="A452" s="34"/>
    </row>
    <row r="453" spans="1:1" x14ac:dyDescent="0.2">
      <c r="A453" s="34"/>
    </row>
    <row r="454" spans="1:1" x14ac:dyDescent="0.2">
      <c r="A454" s="34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  <row r="573" spans="1:1" x14ac:dyDescent="0.2">
      <c r="A573" s="34"/>
    </row>
    <row r="574" spans="1:1" x14ac:dyDescent="0.2">
      <c r="A574" s="34"/>
    </row>
    <row r="575" spans="1:1" x14ac:dyDescent="0.2">
      <c r="A575" s="34"/>
    </row>
    <row r="576" spans="1:1" x14ac:dyDescent="0.2">
      <c r="A576" s="34"/>
    </row>
    <row r="577" spans="1:1" x14ac:dyDescent="0.2">
      <c r="A577" s="34"/>
    </row>
    <row r="578" spans="1:1" x14ac:dyDescent="0.2">
      <c r="A578" s="34"/>
    </row>
    <row r="579" spans="1:1" x14ac:dyDescent="0.2">
      <c r="A579" s="34"/>
    </row>
    <row r="580" spans="1:1" x14ac:dyDescent="0.2">
      <c r="A580" s="34"/>
    </row>
    <row r="581" spans="1:1" x14ac:dyDescent="0.2">
      <c r="A581" s="34"/>
    </row>
    <row r="582" spans="1:1" x14ac:dyDescent="0.2">
      <c r="A582" s="34"/>
    </row>
    <row r="583" spans="1:1" x14ac:dyDescent="0.2">
      <c r="A583" s="34"/>
    </row>
    <row r="584" spans="1:1" x14ac:dyDescent="0.2">
      <c r="A584" s="34"/>
    </row>
    <row r="585" spans="1:1" x14ac:dyDescent="0.2">
      <c r="A585" s="34"/>
    </row>
    <row r="586" spans="1:1" x14ac:dyDescent="0.2">
      <c r="A586" s="34"/>
    </row>
    <row r="587" spans="1:1" x14ac:dyDescent="0.2">
      <c r="A587" s="34"/>
    </row>
    <row r="588" spans="1:1" x14ac:dyDescent="0.2">
      <c r="A588" s="34"/>
    </row>
    <row r="589" spans="1:1" x14ac:dyDescent="0.2">
      <c r="A589" s="34"/>
    </row>
    <row r="590" spans="1:1" x14ac:dyDescent="0.2">
      <c r="A590" s="34"/>
    </row>
    <row r="591" spans="1:1" x14ac:dyDescent="0.2">
      <c r="A591" s="34"/>
    </row>
    <row r="592" spans="1:1" x14ac:dyDescent="0.2">
      <c r="A592" s="34"/>
    </row>
    <row r="593" spans="1:1" x14ac:dyDescent="0.2">
      <c r="A593" s="34"/>
    </row>
    <row r="594" spans="1:1" x14ac:dyDescent="0.2">
      <c r="A594" s="34"/>
    </row>
    <row r="595" spans="1:1" x14ac:dyDescent="0.2">
      <c r="A595" s="34"/>
    </row>
    <row r="596" spans="1:1" x14ac:dyDescent="0.2">
      <c r="A596" s="34"/>
    </row>
    <row r="597" spans="1:1" x14ac:dyDescent="0.2">
      <c r="A597" s="34"/>
    </row>
    <row r="598" spans="1:1" x14ac:dyDescent="0.2">
      <c r="A598" s="34"/>
    </row>
    <row r="599" spans="1:1" x14ac:dyDescent="0.2">
      <c r="A599" s="34"/>
    </row>
    <row r="600" spans="1:1" x14ac:dyDescent="0.2">
      <c r="A600" s="34"/>
    </row>
    <row r="601" spans="1:1" x14ac:dyDescent="0.2">
      <c r="A601" s="34"/>
    </row>
    <row r="602" spans="1:1" x14ac:dyDescent="0.2">
      <c r="A602" s="34"/>
    </row>
    <row r="603" spans="1:1" x14ac:dyDescent="0.2">
      <c r="A603" s="34"/>
    </row>
    <row r="604" spans="1:1" x14ac:dyDescent="0.2">
      <c r="A604" s="34"/>
    </row>
    <row r="605" spans="1:1" x14ac:dyDescent="0.2">
      <c r="A605" s="34"/>
    </row>
    <row r="606" spans="1:1" x14ac:dyDescent="0.2">
      <c r="A606" s="34"/>
    </row>
    <row r="607" spans="1:1" x14ac:dyDescent="0.2">
      <c r="A607" s="34"/>
    </row>
    <row r="608" spans="1:1" x14ac:dyDescent="0.2">
      <c r="A608" s="34"/>
    </row>
    <row r="609" spans="1:1" x14ac:dyDescent="0.2">
      <c r="A609" s="34"/>
    </row>
    <row r="610" spans="1:1" x14ac:dyDescent="0.2">
      <c r="A610" s="34"/>
    </row>
    <row r="611" spans="1:1" x14ac:dyDescent="0.2">
      <c r="A611" s="34"/>
    </row>
    <row r="612" spans="1:1" x14ac:dyDescent="0.2">
      <c r="A612" s="34"/>
    </row>
    <row r="613" spans="1:1" x14ac:dyDescent="0.2">
      <c r="A613" s="34"/>
    </row>
    <row r="614" spans="1:1" x14ac:dyDescent="0.2">
      <c r="A614" s="34"/>
    </row>
    <row r="615" spans="1:1" x14ac:dyDescent="0.2">
      <c r="A615" s="34"/>
    </row>
    <row r="616" spans="1:1" x14ac:dyDescent="0.2">
      <c r="A616" s="34"/>
    </row>
    <row r="617" spans="1:1" x14ac:dyDescent="0.2">
      <c r="A617" s="34"/>
    </row>
    <row r="618" spans="1:1" x14ac:dyDescent="0.2">
      <c r="A618" s="34"/>
    </row>
    <row r="619" spans="1:1" x14ac:dyDescent="0.2">
      <c r="A619" s="34"/>
    </row>
    <row r="620" spans="1:1" x14ac:dyDescent="0.2">
      <c r="A620" s="34"/>
    </row>
    <row r="621" spans="1:1" x14ac:dyDescent="0.2">
      <c r="A621" s="34"/>
    </row>
    <row r="622" spans="1:1" x14ac:dyDescent="0.2">
      <c r="A622" s="34"/>
    </row>
    <row r="623" spans="1:1" x14ac:dyDescent="0.2">
      <c r="A623" s="34"/>
    </row>
    <row r="624" spans="1:1" x14ac:dyDescent="0.2">
      <c r="A624" s="34"/>
    </row>
    <row r="625" spans="1:1" x14ac:dyDescent="0.2">
      <c r="A625" s="34"/>
    </row>
    <row r="626" spans="1:1" x14ac:dyDescent="0.2">
      <c r="A626" s="34"/>
    </row>
    <row r="627" spans="1:1" x14ac:dyDescent="0.2">
      <c r="A627" s="34"/>
    </row>
    <row r="628" spans="1:1" x14ac:dyDescent="0.2">
      <c r="A628" s="34"/>
    </row>
    <row r="629" spans="1:1" x14ac:dyDescent="0.2">
      <c r="A629" s="34"/>
    </row>
    <row r="630" spans="1:1" x14ac:dyDescent="0.2">
      <c r="A630" s="34"/>
    </row>
    <row r="631" spans="1:1" x14ac:dyDescent="0.2">
      <c r="A631" s="34"/>
    </row>
    <row r="632" spans="1:1" x14ac:dyDescent="0.2">
      <c r="A632" s="34"/>
    </row>
    <row r="633" spans="1:1" x14ac:dyDescent="0.2">
      <c r="A633" s="34"/>
    </row>
    <row r="634" spans="1:1" x14ac:dyDescent="0.2">
      <c r="A634" s="34"/>
    </row>
    <row r="635" spans="1:1" x14ac:dyDescent="0.2">
      <c r="A635" s="34"/>
    </row>
    <row r="636" spans="1:1" x14ac:dyDescent="0.2">
      <c r="A636" s="34"/>
    </row>
    <row r="637" spans="1:1" x14ac:dyDescent="0.2">
      <c r="A637" s="34"/>
    </row>
    <row r="638" spans="1:1" x14ac:dyDescent="0.2">
      <c r="A638" s="34"/>
    </row>
    <row r="639" spans="1:1" x14ac:dyDescent="0.2">
      <c r="A639" s="34"/>
    </row>
    <row r="640" spans="1:1" x14ac:dyDescent="0.2">
      <c r="A640" s="34"/>
    </row>
    <row r="641" spans="1:1" x14ac:dyDescent="0.2">
      <c r="A641" s="34"/>
    </row>
    <row r="642" spans="1:1" x14ac:dyDescent="0.2">
      <c r="A642" s="34"/>
    </row>
    <row r="643" spans="1:1" x14ac:dyDescent="0.2">
      <c r="A643" s="34"/>
    </row>
    <row r="644" spans="1:1" x14ac:dyDescent="0.2">
      <c r="A644" s="34"/>
    </row>
    <row r="645" spans="1:1" x14ac:dyDescent="0.2">
      <c r="A645" s="34"/>
    </row>
    <row r="646" spans="1:1" x14ac:dyDescent="0.2">
      <c r="A646" s="34"/>
    </row>
    <row r="647" spans="1:1" x14ac:dyDescent="0.2">
      <c r="A647" s="34"/>
    </row>
    <row r="648" spans="1:1" x14ac:dyDescent="0.2">
      <c r="A648" s="34"/>
    </row>
    <row r="649" spans="1:1" x14ac:dyDescent="0.2">
      <c r="A649" s="34"/>
    </row>
    <row r="650" spans="1:1" x14ac:dyDescent="0.2">
      <c r="A650" s="34"/>
    </row>
    <row r="651" spans="1:1" x14ac:dyDescent="0.2">
      <c r="A651" s="34"/>
    </row>
    <row r="652" spans="1:1" x14ac:dyDescent="0.2">
      <c r="A652" s="34"/>
    </row>
    <row r="653" spans="1:1" x14ac:dyDescent="0.2">
      <c r="A653" s="34"/>
    </row>
    <row r="654" spans="1:1" x14ac:dyDescent="0.2">
      <c r="A654" s="34"/>
    </row>
    <row r="655" spans="1:1" x14ac:dyDescent="0.2">
      <c r="A655" s="34"/>
    </row>
    <row r="656" spans="1:1" x14ac:dyDescent="0.2">
      <c r="A656" s="34"/>
    </row>
    <row r="657" spans="1:1" x14ac:dyDescent="0.2">
      <c r="A657" s="34"/>
    </row>
  </sheetData>
  <hyperlinks>
    <hyperlink ref="A5" location="INDICE!A7" display="VOLVER AL INDICE" xr:uid="{00000000-0004-0000-05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autoPageBreaks="0" fitToPage="1"/>
  </sheetPr>
  <dimension ref="A1:S81"/>
  <sheetViews>
    <sheetView zoomScale="115" zoomScaleNormal="115" workbookViewId="0">
      <pane xSplit="1" ySplit="9" topLeftCell="D70" activePane="bottomRight" state="frozen"/>
      <selection pane="topRight" activeCell="C1" sqref="C1"/>
      <selection pane="bottomLeft" activeCell="A10" sqref="A10"/>
      <selection pane="bottomRight" activeCell="A97" sqref="A97"/>
    </sheetView>
  </sheetViews>
  <sheetFormatPr baseColWidth="10" defaultColWidth="11.42578125" defaultRowHeight="12.75" x14ac:dyDescent="0.2"/>
  <cols>
    <col min="1" max="1" width="9.85546875" style="233" bestFit="1" customWidth="1"/>
    <col min="2" max="3" width="14" style="233" customWidth="1"/>
    <col min="4" max="4" width="13.85546875" style="233" customWidth="1"/>
    <col min="5" max="5" width="14" style="233" customWidth="1"/>
    <col min="6" max="7" width="13.7109375" style="233" customWidth="1"/>
    <col min="8" max="9" width="14" style="233" customWidth="1"/>
    <col min="10" max="10" width="13.85546875" style="233" customWidth="1"/>
    <col min="11" max="11" width="14" style="233" customWidth="1"/>
    <col min="12" max="13" width="13.7109375" style="233" customWidth="1"/>
    <col min="14" max="15" width="14" style="233" customWidth="1"/>
    <col min="16" max="16" width="13.85546875" style="233" customWidth="1"/>
    <col min="17" max="17" width="14" style="233" customWidth="1"/>
    <col min="18" max="19" width="13.7109375" style="233" customWidth="1"/>
    <col min="20" max="16384" width="11.42578125" style="1"/>
  </cols>
  <sheetData>
    <row r="1" spans="1:19" s="3" customFormat="1" ht="3" customHeight="1" x14ac:dyDescent="0.2">
      <c r="A1" s="213"/>
      <c r="B1" s="194"/>
      <c r="C1" s="194"/>
      <c r="D1" s="194"/>
      <c r="E1" s="194"/>
      <c r="F1" s="194"/>
      <c r="G1" s="214"/>
      <c r="H1" s="194"/>
      <c r="I1" s="194"/>
      <c r="J1" s="194"/>
      <c r="K1" s="194"/>
      <c r="L1" s="194"/>
      <c r="M1" s="214"/>
      <c r="N1" s="194"/>
      <c r="O1" s="194"/>
      <c r="P1" s="194"/>
      <c r="Q1" s="194"/>
      <c r="R1" s="194"/>
      <c r="S1" s="203"/>
    </row>
    <row r="2" spans="1:19" s="3" customFormat="1" ht="33.75" customHeight="1" x14ac:dyDescent="0.2">
      <c r="A2" s="215" t="s">
        <v>3</v>
      </c>
      <c r="B2" s="140" t="s">
        <v>183</v>
      </c>
      <c r="C2" s="140"/>
      <c r="D2" s="140"/>
      <c r="E2" s="108"/>
      <c r="F2" s="108"/>
      <c r="G2" s="140"/>
      <c r="H2" s="140" t="s">
        <v>183</v>
      </c>
      <c r="I2" s="140"/>
      <c r="J2" s="140"/>
      <c r="K2" s="108"/>
      <c r="L2" s="108"/>
      <c r="M2" s="140"/>
      <c r="N2" s="140" t="s">
        <v>183</v>
      </c>
      <c r="O2" s="140"/>
      <c r="P2" s="140"/>
      <c r="Q2" s="108"/>
      <c r="R2" s="108"/>
      <c r="S2" s="141"/>
    </row>
    <row r="3" spans="1:19" s="3" customFormat="1" x14ac:dyDescent="0.2">
      <c r="A3" s="215" t="s">
        <v>10</v>
      </c>
      <c r="B3" s="140" t="s">
        <v>134</v>
      </c>
      <c r="C3" s="140"/>
      <c r="D3" s="140"/>
      <c r="E3" s="108"/>
      <c r="F3" s="108"/>
      <c r="G3" s="140"/>
      <c r="H3" s="140" t="s">
        <v>134</v>
      </c>
      <c r="I3" s="140"/>
      <c r="J3" s="140"/>
      <c r="K3" s="108"/>
      <c r="L3" s="108"/>
      <c r="M3" s="140"/>
      <c r="N3" s="140" t="s">
        <v>134</v>
      </c>
      <c r="O3" s="140"/>
      <c r="P3" s="140"/>
      <c r="Q3" s="108"/>
      <c r="R3" s="108"/>
      <c r="S3" s="141"/>
    </row>
    <row r="4" spans="1:19" s="3" customFormat="1" ht="6.75" customHeight="1" x14ac:dyDescent="0.2">
      <c r="A4" s="213"/>
      <c r="B4" s="170"/>
      <c r="C4" s="170"/>
      <c r="D4" s="170"/>
      <c r="E4" s="170"/>
      <c r="F4" s="170"/>
      <c r="G4" s="216"/>
      <c r="H4" s="170"/>
      <c r="I4" s="170"/>
      <c r="J4" s="170"/>
      <c r="K4" s="170"/>
      <c r="L4" s="170"/>
      <c r="M4" s="216"/>
      <c r="N4" s="170"/>
      <c r="O4" s="170"/>
      <c r="P4" s="170"/>
      <c r="Q4" s="170"/>
      <c r="R4" s="170"/>
      <c r="S4" s="171"/>
    </row>
    <row r="5" spans="1:19" s="3" customFormat="1" ht="21" customHeight="1" x14ac:dyDescent="0.2">
      <c r="A5" s="217" t="s">
        <v>4</v>
      </c>
      <c r="B5" s="117"/>
      <c r="C5" s="117"/>
      <c r="D5" s="117"/>
      <c r="E5" s="117"/>
      <c r="F5" s="117"/>
      <c r="G5" s="218"/>
      <c r="H5" s="117"/>
      <c r="I5" s="117"/>
      <c r="J5" s="117"/>
      <c r="K5" s="117"/>
      <c r="L5" s="117"/>
      <c r="M5" s="218"/>
      <c r="N5" s="117"/>
      <c r="O5" s="117"/>
      <c r="P5" s="117"/>
      <c r="Q5" s="117"/>
      <c r="R5" s="117"/>
      <c r="S5" s="118"/>
    </row>
    <row r="6" spans="1:19" s="3" customFormat="1" ht="6.75" customHeight="1" x14ac:dyDescent="0.2">
      <c r="A6" s="219"/>
      <c r="B6" s="130"/>
      <c r="C6" s="130"/>
      <c r="D6" s="130"/>
      <c r="E6" s="130"/>
      <c r="F6" s="130"/>
      <c r="G6" s="132"/>
      <c r="H6" s="130"/>
      <c r="I6" s="130"/>
      <c r="J6" s="130"/>
      <c r="K6" s="130"/>
      <c r="L6" s="130"/>
      <c r="M6" s="132"/>
      <c r="N6" s="130"/>
      <c r="O6" s="130"/>
      <c r="P6" s="130"/>
      <c r="Q6" s="130"/>
      <c r="R6" s="130"/>
      <c r="S6" s="131"/>
    </row>
    <row r="7" spans="1:19" s="3" customFormat="1" ht="22.5" x14ac:dyDescent="0.2">
      <c r="A7" s="220" t="s">
        <v>165</v>
      </c>
      <c r="B7" s="164" t="s">
        <v>176</v>
      </c>
      <c r="C7" s="164" t="s">
        <v>176</v>
      </c>
      <c r="D7" s="164" t="s">
        <v>176</v>
      </c>
      <c r="E7" s="164" t="s">
        <v>176</v>
      </c>
      <c r="F7" s="164" t="s">
        <v>176</v>
      </c>
      <c r="G7" s="164" t="s">
        <v>176</v>
      </c>
      <c r="H7" s="164" t="s">
        <v>176</v>
      </c>
      <c r="I7" s="164" t="s">
        <v>176</v>
      </c>
      <c r="J7" s="164" t="s">
        <v>176</v>
      </c>
      <c r="K7" s="164" t="s">
        <v>176</v>
      </c>
      <c r="L7" s="164" t="s">
        <v>176</v>
      </c>
      <c r="M7" s="164" t="s">
        <v>176</v>
      </c>
      <c r="N7" s="164" t="s">
        <v>176</v>
      </c>
      <c r="O7" s="164" t="s">
        <v>176</v>
      </c>
      <c r="P7" s="164" t="s">
        <v>176</v>
      </c>
      <c r="Q7" s="164" t="s">
        <v>176</v>
      </c>
      <c r="R7" s="164" t="s">
        <v>176</v>
      </c>
      <c r="S7" s="212" t="s">
        <v>176</v>
      </c>
    </row>
    <row r="8" spans="1:19" s="3" customFormat="1" ht="25.5" customHeight="1" x14ac:dyDescent="0.2">
      <c r="A8" s="213"/>
      <c r="B8" s="221" t="s">
        <v>17</v>
      </c>
      <c r="C8" s="222"/>
      <c r="D8" s="223"/>
      <c r="E8" s="223"/>
      <c r="F8" s="224"/>
      <c r="G8" s="222"/>
      <c r="H8" s="221" t="s">
        <v>81</v>
      </c>
      <c r="I8" s="222"/>
      <c r="J8" s="223"/>
      <c r="K8" s="223"/>
      <c r="L8" s="224"/>
      <c r="M8" s="222"/>
      <c r="N8" s="221" t="s">
        <v>177</v>
      </c>
      <c r="O8" s="222"/>
      <c r="P8" s="223"/>
      <c r="Q8" s="223"/>
      <c r="R8" s="224"/>
      <c r="S8" s="234"/>
    </row>
    <row r="9" spans="1:19" s="4" customFormat="1" ht="35.25" customHeight="1" thickBot="1" x14ac:dyDescent="0.25">
      <c r="A9" s="225" t="s">
        <v>14</v>
      </c>
      <c r="B9" s="226" t="s">
        <v>104</v>
      </c>
      <c r="C9" s="40" t="s">
        <v>178</v>
      </c>
      <c r="D9" s="40" t="s">
        <v>179</v>
      </c>
      <c r="E9" s="40" t="s">
        <v>180</v>
      </c>
      <c r="F9" s="40" t="s">
        <v>181</v>
      </c>
      <c r="G9" s="40" t="s">
        <v>182</v>
      </c>
      <c r="H9" s="226" t="s">
        <v>104</v>
      </c>
      <c r="I9" s="40" t="s">
        <v>178</v>
      </c>
      <c r="J9" s="40" t="s">
        <v>179</v>
      </c>
      <c r="K9" s="40" t="s">
        <v>180</v>
      </c>
      <c r="L9" s="40" t="s">
        <v>181</v>
      </c>
      <c r="M9" s="40" t="s">
        <v>182</v>
      </c>
      <c r="N9" s="226" t="s">
        <v>104</v>
      </c>
      <c r="O9" s="40" t="s">
        <v>178</v>
      </c>
      <c r="P9" s="40" t="s">
        <v>179</v>
      </c>
      <c r="Q9" s="40" t="s">
        <v>180</v>
      </c>
      <c r="R9" s="40" t="s">
        <v>181</v>
      </c>
      <c r="S9" s="32" t="s">
        <v>182</v>
      </c>
    </row>
    <row r="10" spans="1:19" s="4" customFormat="1" x14ac:dyDescent="0.2">
      <c r="A10" s="104" t="s">
        <v>130</v>
      </c>
      <c r="B10" s="350">
        <v>483.48599999999999</v>
      </c>
      <c r="C10" s="351">
        <v>191.43700000000001</v>
      </c>
      <c r="D10" s="351">
        <v>175.083</v>
      </c>
      <c r="E10" s="351">
        <v>16.353999999999999</v>
      </c>
      <c r="F10" s="262">
        <v>13.686999999999999</v>
      </c>
      <c r="G10" s="351">
        <v>19.550999999999998</v>
      </c>
      <c r="H10" s="350">
        <v>1226.4110000000001</v>
      </c>
      <c r="I10" s="351">
        <v>560.11400000000003</v>
      </c>
      <c r="J10" s="351">
        <v>482.17700000000002</v>
      </c>
      <c r="K10" s="351">
        <v>77.936999999999998</v>
      </c>
      <c r="L10" s="254"/>
      <c r="M10" s="356">
        <v>45.668999999999997</v>
      </c>
      <c r="N10" s="355"/>
      <c r="O10" s="254"/>
      <c r="P10" s="254"/>
      <c r="Q10" s="254"/>
      <c r="R10" s="254"/>
      <c r="S10" s="255"/>
    </row>
    <row r="11" spans="1:19" s="4" customFormat="1" x14ac:dyDescent="0.2">
      <c r="A11" s="104" t="s">
        <v>73</v>
      </c>
      <c r="B11" s="261">
        <v>484.69799999999998</v>
      </c>
      <c r="C11" s="262">
        <v>188.86500000000001</v>
      </c>
      <c r="D11" s="262">
        <v>178.202</v>
      </c>
      <c r="E11" s="262">
        <v>10.663</v>
      </c>
      <c r="F11" s="262">
        <v>12.819000000000001</v>
      </c>
      <c r="G11" s="262">
        <v>17.667999999999999</v>
      </c>
      <c r="H11" s="231">
        <v>1228.2929999999999</v>
      </c>
      <c r="I11" s="232">
        <v>557.197</v>
      </c>
      <c r="J11" s="232">
        <v>489.76400000000001</v>
      </c>
      <c r="K11" s="232">
        <v>67.433000000000007</v>
      </c>
      <c r="L11" s="254"/>
      <c r="M11" s="232">
        <v>48.374000000000002</v>
      </c>
      <c r="N11" s="254"/>
      <c r="O11" s="254"/>
      <c r="P11" s="254"/>
      <c r="Q11" s="254"/>
      <c r="R11" s="254"/>
      <c r="S11" s="255"/>
    </row>
    <row r="12" spans="1:19" s="4" customFormat="1" x14ac:dyDescent="0.2">
      <c r="A12" s="104" t="s">
        <v>20</v>
      </c>
      <c r="B12" s="261">
        <v>485.98099999999999</v>
      </c>
      <c r="C12" s="262">
        <v>194.95599999999999</v>
      </c>
      <c r="D12" s="262">
        <v>180.40700000000001</v>
      </c>
      <c r="E12" s="262">
        <v>14.548999999999999</v>
      </c>
      <c r="F12" s="262">
        <v>19.128</v>
      </c>
      <c r="G12" s="262">
        <v>21.248000000000001</v>
      </c>
      <c r="H12" s="231">
        <v>1230.29</v>
      </c>
      <c r="I12" s="232">
        <v>567.92499999999995</v>
      </c>
      <c r="J12" s="232">
        <v>507.41500000000002</v>
      </c>
      <c r="K12" s="232">
        <v>60.51</v>
      </c>
      <c r="L12" s="254"/>
      <c r="M12" s="232">
        <v>46.481999999999999</v>
      </c>
      <c r="N12" s="254"/>
      <c r="O12" s="254"/>
      <c r="P12" s="254"/>
      <c r="Q12" s="254"/>
      <c r="R12" s="254"/>
      <c r="S12" s="255"/>
    </row>
    <row r="13" spans="1:19" s="4" customFormat="1" x14ac:dyDescent="0.2">
      <c r="A13" s="104" t="s">
        <v>21</v>
      </c>
      <c r="B13" s="261">
        <v>487.29399999999998</v>
      </c>
      <c r="C13" s="262">
        <v>206.38900000000001</v>
      </c>
      <c r="D13" s="262">
        <v>188.36099999999999</v>
      </c>
      <c r="E13" s="262">
        <v>18.027999999999999</v>
      </c>
      <c r="F13" s="262">
        <v>15.897</v>
      </c>
      <c r="G13" s="262">
        <v>19.187999999999999</v>
      </c>
      <c r="H13" s="231">
        <v>1232.319</v>
      </c>
      <c r="I13" s="232">
        <v>565.99099999999999</v>
      </c>
      <c r="J13" s="232">
        <v>513.31700000000001</v>
      </c>
      <c r="K13" s="232">
        <v>52.673999999999999</v>
      </c>
      <c r="L13" s="254"/>
      <c r="M13" s="232">
        <v>44.435000000000002</v>
      </c>
      <c r="N13" s="254"/>
      <c r="O13" s="254"/>
      <c r="P13" s="254"/>
      <c r="Q13" s="254"/>
      <c r="R13" s="254"/>
      <c r="S13" s="255"/>
    </row>
    <row r="14" spans="1:19" s="4" customFormat="1" x14ac:dyDescent="0.2">
      <c r="A14" s="104" t="s">
        <v>22</v>
      </c>
      <c r="B14" s="261">
        <v>488.62200000000001</v>
      </c>
      <c r="C14" s="262">
        <v>195.79400000000001</v>
      </c>
      <c r="D14" s="262">
        <v>179.02199999999999</v>
      </c>
      <c r="E14" s="262">
        <v>16.771999999999998</v>
      </c>
      <c r="F14" s="354"/>
      <c r="G14" s="262">
        <v>19.367999999999999</v>
      </c>
      <c r="H14" s="231">
        <v>1234.31</v>
      </c>
      <c r="I14" s="232">
        <v>565.71500000000003</v>
      </c>
      <c r="J14" s="232">
        <v>508.49099999999999</v>
      </c>
      <c r="K14" s="232">
        <v>57.223999999999997</v>
      </c>
      <c r="L14" s="254"/>
      <c r="M14" s="232">
        <v>38.841000000000001</v>
      </c>
      <c r="N14" s="254"/>
      <c r="O14" s="254"/>
      <c r="P14" s="254"/>
      <c r="Q14" s="254"/>
      <c r="R14" s="254"/>
      <c r="S14" s="255"/>
    </row>
    <row r="15" spans="1:19" s="4" customFormat="1" x14ac:dyDescent="0.2">
      <c r="A15" s="104" t="s">
        <v>23</v>
      </c>
      <c r="B15" s="261">
        <v>489.86599999999999</v>
      </c>
      <c r="C15" s="262">
        <v>195.512</v>
      </c>
      <c r="D15" s="262">
        <v>177.22200000000001</v>
      </c>
      <c r="E15" s="262">
        <v>18.29</v>
      </c>
      <c r="F15" s="354"/>
      <c r="G15" s="262">
        <v>18.411999999999999</v>
      </c>
      <c r="H15" s="231">
        <v>1236.222</v>
      </c>
      <c r="I15" s="232">
        <v>569.60599999999999</v>
      </c>
      <c r="J15" s="232">
        <v>509.476</v>
      </c>
      <c r="K15" s="232">
        <v>60.13</v>
      </c>
      <c r="L15" s="254"/>
      <c r="M15" s="232">
        <v>31.667999999999999</v>
      </c>
      <c r="N15" s="254"/>
      <c r="O15" s="254"/>
      <c r="P15" s="254"/>
      <c r="Q15" s="254"/>
      <c r="R15" s="254"/>
      <c r="S15" s="255"/>
    </row>
    <row r="16" spans="1:19" s="4" customFormat="1" x14ac:dyDescent="0.2">
      <c r="A16" s="104" t="s">
        <v>24</v>
      </c>
      <c r="B16" s="261">
        <v>491</v>
      </c>
      <c r="C16" s="262">
        <v>196</v>
      </c>
      <c r="D16" s="262">
        <v>181</v>
      </c>
      <c r="E16" s="262">
        <v>14</v>
      </c>
      <c r="F16" s="354"/>
      <c r="G16" s="262">
        <v>15</v>
      </c>
      <c r="H16" s="231">
        <v>1238</v>
      </c>
      <c r="I16" s="232">
        <v>579</v>
      </c>
      <c r="J16" s="232">
        <v>519</v>
      </c>
      <c r="K16" s="232">
        <v>60</v>
      </c>
      <c r="L16" s="254"/>
      <c r="M16" s="232">
        <v>42</v>
      </c>
      <c r="N16" s="254"/>
      <c r="O16" s="254"/>
      <c r="P16" s="254"/>
      <c r="Q16" s="254"/>
      <c r="R16" s="254"/>
      <c r="S16" s="255"/>
    </row>
    <row r="17" spans="1:19" s="4" customFormat="1" x14ac:dyDescent="0.2">
      <c r="A17" s="104" t="s">
        <v>25</v>
      </c>
      <c r="B17" s="261">
        <v>492.43799999999999</v>
      </c>
      <c r="C17" s="262">
        <v>204.411</v>
      </c>
      <c r="D17" s="262">
        <v>185.77</v>
      </c>
      <c r="E17" s="262">
        <v>18.640999999999998</v>
      </c>
      <c r="F17" s="354"/>
      <c r="G17" s="262">
        <v>17.736999999999998</v>
      </c>
      <c r="H17" s="231">
        <v>1240.396</v>
      </c>
      <c r="I17" s="232">
        <v>576.53300000000002</v>
      </c>
      <c r="J17" s="232">
        <v>525.71400000000006</v>
      </c>
      <c r="K17" s="232">
        <v>50.819000000000003</v>
      </c>
      <c r="L17" s="254"/>
      <c r="M17" s="232">
        <v>41.460999999999999</v>
      </c>
      <c r="N17" s="254"/>
      <c r="O17" s="254"/>
      <c r="P17" s="254"/>
      <c r="Q17" s="254"/>
      <c r="R17" s="254"/>
      <c r="S17" s="255"/>
    </row>
    <row r="18" spans="1:19" s="4" customFormat="1" x14ac:dyDescent="0.2">
      <c r="A18" s="104" t="s">
        <v>26</v>
      </c>
      <c r="B18" s="261">
        <v>493.80200000000002</v>
      </c>
      <c r="C18" s="262">
        <v>217.16200000000001</v>
      </c>
      <c r="D18" s="262">
        <v>197.03</v>
      </c>
      <c r="E18" s="262">
        <v>20.132000000000001</v>
      </c>
      <c r="F18" s="354"/>
      <c r="G18" s="262">
        <v>25.934000000000001</v>
      </c>
      <c r="H18" s="231">
        <v>1242.415</v>
      </c>
      <c r="I18" s="232">
        <v>573.91999999999996</v>
      </c>
      <c r="J18" s="232">
        <v>529.1</v>
      </c>
      <c r="K18" s="232">
        <v>44.82</v>
      </c>
      <c r="L18" s="254"/>
      <c r="M18" s="232">
        <v>38.107999999999997</v>
      </c>
      <c r="N18" s="254"/>
      <c r="O18" s="254"/>
      <c r="P18" s="254"/>
      <c r="Q18" s="254"/>
      <c r="R18" s="254"/>
      <c r="S18" s="255"/>
    </row>
    <row r="19" spans="1:19" s="4" customFormat="1" x14ac:dyDescent="0.2">
      <c r="A19" s="104" t="s">
        <v>27</v>
      </c>
      <c r="B19" s="261">
        <v>495.05099999999999</v>
      </c>
      <c r="C19" s="262">
        <v>211.691</v>
      </c>
      <c r="D19" s="262">
        <v>184.39500000000001</v>
      </c>
      <c r="E19" s="262">
        <v>27.295999999999999</v>
      </c>
      <c r="F19" s="354"/>
      <c r="G19" s="262">
        <v>23.646999999999998</v>
      </c>
      <c r="H19" s="231">
        <v>1244.3879999999999</v>
      </c>
      <c r="I19" s="232">
        <v>593.20399999999995</v>
      </c>
      <c r="J19" s="232">
        <v>537.54600000000005</v>
      </c>
      <c r="K19" s="232">
        <v>55.658000000000001</v>
      </c>
      <c r="L19" s="254"/>
      <c r="M19" s="232">
        <v>44.78</v>
      </c>
      <c r="N19" s="254"/>
      <c r="O19" s="254"/>
      <c r="P19" s="254"/>
      <c r="Q19" s="254"/>
      <c r="R19" s="254"/>
      <c r="S19" s="255"/>
    </row>
    <row r="20" spans="1:19" s="4" customFormat="1" x14ac:dyDescent="0.2">
      <c r="A20" s="104" t="s">
        <v>28</v>
      </c>
      <c r="B20" s="261">
        <v>496.38799999999998</v>
      </c>
      <c r="C20" s="262">
        <v>210.52099999999999</v>
      </c>
      <c r="D20" s="262">
        <v>185.518</v>
      </c>
      <c r="E20" s="262">
        <v>25.003</v>
      </c>
      <c r="F20" s="354"/>
      <c r="G20" s="262">
        <v>23.841000000000001</v>
      </c>
      <c r="H20" s="231">
        <v>1246.386</v>
      </c>
      <c r="I20" s="232">
        <v>575.75400000000002</v>
      </c>
      <c r="J20" s="232">
        <v>521.88499999999999</v>
      </c>
      <c r="K20" s="232">
        <v>53.869</v>
      </c>
      <c r="L20" s="254"/>
      <c r="M20" s="232">
        <v>45.902000000000001</v>
      </c>
      <c r="N20" s="254"/>
      <c r="O20" s="254"/>
      <c r="P20" s="254"/>
      <c r="Q20" s="254"/>
      <c r="R20" s="254"/>
      <c r="S20" s="255"/>
    </row>
    <row r="21" spans="1:19" s="4" customFormat="1" x14ac:dyDescent="0.2">
      <c r="A21" s="104" t="s">
        <v>29</v>
      </c>
      <c r="B21" s="261">
        <v>497.67</v>
      </c>
      <c r="C21" s="262">
        <v>215.44399999999999</v>
      </c>
      <c r="D21" s="262">
        <v>195.68700000000001</v>
      </c>
      <c r="E21" s="262">
        <v>19.757000000000001</v>
      </c>
      <c r="F21" s="354"/>
      <c r="G21" s="262">
        <v>17.128</v>
      </c>
      <c r="H21" s="231">
        <v>1248.3989999999999</v>
      </c>
      <c r="I21" s="232">
        <v>573.59400000000005</v>
      </c>
      <c r="J21" s="232">
        <v>530.56299999999999</v>
      </c>
      <c r="K21" s="232">
        <v>43.030999999999999</v>
      </c>
      <c r="L21" s="254"/>
      <c r="M21" s="232">
        <v>48.298000000000002</v>
      </c>
      <c r="N21" s="254"/>
      <c r="O21" s="254"/>
      <c r="P21" s="254"/>
      <c r="Q21" s="254"/>
      <c r="R21" s="254"/>
      <c r="S21" s="255"/>
    </row>
    <row r="22" spans="1:19" s="4" customFormat="1" x14ac:dyDescent="0.2">
      <c r="A22" s="104" t="s">
        <v>34</v>
      </c>
      <c r="B22" s="261">
        <v>499.00099999999998</v>
      </c>
      <c r="C22" s="262">
        <v>213.31299999999999</v>
      </c>
      <c r="D22" s="262">
        <v>187.55600000000001</v>
      </c>
      <c r="E22" s="262">
        <v>25.757000000000001</v>
      </c>
      <c r="F22" s="354"/>
      <c r="G22" s="262">
        <v>20.221</v>
      </c>
      <c r="H22" s="231">
        <v>1250.4559999999999</v>
      </c>
      <c r="I22" s="232">
        <v>593.22699999999998</v>
      </c>
      <c r="J22" s="232">
        <v>530.62199999999996</v>
      </c>
      <c r="K22" s="232">
        <v>62.604999999999997</v>
      </c>
      <c r="L22" s="254"/>
      <c r="M22" s="232">
        <v>49.344000000000001</v>
      </c>
      <c r="N22" s="254"/>
      <c r="O22" s="254"/>
      <c r="P22" s="254"/>
      <c r="Q22" s="254"/>
      <c r="R22" s="254"/>
      <c r="S22" s="255"/>
    </row>
    <row r="23" spans="1:19" s="4" customFormat="1" x14ac:dyDescent="0.2">
      <c r="A23" s="104" t="s">
        <v>35</v>
      </c>
      <c r="B23" s="261">
        <v>500.274</v>
      </c>
      <c r="C23" s="262">
        <v>214.053</v>
      </c>
      <c r="D23" s="262">
        <v>189.845</v>
      </c>
      <c r="E23" s="262">
        <v>24.207999999999998</v>
      </c>
      <c r="F23" s="354"/>
      <c r="G23" s="262">
        <v>30.623000000000001</v>
      </c>
      <c r="H23" s="231">
        <v>1252.4390000000001</v>
      </c>
      <c r="I23" s="232">
        <v>582.98099999999999</v>
      </c>
      <c r="J23" s="232">
        <v>521.63499999999999</v>
      </c>
      <c r="K23" s="232">
        <v>61.345999999999997</v>
      </c>
      <c r="L23" s="254"/>
      <c r="M23" s="232">
        <v>56.518000000000001</v>
      </c>
      <c r="N23" s="254"/>
      <c r="O23" s="254"/>
      <c r="P23" s="254"/>
      <c r="Q23" s="254"/>
      <c r="R23" s="254"/>
      <c r="S23" s="255"/>
    </row>
    <row r="24" spans="1:19" s="4" customFormat="1" x14ac:dyDescent="0.2">
      <c r="A24" s="104" t="s">
        <v>36</v>
      </c>
      <c r="B24" s="261">
        <v>501.56700000000001</v>
      </c>
      <c r="C24" s="262">
        <v>217.27500000000001</v>
      </c>
      <c r="D24" s="262">
        <v>188.93299999999999</v>
      </c>
      <c r="E24" s="262">
        <v>28.341999999999999</v>
      </c>
      <c r="F24" s="354"/>
      <c r="G24" s="262">
        <v>28.93</v>
      </c>
      <c r="H24" s="231">
        <v>1254.423</v>
      </c>
      <c r="I24" s="232">
        <v>578.59100000000001</v>
      </c>
      <c r="J24" s="232">
        <v>518.98900000000003</v>
      </c>
      <c r="K24" s="232">
        <v>59.601999999999997</v>
      </c>
      <c r="L24" s="254"/>
      <c r="M24" s="232">
        <v>52.448</v>
      </c>
      <c r="N24" s="254"/>
      <c r="O24" s="254"/>
      <c r="P24" s="254"/>
      <c r="Q24" s="254"/>
      <c r="R24" s="254"/>
      <c r="S24" s="255"/>
    </row>
    <row r="25" spans="1:19" s="4" customFormat="1" x14ac:dyDescent="0.2">
      <c r="A25" s="104" t="s">
        <v>37</v>
      </c>
      <c r="B25" s="261">
        <v>502.91899999999998</v>
      </c>
      <c r="C25" s="262">
        <v>222.12</v>
      </c>
      <c r="D25" s="262">
        <v>205.36199999999999</v>
      </c>
      <c r="E25" s="262">
        <v>16.757999999999999</v>
      </c>
      <c r="F25" s="354"/>
      <c r="G25" s="262">
        <v>32.588999999999999</v>
      </c>
      <c r="H25" s="231">
        <v>1256.42</v>
      </c>
      <c r="I25" s="232">
        <v>582.40800000000002</v>
      </c>
      <c r="J25" s="232">
        <v>520.53099999999995</v>
      </c>
      <c r="K25" s="232">
        <v>61.877000000000002</v>
      </c>
      <c r="L25" s="254"/>
      <c r="M25" s="232">
        <v>52.872</v>
      </c>
      <c r="N25" s="254"/>
      <c r="O25" s="254"/>
      <c r="P25" s="254"/>
      <c r="Q25" s="254"/>
      <c r="R25" s="254"/>
      <c r="S25" s="255"/>
    </row>
    <row r="26" spans="1:19" s="4" customFormat="1" x14ac:dyDescent="0.2">
      <c r="A26" s="104" t="s">
        <v>30</v>
      </c>
      <c r="B26" s="261">
        <v>504.12700000000001</v>
      </c>
      <c r="C26" s="262">
        <v>228.91300000000001</v>
      </c>
      <c r="D26" s="262">
        <v>206.86</v>
      </c>
      <c r="E26" s="262">
        <v>22.053000000000001</v>
      </c>
      <c r="F26" s="354"/>
      <c r="G26" s="262">
        <v>25.768999999999998</v>
      </c>
      <c r="H26" s="231">
        <v>1258.3969999999999</v>
      </c>
      <c r="I26" s="232">
        <v>606.30799999999999</v>
      </c>
      <c r="J26" s="232">
        <v>540.74699999999996</v>
      </c>
      <c r="K26" s="232">
        <v>65.561000000000007</v>
      </c>
      <c r="L26" s="254"/>
      <c r="M26" s="232">
        <v>67.572000000000003</v>
      </c>
      <c r="N26" s="254"/>
      <c r="O26" s="254"/>
      <c r="P26" s="254"/>
      <c r="Q26" s="254"/>
      <c r="R26" s="254"/>
      <c r="S26" s="255"/>
    </row>
    <row r="27" spans="1:19" s="4" customFormat="1" x14ac:dyDescent="0.2">
      <c r="A27" s="104" t="s">
        <v>31</v>
      </c>
      <c r="B27" s="261">
        <v>505.41899999999998</v>
      </c>
      <c r="C27" s="262">
        <v>215.852</v>
      </c>
      <c r="D27" s="262">
        <v>191.18100000000001</v>
      </c>
      <c r="E27" s="262">
        <v>24.670999999999999</v>
      </c>
      <c r="F27" s="354"/>
      <c r="G27" s="262">
        <v>24.315999999999999</v>
      </c>
      <c r="H27" s="231">
        <v>1260.4159999999999</v>
      </c>
      <c r="I27" s="232">
        <v>589.74400000000003</v>
      </c>
      <c r="J27" s="232">
        <v>536.60400000000004</v>
      </c>
      <c r="K27" s="232">
        <v>53.14</v>
      </c>
      <c r="L27" s="254"/>
      <c r="M27" s="232">
        <v>56.137</v>
      </c>
      <c r="N27" s="254"/>
      <c r="O27" s="254"/>
      <c r="P27" s="254"/>
      <c r="Q27" s="254"/>
      <c r="R27" s="254"/>
      <c r="S27" s="255"/>
    </row>
    <row r="28" spans="1:19" s="4" customFormat="1" x14ac:dyDescent="0.2">
      <c r="A28" s="104" t="s">
        <v>32</v>
      </c>
      <c r="B28" s="261">
        <v>506.65699999999998</v>
      </c>
      <c r="C28" s="262">
        <v>216.76400000000001</v>
      </c>
      <c r="D28" s="262">
        <v>202.74199999999999</v>
      </c>
      <c r="E28" s="262">
        <v>14.022</v>
      </c>
      <c r="F28" s="354"/>
      <c r="G28" s="262">
        <v>26.765999999999998</v>
      </c>
      <c r="H28" s="231">
        <v>1262.345</v>
      </c>
      <c r="I28" s="232">
        <v>580.19299999999998</v>
      </c>
      <c r="J28" s="232">
        <v>533.779</v>
      </c>
      <c r="K28" s="232">
        <v>46.414000000000001</v>
      </c>
      <c r="L28" s="254"/>
      <c r="M28" s="232">
        <v>49.146000000000001</v>
      </c>
      <c r="N28" s="254"/>
      <c r="O28" s="254"/>
      <c r="P28" s="254"/>
      <c r="Q28" s="254"/>
      <c r="R28" s="254"/>
      <c r="S28" s="255"/>
    </row>
    <row r="29" spans="1:19" s="4" customFormat="1" x14ac:dyDescent="0.2">
      <c r="A29" s="104" t="s">
        <v>33</v>
      </c>
      <c r="B29" s="261">
        <v>507.90800000000002</v>
      </c>
      <c r="C29" s="262">
        <v>220.85400000000001</v>
      </c>
      <c r="D29" s="262">
        <v>201.517</v>
      </c>
      <c r="E29" s="262">
        <v>19.337</v>
      </c>
      <c r="F29" s="354"/>
      <c r="G29" s="262">
        <v>27.812999999999999</v>
      </c>
      <c r="H29" s="231">
        <v>1264.3209999999999</v>
      </c>
      <c r="I29" s="232">
        <v>580.09900000000005</v>
      </c>
      <c r="J29" s="232">
        <v>535.12599999999998</v>
      </c>
      <c r="K29" s="232">
        <v>44.972999999999999</v>
      </c>
      <c r="L29" s="254"/>
      <c r="M29" s="232">
        <v>56.165999999999997</v>
      </c>
      <c r="N29" s="254"/>
      <c r="O29" s="254"/>
      <c r="P29" s="254"/>
      <c r="Q29" s="254"/>
      <c r="R29" s="254"/>
      <c r="S29" s="255"/>
    </row>
    <row r="30" spans="1:19" s="4" customFormat="1" x14ac:dyDescent="0.2">
      <c r="A30" s="104" t="s">
        <v>38</v>
      </c>
      <c r="B30" s="261">
        <v>509.233</v>
      </c>
      <c r="C30" s="262">
        <v>219.49199999999999</v>
      </c>
      <c r="D30" s="262">
        <v>204.32300000000001</v>
      </c>
      <c r="E30" s="262">
        <v>15.169</v>
      </c>
      <c r="F30" s="354"/>
      <c r="G30" s="262">
        <v>13.228999999999999</v>
      </c>
      <c r="H30" s="231">
        <v>1266.3800000000001</v>
      </c>
      <c r="I30" s="232">
        <v>586.94399999999996</v>
      </c>
      <c r="J30" s="232">
        <v>545.88400000000001</v>
      </c>
      <c r="K30" s="232">
        <v>41.06</v>
      </c>
      <c r="L30" s="254"/>
      <c r="M30" s="232">
        <v>52.398000000000003</v>
      </c>
      <c r="N30" s="254"/>
      <c r="O30" s="254"/>
      <c r="P30" s="254"/>
      <c r="Q30" s="254"/>
      <c r="R30" s="254"/>
      <c r="S30" s="255"/>
    </row>
    <row r="31" spans="1:19" s="4" customFormat="1" x14ac:dyDescent="0.2">
      <c r="A31" s="104" t="s">
        <v>39</v>
      </c>
      <c r="B31" s="261">
        <v>510.47800000000001</v>
      </c>
      <c r="C31" s="262">
        <v>226.89400000000001</v>
      </c>
      <c r="D31" s="262">
        <v>208</v>
      </c>
      <c r="E31" s="262">
        <v>19</v>
      </c>
      <c r="F31" s="354"/>
      <c r="G31" s="262">
        <v>20.744</v>
      </c>
      <c r="H31" s="231">
        <v>1268.2940000000001</v>
      </c>
      <c r="I31" s="232">
        <v>595.86599999999999</v>
      </c>
      <c r="J31" s="232">
        <v>551.67100000000005</v>
      </c>
      <c r="K31" s="232">
        <v>44.195</v>
      </c>
      <c r="L31" s="254"/>
      <c r="M31" s="232">
        <v>40.569000000000003</v>
      </c>
      <c r="N31" s="254"/>
      <c r="O31" s="254"/>
      <c r="P31" s="254"/>
      <c r="Q31" s="254"/>
      <c r="R31" s="254"/>
      <c r="S31" s="255"/>
    </row>
    <row r="32" spans="1:19" s="4" customFormat="1" x14ac:dyDescent="0.2">
      <c r="A32" s="104" t="s">
        <v>40</v>
      </c>
      <c r="B32" s="261">
        <v>511.72899999999998</v>
      </c>
      <c r="C32" s="262">
        <v>221.43899999999999</v>
      </c>
      <c r="D32" s="262">
        <v>200.51300000000001</v>
      </c>
      <c r="E32" s="262">
        <v>20.925999999999998</v>
      </c>
      <c r="F32" s="354"/>
      <c r="G32" s="262">
        <v>15.422000000000001</v>
      </c>
      <c r="H32" s="231">
        <v>1270.2349999999999</v>
      </c>
      <c r="I32" s="232">
        <v>589.09100000000001</v>
      </c>
      <c r="J32" s="232">
        <v>542.93299999999999</v>
      </c>
      <c r="K32" s="232">
        <v>46.158000000000001</v>
      </c>
      <c r="L32" s="254"/>
      <c r="M32" s="232">
        <v>47.941000000000003</v>
      </c>
      <c r="N32" s="254"/>
      <c r="O32" s="254"/>
      <c r="P32" s="254"/>
      <c r="Q32" s="254"/>
      <c r="R32" s="254"/>
      <c r="S32" s="255"/>
    </row>
    <row r="33" spans="1:19" s="4" customFormat="1" x14ac:dyDescent="0.2">
      <c r="A33" s="104" t="s">
        <v>41</v>
      </c>
      <c r="B33" s="261">
        <v>513.03099999999995</v>
      </c>
      <c r="C33" s="262">
        <v>216.84399999999999</v>
      </c>
      <c r="D33" s="262">
        <v>204.43899999999999</v>
      </c>
      <c r="E33" s="262">
        <v>12.404999999999999</v>
      </c>
      <c r="F33" s="354"/>
      <c r="G33" s="262">
        <v>16.718</v>
      </c>
      <c r="H33" s="231">
        <v>1272.279</v>
      </c>
      <c r="I33" s="232">
        <v>598.71400000000006</v>
      </c>
      <c r="J33" s="232">
        <v>550.35400000000004</v>
      </c>
      <c r="K33" s="232">
        <v>48.36</v>
      </c>
      <c r="L33" s="254"/>
      <c r="M33" s="232">
        <v>34.316000000000003</v>
      </c>
      <c r="N33" s="254"/>
      <c r="O33" s="254"/>
      <c r="P33" s="254"/>
      <c r="Q33" s="254"/>
      <c r="R33" s="254"/>
      <c r="S33" s="255"/>
    </row>
    <row r="34" spans="1:19" s="4" customFormat="1" x14ac:dyDescent="0.2">
      <c r="A34" s="104" t="s">
        <v>42</v>
      </c>
      <c r="B34" s="261">
        <v>514.37699999999995</v>
      </c>
      <c r="C34" s="262">
        <v>230.97300000000001</v>
      </c>
      <c r="D34" s="262">
        <v>215.69399999999999</v>
      </c>
      <c r="E34" s="262">
        <v>15.279</v>
      </c>
      <c r="F34" s="354"/>
      <c r="G34" s="262">
        <v>20.146999999999998</v>
      </c>
      <c r="H34" s="231">
        <v>1274.192</v>
      </c>
      <c r="I34" s="232">
        <v>606.64200000000005</v>
      </c>
      <c r="J34" s="232">
        <v>547.41499999999996</v>
      </c>
      <c r="K34" s="232">
        <v>59.226999999999997</v>
      </c>
      <c r="L34" s="254"/>
      <c r="M34" s="232">
        <v>45.220999999999997</v>
      </c>
      <c r="N34" s="254"/>
      <c r="O34" s="254"/>
      <c r="P34" s="254"/>
      <c r="Q34" s="254"/>
      <c r="R34" s="254"/>
      <c r="S34" s="255"/>
    </row>
    <row r="35" spans="1:19" s="4" customFormat="1" x14ac:dyDescent="0.2">
      <c r="A35" s="104" t="s">
        <v>43</v>
      </c>
      <c r="B35" s="261">
        <v>515.50199999999995</v>
      </c>
      <c r="C35" s="262">
        <v>232.00399999999999</v>
      </c>
      <c r="D35" s="262">
        <v>214.54599999999999</v>
      </c>
      <c r="E35" s="262">
        <v>17.457999999999998</v>
      </c>
      <c r="F35" s="354"/>
      <c r="G35" s="262">
        <v>19.286000000000001</v>
      </c>
      <c r="H35" s="231">
        <v>1276.1099999999999</v>
      </c>
      <c r="I35" s="232">
        <v>605.01400000000001</v>
      </c>
      <c r="J35" s="232">
        <v>554.79100000000005</v>
      </c>
      <c r="K35" s="232">
        <v>50.222999999999999</v>
      </c>
      <c r="L35" s="254"/>
      <c r="M35" s="232">
        <v>42.357999999999997</v>
      </c>
      <c r="N35" s="254"/>
      <c r="O35" s="254"/>
      <c r="P35" s="254"/>
      <c r="Q35" s="254"/>
      <c r="R35" s="254"/>
      <c r="S35" s="255"/>
    </row>
    <row r="36" spans="1:19" s="4" customFormat="1" x14ac:dyDescent="0.2">
      <c r="A36" s="104" t="s">
        <v>44</v>
      </c>
      <c r="B36" s="261">
        <v>516.85400000000004</v>
      </c>
      <c r="C36" s="262">
        <v>229.09399999999999</v>
      </c>
      <c r="D36" s="262">
        <v>211.96199999999999</v>
      </c>
      <c r="E36" s="262">
        <v>17.132000000000001</v>
      </c>
      <c r="F36" s="354"/>
      <c r="G36" s="262">
        <v>18.501000000000001</v>
      </c>
      <c r="H36" s="231">
        <v>1278.0709999999999</v>
      </c>
      <c r="I36" s="232">
        <v>585.53399999999999</v>
      </c>
      <c r="J36" s="232">
        <v>540.38699999999994</v>
      </c>
      <c r="K36" s="232">
        <v>45.146999999999998</v>
      </c>
      <c r="L36" s="254"/>
      <c r="M36" s="232">
        <v>55.566000000000003</v>
      </c>
      <c r="N36" s="254"/>
      <c r="O36" s="254"/>
      <c r="P36" s="254"/>
      <c r="Q36" s="254"/>
      <c r="R36" s="254"/>
      <c r="S36" s="255"/>
    </row>
    <row r="37" spans="1:19" s="4" customFormat="1" x14ac:dyDescent="0.2">
      <c r="A37" s="104" t="s">
        <v>45</v>
      </c>
      <c r="B37" s="261">
        <v>518.09699999999998</v>
      </c>
      <c r="C37" s="262">
        <v>225.857</v>
      </c>
      <c r="D37" s="262">
        <v>210.19499999999999</v>
      </c>
      <c r="E37" s="262">
        <v>15.662000000000001</v>
      </c>
      <c r="F37" s="354"/>
      <c r="G37" s="262">
        <v>14.885999999999999</v>
      </c>
      <c r="H37" s="231">
        <v>1280.0899999999999</v>
      </c>
      <c r="I37" s="232">
        <v>606.89200000000005</v>
      </c>
      <c r="J37" s="232">
        <v>554.64499999999998</v>
      </c>
      <c r="K37" s="232">
        <v>52.247</v>
      </c>
      <c r="L37" s="254"/>
      <c r="M37" s="232">
        <v>46.606999999999999</v>
      </c>
      <c r="N37" s="254"/>
      <c r="O37" s="254"/>
      <c r="P37" s="254"/>
      <c r="Q37" s="254"/>
      <c r="R37" s="254"/>
      <c r="S37" s="255"/>
    </row>
    <row r="38" spans="1:19" s="4" customFormat="1" x14ac:dyDescent="0.2">
      <c r="A38" s="104" t="s">
        <v>46</v>
      </c>
      <c r="B38" s="261">
        <v>519.36900000000003</v>
      </c>
      <c r="C38" s="262">
        <v>224.251</v>
      </c>
      <c r="D38" s="262">
        <v>205.99199999999999</v>
      </c>
      <c r="E38" s="262">
        <v>18.259</v>
      </c>
      <c r="F38" s="354"/>
      <c r="G38" s="262">
        <v>14.148</v>
      </c>
      <c r="H38" s="231">
        <v>1282.009</v>
      </c>
      <c r="I38" s="232">
        <v>628.726</v>
      </c>
      <c r="J38" s="232">
        <v>574.46600000000001</v>
      </c>
      <c r="K38" s="232">
        <v>54.26</v>
      </c>
      <c r="L38" s="254"/>
      <c r="M38" s="232">
        <v>46.890999999999998</v>
      </c>
      <c r="N38" s="254"/>
      <c r="O38" s="254"/>
      <c r="P38" s="254"/>
      <c r="Q38" s="254"/>
      <c r="R38" s="254"/>
      <c r="S38" s="255"/>
    </row>
    <row r="39" spans="1:19" s="4" customFormat="1" x14ac:dyDescent="0.2">
      <c r="A39" s="104" t="s">
        <v>47</v>
      </c>
      <c r="B39" s="261">
        <v>520.60199999999998</v>
      </c>
      <c r="C39" s="262">
        <v>229.59</v>
      </c>
      <c r="D39" s="262">
        <v>211.95400000000001</v>
      </c>
      <c r="E39" s="262">
        <v>17.635999999999999</v>
      </c>
      <c r="F39" s="354"/>
      <c r="G39" s="262">
        <v>13.243</v>
      </c>
      <c r="H39" s="231">
        <v>1283.9739999999999</v>
      </c>
      <c r="I39" s="232">
        <v>624.06899999999996</v>
      </c>
      <c r="J39" s="232">
        <v>572.98699999999997</v>
      </c>
      <c r="K39" s="232">
        <v>51.082000000000001</v>
      </c>
      <c r="L39" s="254"/>
      <c r="M39" s="232">
        <v>48.718000000000004</v>
      </c>
      <c r="N39" s="254"/>
      <c r="O39" s="254"/>
      <c r="P39" s="254"/>
      <c r="Q39" s="254"/>
      <c r="R39" s="254"/>
      <c r="S39" s="255"/>
    </row>
    <row r="40" spans="1:19" s="4" customFormat="1" x14ac:dyDescent="0.2">
      <c r="A40" s="104" t="s">
        <v>48</v>
      </c>
      <c r="B40" s="261">
        <v>521.87199999999996</v>
      </c>
      <c r="C40" s="262">
        <v>220.26</v>
      </c>
      <c r="D40" s="262">
        <v>208.739</v>
      </c>
      <c r="E40" s="262">
        <v>11.521000000000001</v>
      </c>
      <c r="F40" s="354"/>
      <c r="G40" s="262">
        <v>15.930999999999999</v>
      </c>
      <c r="H40" s="231">
        <v>1285.9110000000001</v>
      </c>
      <c r="I40" s="232">
        <v>618.41099999999994</v>
      </c>
      <c r="J40" s="232">
        <v>570.78</v>
      </c>
      <c r="K40" s="232">
        <v>47.631</v>
      </c>
      <c r="L40" s="254"/>
      <c r="M40" s="232">
        <v>39.968000000000004</v>
      </c>
      <c r="N40" s="254"/>
      <c r="O40" s="254"/>
      <c r="P40" s="254"/>
      <c r="Q40" s="254"/>
      <c r="R40" s="254"/>
      <c r="S40" s="255"/>
    </row>
    <row r="41" spans="1:19" s="4" customFormat="1" x14ac:dyDescent="0.2">
      <c r="A41" s="104" t="s">
        <v>49</v>
      </c>
      <c r="B41" s="261">
        <v>521.71400000000006</v>
      </c>
      <c r="C41" s="262">
        <v>209.90600000000001</v>
      </c>
      <c r="D41" s="262">
        <v>196.608</v>
      </c>
      <c r="E41" s="262">
        <v>13.298</v>
      </c>
      <c r="F41" s="354"/>
      <c r="G41" s="262">
        <v>13.023999999999999</v>
      </c>
      <c r="H41" s="231">
        <v>1342.5609999999999</v>
      </c>
      <c r="I41" s="232">
        <v>637.66700000000003</v>
      </c>
      <c r="J41" s="232">
        <v>587.37400000000002</v>
      </c>
      <c r="K41" s="232">
        <v>50.292999999999999</v>
      </c>
      <c r="L41" s="254"/>
      <c r="M41" s="232">
        <v>49.427999999999997</v>
      </c>
      <c r="N41" s="254"/>
      <c r="O41" s="254"/>
      <c r="P41" s="254"/>
      <c r="Q41" s="254"/>
      <c r="R41" s="254"/>
      <c r="S41" s="255"/>
    </row>
    <row r="42" spans="1:19" s="4" customFormat="1" x14ac:dyDescent="0.2">
      <c r="A42" s="104" t="s">
        <v>50</v>
      </c>
      <c r="B42" s="261">
        <v>522.995</v>
      </c>
      <c r="C42" s="262">
        <v>231.98</v>
      </c>
      <c r="D42" s="262">
        <v>217.99199999999999</v>
      </c>
      <c r="E42" s="262">
        <v>13.988</v>
      </c>
      <c r="F42" s="354"/>
      <c r="G42" s="262">
        <v>13.377000000000001</v>
      </c>
      <c r="H42" s="231">
        <v>1373.89</v>
      </c>
      <c r="I42" s="232">
        <v>661.58399999999995</v>
      </c>
      <c r="J42" s="232">
        <v>617.51599999999996</v>
      </c>
      <c r="K42" s="232">
        <v>44.067999999999998</v>
      </c>
      <c r="L42" s="254"/>
      <c r="M42" s="232">
        <v>48.006999999999998</v>
      </c>
      <c r="N42" s="254"/>
      <c r="O42" s="254"/>
      <c r="P42" s="254"/>
      <c r="Q42" s="254"/>
      <c r="R42" s="254"/>
      <c r="S42" s="255"/>
    </row>
    <row r="43" spans="1:19" s="4" customFormat="1" x14ac:dyDescent="0.2">
      <c r="A43" s="104" t="s">
        <v>51</v>
      </c>
      <c r="B43" s="261">
        <v>523.82500000000005</v>
      </c>
      <c r="C43" s="262">
        <v>232.45500000000001</v>
      </c>
      <c r="D43" s="262">
        <v>212.072</v>
      </c>
      <c r="E43" s="262">
        <v>20.382999999999999</v>
      </c>
      <c r="F43" s="354"/>
      <c r="G43" s="262">
        <v>12.615</v>
      </c>
      <c r="H43" s="231">
        <v>1406.376</v>
      </c>
      <c r="I43" s="232">
        <v>670.30899999999997</v>
      </c>
      <c r="J43" s="232">
        <v>607.08900000000006</v>
      </c>
      <c r="K43" s="232">
        <v>63.22</v>
      </c>
      <c r="L43" s="254"/>
      <c r="M43" s="232">
        <v>52.625999999999998</v>
      </c>
      <c r="N43" s="254"/>
      <c r="O43" s="254"/>
      <c r="P43" s="254"/>
      <c r="Q43" s="254"/>
      <c r="R43" s="254"/>
      <c r="S43" s="255"/>
    </row>
    <row r="44" spans="1:19" s="4" customFormat="1" x14ac:dyDescent="0.2">
      <c r="A44" s="104" t="s">
        <v>52</v>
      </c>
      <c r="B44" s="261">
        <v>525.11500000000001</v>
      </c>
      <c r="C44" s="262">
        <v>228.65700000000001</v>
      </c>
      <c r="D44" s="262">
        <v>211.80500000000001</v>
      </c>
      <c r="E44" s="262">
        <v>16.852</v>
      </c>
      <c r="F44" s="354"/>
      <c r="G44" s="262">
        <v>14.404</v>
      </c>
      <c r="H44" s="231">
        <v>1411.078</v>
      </c>
      <c r="I44" s="232">
        <v>665.65</v>
      </c>
      <c r="J44" s="232">
        <v>604.02099999999996</v>
      </c>
      <c r="K44" s="232">
        <v>61.628999999999998</v>
      </c>
      <c r="L44" s="254"/>
      <c r="M44" s="232">
        <v>57.581000000000003</v>
      </c>
      <c r="N44" s="254"/>
      <c r="O44" s="254"/>
      <c r="P44" s="254"/>
      <c r="Q44" s="254"/>
      <c r="R44" s="254"/>
      <c r="S44" s="255"/>
    </row>
    <row r="45" spans="1:19" s="4" customFormat="1" x14ac:dyDescent="0.2">
      <c r="A45" s="104" t="s">
        <v>53</v>
      </c>
      <c r="B45" s="261">
        <v>526.36599999999999</v>
      </c>
      <c r="C45" s="262">
        <v>226.245</v>
      </c>
      <c r="D45" s="262">
        <v>211.209</v>
      </c>
      <c r="E45" s="262">
        <v>15.036</v>
      </c>
      <c r="F45" s="354"/>
      <c r="G45" s="262">
        <v>11.991</v>
      </c>
      <c r="H45" s="231">
        <v>1415.6279999999999</v>
      </c>
      <c r="I45" s="232">
        <v>691.16899999999998</v>
      </c>
      <c r="J45" s="232">
        <v>631.36699999999996</v>
      </c>
      <c r="K45" s="232">
        <v>59.802</v>
      </c>
      <c r="L45" s="254"/>
      <c r="M45" s="232">
        <v>62.15</v>
      </c>
      <c r="N45" s="254"/>
      <c r="O45" s="254"/>
      <c r="P45" s="254"/>
      <c r="Q45" s="254"/>
      <c r="R45" s="254"/>
      <c r="S45" s="255"/>
    </row>
    <row r="46" spans="1:19" s="4" customFormat="1" x14ac:dyDescent="0.2">
      <c r="A46" s="104" t="s">
        <v>105</v>
      </c>
      <c r="B46" s="261">
        <v>527.52499999999998</v>
      </c>
      <c r="C46" s="262">
        <v>227.21899999999999</v>
      </c>
      <c r="D46" s="262">
        <v>214.52699999999999</v>
      </c>
      <c r="E46" s="262">
        <v>12.692</v>
      </c>
      <c r="F46" s="354"/>
      <c r="G46" s="262">
        <v>19.928000000000001</v>
      </c>
      <c r="H46" s="231">
        <v>1419.9349999999999</v>
      </c>
      <c r="I46" s="232">
        <v>697.78200000000004</v>
      </c>
      <c r="J46" s="232">
        <v>636.62599999999998</v>
      </c>
      <c r="K46" s="232">
        <v>61.155999999999999</v>
      </c>
      <c r="L46" s="254"/>
      <c r="M46" s="232">
        <v>50.918999999999997</v>
      </c>
      <c r="N46" s="254"/>
      <c r="O46" s="254"/>
      <c r="P46" s="254"/>
      <c r="Q46" s="254"/>
      <c r="R46" s="254"/>
      <c r="S46" s="255"/>
    </row>
    <row r="47" spans="1:19" s="4" customFormat="1" x14ac:dyDescent="0.2">
      <c r="A47" s="104" t="s">
        <v>106</v>
      </c>
      <c r="B47" s="261">
        <v>528.76400000000001</v>
      </c>
      <c r="C47" s="262">
        <v>226</v>
      </c>
      <c r="D47" s="262">
        <v>212.13900000000001</v>
      </c>
      <c r="E47" s="262">
        <v>13.861000000000001</v>
      </c>
      <c r="F47" s="354"/>
      <c r="G47" s="262">
        <v>15.542</v>
      </c>
      <c r="H47" s="231">
        <v>1424.231</v>
      </c>
      <c r="I47" s="232">
        <v>692.63099999999997</v>
      </c>
      <c r="J47" s="232">
        <v>635.154</v>
      </c>
      <c r="K47" s="232">
        <v>57.476999999999997</v>
      </c>
      <c r="L47" s="254"/>
      <c r="M47" s="232">
        <v>62.125999999999998</v>
      </c>
      <c r="N47" s="254"/>
      <c r="O47" s="254"/>
      <c r="P47" s="254"/>
      <c r="Q47" s="254"/>
      <c r="R47" s="254"/>
      <c r="S47" s="255"/>
    </row>
    <row r="48" spans="1:19" s="4" customFormat="1" x14ac:dyDescent="0.2">
      <c r="A48" s="104" t="s">
        <v>107</v>
      </c>
      <c r="B48" s="261">
        <v>529.95500000000004</v>
      </c>
      <c r="C48" s="262">
        <v>227.821</v>
      </c>
      <c r="D48" s="262">
        <v>216.65799999999999</v>
      </c>
      <c r="E48" s="262">
        <v>11.163</v>
      </c>
      <c r="F48" s="354"/>
      <c r="G48" s="262">
        <v>17.734999999999999</v>
      </c>
      <c r="H48" s="231">
        <v>1422.0830000000001</v>
      </c>
      <c r="I48" s="232">
        <v>695.20650000000001</v>
      </c>
      <c r="J48" s="232">
        <v>635.89</v>
      </c>
      <c r="K48" s="232">
        <v>59.316499999999998</v>
      </c>
      <c r="L48" s="254"/>
      <c r="M48" s="232">
        <v>56.522499999999994</v>
      </c>
      <c r="N48" s="254"/>
      <c r="O48" s="254"/>
      <c r="P48" s="254"/>
      <c r="Q48" s="254"/>
      <c r="R48" s="254"/>
      <c r="S48" s="255"/>
    </row>
    <row r="49" spans="1:19" s="4" customFormat="1" x14ac:dyDescent="0.2">
      <c r="A49" s="104" t="s">
        <v>108</v>
      </c>
      <c r="B49" s="261">
        <v>529.35950000000003</v>
      </c>
      <c r="C49" s="262">
        <v>226.91050000000001</v>
      </c>
      <c r="D49" s="262">
        <v>214.39850000000001</v>
      </c>
      <c r="E49" s="262">
        <v>12.512</v>
      </c>
      <c r="F49" s="354"/>
      <c r="G49" s="262">
        <v>17.1175</v>
      </c>
      <c r="H49" s="231">
        <v>1355.0415</v>
      </c>
      <c r="I49" s="232">
        <v>654.60325</v>
      </c>
      <c r="J49" s="232">
        <v>592.69499999999994</v>
      </c>
      <c r="K49" s="232">
        <v>61.908249999999995</v>
      </c>
      <c r="L49" s="254"/>
      <c r="M49" s="232">
        <v>56.261249999999997</v>
      </c>
      <c r="N49" s="254"/>
      <c r="O49" s="254"/>
      <c r="P49" s="254"/>
      <c r="Q49" s="254"/>
      <c r="R49" s="254"/>
      <c r="S49" s="255"/>
    </row>
    <row r="50" spans="1:19" s="4" customFormat="1" ht="13.5" thickBot="1" x14ac:dyDescent="0.25">
      <c r="A50" s="104" t="s">
        <v>109</v>
      </c>
      <c r="B50" s="261">
        <v>516.5</v>
      </c>
      <c r="C50" s="262">
        <v>211.5</v>
      </c>
      <c r="D50" s="262">
        <v>202.5</v>
      </c>
      <c r="E50" s="262">
        <v>9.5</v>
      </c>
      <c r="F50" s="354"/>
      <c r="G50" s="262">
        <v>16.5</v>
      </c>
      <c r="H50" s="231">
        <v>1288</v>
      </c>
      <c r="I50" s="232">
        <v>614</v>
      </c>
      <c r="J50" s="232">
        <v>549.5</v>
      </c>
      <c r="K50" s="232">
        <v>64.5</v>
      </c>
      <c r="L50" s="254"/>
      <c r="M50" s="232">
        <v>56</v>
      </c>
      <c r="N50" s="254"/>
      <c r="O50" s="254"/>
      <c r="P50" s="254"/>
      <c r="Q50" s="254"/>
      <c r="R50" s="254"/>
      <c r="S50" s="255"/>
    </row>
    <row r="51" spans="1:19" s="4" customFormat="1" x14ac:dyDescent="0.2">
      <c r="A51" s="227" t="s">
        <v>110</v>
      </c>
      <c r="B51" s="261">
        <v>516</v>
      </c>
      <c r="C51" s="262">
        <v>214</v>
      </c>
      <c r="D51" s="262">
        <v>203</v>
      </c>
      <c r="E51" s="262">
        <v>11</v>
      </c>
      <c r="F51" s="259">
        <v>13</v>
      </c>
      <c r="G51" s="262">
        <v>14</v>
      </c>
      <c r="H51" s="231">
        <v>1287</v>
      </c>
      <c r="I51" s="232">
        <v>617</v>
      </c>
      <c r="J51" s="232">
        <v>545</v>
      </c>
      <c r="K51" s="232">
        <v>72</v>
      </c>
      <c r="L51" s="259">
        <v>82</v>
      </c>
      <c r="M51" s="232">
        <v>62</v>
      </c>
      <c r="N51" s="258">
        <v>5914</v>
      </c>
      <c r="O51" s="259">
        <v>2707</v>
      </c>
      <c r="P51" s="259">
        <v>2447</v>
      </c>
      <c r="Q51" s="259">
        <v>259</v>
      </c>
      <c r="R51" s="259">
        <v>407</v>
      </c>
      <c r="S51" s="260">
        <v>306</v>
      </c>
    </row>
    <row r="52" spans="1:19" s="4" customFormat="1" x14ac:dyDescent="0.2">
      <c r="A52" s="104" t="s">
        <v>111</v>
      </c>
      <c r="B52" s="261">
        <v>517</v>
      </c>
      <c r="C52" s="262">
        <v>209</v>
      </c>
      <c r="D52" s="262">
        <v>202</v>
      </c>
      <c r="E52" s="262">
        <v>8</v>
      </c>
      <c r="F52" s="262">
        <v>16</v>
      </c>
      <c r="G52" s="262">
        <v>19</v>
      </c>
      <c r="H52" s="231">
        <v>1289</v>
      </c>
      <c r="I52" s="232">
        <v>611</v>
      </c>
      <c r="J52" s="232">
        <v>554</v>
      </c>
      <c r="K52" s="232">
        <v>57</v>
      </c>
      <c r="L52" s="232">
        <v>79</v>
      </c>
      <c r="M52" s="232">
        <v>50</v>
      </c>
      <c r="N52" s="261">
        <v>5925</v>
      </c>
      <c r="O52" s="262">
        <v>2689</v>
      </c>
      <c r="P52" s="262">
        <v>2463</v>
      </c>
      <c r="Q52" s="262">
        <v>226</v>
      </c>
      <c r="R52" s="262">
        <v>357</v>
      </c>
      <c r="S52" s="263">
        <v>259</v>
      </c>
    </row>
    <row r="53" spans="1:19" x14ac:dyDescent="0.2">
      <c r="A53" s="104" t="s">
        <v>112</v>
      </c>
      <c r="B53" s="261">
        <v>518</v>
      </c>
      <c r="C53" s="262">
        <v>226</v>
      </c>
      <c r="D53" s="262">
        <v>214</v>
      </c>
      <c r="E53" s="262">
        <v>11</v>
      </c>
      <c r="F53" s="262">
        <v>18</v>
      </c>
      <c r="G53" s="262">
        <v>20</v>
      </c>
      <c r="H53" s="231">
        <v>1291</v>
      </c>
      <c r="I53" s="232">
        <v>629</v>
      </c>
      <c r="J53" s="232">
        <v>575</v>
      </c>
      <c r="K53" s="232">
        <v>54</v>
      </c>
      <c r="L53" s="232">
        <v>87</v>
      </c>
      <c r="M53" s="232">
        <v>56</v>
      </c>
      <c r="N53" s="261">
        <v>5937</v>
      </c>
      <c r="O53" s="262">
        <v>2717</v>
      </c>
      <c r="P53" s="262">
        <v>2501</v>
      </c>
      <c r="Q53" s="262">
        <v>216</v>
      </c>
      <c r="R53" s="262">
        <v>364</v>
      </c>
      <c r="S53" s="263">
        <v>255</v>
      </c>
    </row>
    <row r="54" spans="1:19" x14ac:dyDescent="0.2">
      <c r="A54" s="104" t="s">
        <v>113</v>
      </c>
      <c r="B54" s="261">
        <v>519</v>
      </c>
      <c r="C54" s="262">
        <v>217</v>
      </c>
      <c r="D54" s="262">
        <v>206</v>
      </c>
      <c r="E54" s="262">
        <v>11</v>
      </c>
      <c r="F54" s="262">
        <v>12</v>
      </c>
      <c r="G54" s="262">
        <v>15</v>
      </c>
      <c r="H54" s="231">
        <v>1293</v>
      </c>
      <c r="I54" s="232">
        <v>618</v>
      </c>
      <c r="J54" s="232">
        <v>555</v>
      </c>
      <c r="K54" s="232">
        <v>63</v>
      </c>
      <c r="L54" s="232">
        <v>91</v>
      </c>
      <c r="M54" s="232">
        <v>67</v>
      </c>
      <c r="N54" s="261">
        <v>5948</v>
      </c>
      <c r="O54" s="262">
        <v>2696</v>
      </c>
      <c r="P54" s="262">
        <v>2458</v>
      </c>
      <c r="Q54" s="262">
        <v>238</v>
      </c>
      <c r="R54" s="262">
        <v>376</v>
      </c>
      <c r="S54" s="263">
        <v>259</v>
      </c>
    </row>
    <row r="55" spans="1:19" x14ac:dyDescent="0.2">
      <c r="A55" s="104" t="s">
        <v>114</v>
      </c>
      <c r="B55" s="261">
        <v>520</v>
      </c>
      <c r="C55" s="262">
        <v>218</v>
      </c>
      <c r="D55" s="262">
        <v>207</v>
      </c>
      <c r="E55" s="262">
        <v>11</v>
      </c>
      <c r="F55" s="262">
        <v>12</v>
      </c>
      <c r="G55" s="262">
        <v>14</v>
      </c>
      <c r="H55" s="231">
        <v>1296</v>
      </c>
      <c r="I55" s="232">
        <v>625</v>
      </c>
      <c r="J55" s="232">
        <v>557</v>
      </c>
      <c r="K55" s="232">
        <v>68</v>
      </c>
      <c r="L55" s="232">
        <v>89</v>
      </c>
      <c r="M55" s="232">
        <v>69</v>
      </c>
      <c r="N55" s="261">
        <v>5959</v>
      </c>
      <c r="O55" s="262">
        <v>2706</v>
      </c>
      <c r="P55" s="262">
        <v>2468</v>
      </c>
      <c r="Q55" s="262">
        <v>238</v>
      </c>
      <c r="R55" s="262">
        <v>435</v>
      </c>
      <c r="S55" s="263">
        <v>313</v>
      </c>
    </row>
    <row r="56" spans="1:19" x14ac:dyDescent="0.2">
      <c r="A56" s="104" t="s">
        <v>115</v>
      </c>
      <c r="B56" s="261">
        <v>522</v>
      </c>
      <c r="C56" s="262">
        <v>222</v>
      </c>
      <c r="D56" s="262">
        <v>215</v>
      </c>
      <c r="E56" s="262">
        <v>7</v>
      </c>
      <c r="F56" s="262">
        <v>15</v>
      </c>
      <c r="G56" s="262">
        <v>20</v>
      </c>
      <c r="H56" s="231">
        <v>1298</v>
      </c>
      <c r="I56" s="232">
        <v>604</v>
      </c>
      <c r="J56" s="232">
        <v>553</v>
      </c>
      <c r="K56" s="232">
        <v>50</v>
      </c>
      <c r="L56" s="232">
        <v>79</v>
      </c>
      <c r="M56" s="232">
        <v>53</v>
      </c>
      <c r="N56" s="261">
        <v>5971</v>
      </c>
      <c r="O56" s="262">
        <v>2722</v>
      </c>
      <c r="P56" s="262">
        <v>2513</v>
      </c>
      <c r="Q56" s="262">
        <v>208</v>
      </c>
      <c r="R56" s="262">
        <v>433</v>
      </c>
      <c r="S56" s="263">
        <v>309</v>
      </c>
    </row>
    <row r="57" spans="1:19" x14ac:dyDescent="0.2">
      <c r="A57" s="104" t="s">
        <v>116</v>
      </c>
      <c r="B57" s="261">
        <v>523</v>
      </c>
      <c r="C57" s="262">
        <v>220</v>
      </c>
      <c r="D57" s="262">
        <v>212</v>
      </c>
      <c r="E57" s="262">
        <v>7</v>
      </c>
      <c r="F57" s="262">
        <v>16</v>
      </c>
      <c r="G57" s="262">
        <v>22</v>
      </c>
      <c r="H57" s="231">
        <v>1300</v>
      </c>
      <c r="I57" s="232">
        <v>602</v>
      </c>
      <c r="J57" s="232">
        <v>557</v>
      </c>
      <c r="K57" s="232">
        <v>46</v>
      </c>
      <c r="L57" s="232">
        <v>87</v>
      </c>
      <c r="M57" s="232">
        <v>58</v>
      </c>
      <c r="N57" s="261">
        <v>5982</v>
      </c>
      <c r="O57" s="262">
        <v>2750</v>
      </c>
      <c r="P57" s="262">
        <v>2568</v>
      </c>
      <c r="Q57" s="262">
        <v>182</v>
      </c>
      <c r="R57" s="262">
        <v>380</v>
      </c>
      <c r="S57" s="263">
        <v>286</v>
      </c>
    </row>
    <row r="58" spans="1:19" x14ac:dyDescent="0.2">
      <c r="A58" s="104" t="s">
        <v>117</v>
      </c>
      <c r="B58" s="261">
        <v>524</v>
      </c>
      <c r="C58" s="262">
        <v>227</v>
      </c>
      <c r="D58" s="262">
        <v>212</v>
      </c>
      <c r="E58" s="262">
        <v>15</v>
      </c>
      <c r="F58" s="262">
        <v>18</v>
      </c>
      <c r="G58" s="262">
        <v>19</v>
      </c>
      <c r="H58" s="231">
        <v>1302</v>
      </c>
      <c r="I58" s="232">
        <v>634</v>
      </c>
      <c r="J58" s="232">
        <v>576</v>
      </c>
      <c r="K58" s="232">
        <v>58</v>
      </c>
      <c r="L58" s="232">
        <v>86</v>
      </c>
      <c r="M58" s="232">
        <v>57</v>
      </c>
      <c r="N58" s="261">
        <v>5993</v>
      </c>
      <c r="O58" s="262">
        <v>2831</v>
      </c>
      <c r="P58" s="262">
        <v>2587</v>
      </c>
      <c r="Q58" s="262">
        <v>244</v>
      </c>
      <c r="R58" s="262">
        <v>425</v>
      </c>
      <c r="S58" s="263">
        <v>280</v>
      </c>
    </row>
    <row r="59" spans="1:19" x14ac:dyDescent="0.2">
      <c r="A59" s="104" t="s">
        <v>118</v>
      </c>
      <c r="B59" s="261">
        <v>525</v>
      </c>
      <c r="C59" s="262">
        <v>216</v>
      </c>
      <c r="D59" s="262">
        <v>200</v>
      </c>
      <c r="E59" s="262">
        <v>15</v>
      </c>
      <c r="F59" s="262">
        <v>15</v>
      </c>
      <c r="G59" s="262">
        <v>17</v>
      </c>
      <c r="H59" s="231">
        <v>1304</v>
      </c>
      <c r="I59" s="232">
        <v>620</v>
      </c>
      <c r="J59" s="232">
        <v>570</v>
      </c>
      <c r="K59" s="232">
        <v>50</v>
      </c>
      <c r="L59" s="232">
        <v>93</v>
      </c>
      <c r="M59" s="232">
        <v>79</v>
      </c>
      <c r="N59" s="261">
        <v>6004</v>
      </c>
      <c r="O59" s="262">
        <v>2758</v>
      </c>
      <c r="P59" s="262">
        <v>2515</v>
      </c>
      <c r="Q59" s="262">
        <v>242</v>
      </c>
      <c r="R59" s="262">
        <v>445</v>
      </c>
      <c r="S59" s="263">
        <v>314</v>
      </c>
    </row>
    <row r="60" spans="1:19" x14ac:dyDescent="0.2">
      <c r="A60" s="104" t="s">
        <v>119</v>
      </c>
      <c r="B60" s="261">
        <v>526</v>
      </c>
      <c r="C60" s="262">
        <v>214</v>
      </c>
      <c r="D60" s="262">
        <v>206</v>
      </c>
      <c r="E60" s="262">
        <v>8</v>
      </c>
      <c r="F60" s="262">
        <v>17</v>
      </c>
      <c r="G60" s="262">
        <v>15</v>
      </c>
      <c r="H60" s="231">
        <v>1306</v>
      </c>
      <c r="I60" s="232">
        <v>620</v>
      </c>
      <c r="J60" s="232">
        <v>571</v>
      </c>
      <c r="K60" s="232">
        <v>49</v>
      </c>
      <c r="L60" s="232">
        <v>72</v>
      </c>
      <c r="M60" s="232">
        <v>53</v>
      </c>
      <c r="N60" s="261">
        <v>6016</v>
      </c>
      <c r="O60" s="262">
        <v>2837</v>
      </c>
      <c r="P60" s="262">
        <v>2587</v>
      </c>
      <c r="Q60" s="262">
        <v>250</v>
      </c>
      <c r="R60" s="262">
        <v>475</v>
      </c>
      <c r="S60" s="263">
        <v>324</v>
      </c>
    </row>
    <row r="61" spans="1:19" x14ac:dyDescent="0.2">
      <c r="A61" s="104" t="s">
        <v>120</v>
      </c>
      <c r="B61" s="261">
        <v>527</v>
      </c>
      <c r="C61" s="262">
        <v>222</v>
      </c>
      <c r="D61" s="262">
        <v>216</v>
      </c>
      <c r="E61" s="262">
        <v>7</v>
      </c>
      <c r="F61" s="262">
        <v>10</v>
      </c>
      <c r="G61" s="262">
        <v>15</v>
      </c>
      <c r="H61" s="231">
        <v>1308</v>
      </c>
      <c r="I61" s="232">
        <v>610</v>
      </c>
      <c r="J61" s="232">
        <v>532</v>
      </c>
      <c r="K61" s="232">
        <v>78</v>
      </c>
      <c r="L61" s="232">
        <v>106</v>
      </c>
      <c r="M61" s="232">
        <v>78</v>
      </c>
      <c r="N61" s="261">
        <v>6027</v>
      </c>
      <c r="O61" s="262">
        <v>2797</v>
      </c>
      <c r="P61" s="262">
        <v>2539</v>
      </c>
      <c r="Q61" s="262">
        <v>258</v>
      </c>
      <c r="R61" s="262">
        <v>475</v>
      </c>
      <c r="S61" s="263">
        <v>326</v>
      </c>
    </row>
    <row r="62" spans="1:19" x14ac:dyDescent="0.2">
      <c r="A62" s="104" t="s">
        <v>121</v>
      </c>
      <c r="B62" s="261">
        <v>528</v>
      </c>
      <c r="C62" s="262">
        <v>217</v>
      </c>
      <c r="D62" s="262">
        <v>205</v>
      </c>
      <c r="E62" s="262">
        <v>12</v>
      </c>
      <c r="F62" s="262">
        <v>14</v>
      </c>
      <c r="G62" s="262">
        <v>13</v>
      </c>
      <c r="H62" s="231">
        <v>1310</v>
      </c>
      <c r="I62" s="232">
        <v>620</v>
      </c>
      <c r="J62" s="232">
        <v>547</v>
      </c>
      <c r="K62" s="232">
        <v>73</v>
      </c>
      <c r="L62" s="232">
        <v>90</v>
      </c>
      <c r="M62" s="232">
        <v>73</v>
      </c>
      <c r="N62" s="261">
        <v>6151</v>
      </c>
      <c r="O62" s="262">
        <v>2883</v>
      </c>
      <c r="P62" s="262">
        <v>2589</v>
      </c>
      <c r="Q62" s="262">
        <v>294</v>
      </c>
      <c r="R62" s="262">
        <v>492</v>
      </c>
      <c r="S62" s="263">
        <v>327</v>
      </c>
    </row>
    <row r="63" spans="1:19" x14ac:dyDescent="0.2">
      <c r="A63" s="104" t="s">
        <v>122</v>
      </c>
      <c r="B63" s="261">
        <v>529</v>
      </c>
      <c r="C63" s="262">
        <v>219</v>
      </c>
      <c r="D63" s="262">
        <v>202</v>
      </c>
      <c r="E63" s="262">
        <v>16</v>
      </c>
      <c r="F63" s="262">
        <v>16</v>
      </c>
      <c r="G63" s="262">
        <v>16</v>
      </c>
      <c r="H63" s="231">
        <v>1312</v>
      </c>
      <c r="I63" s="232">
        <v>625</v>
      </c>
      <c r="J63" s="232">
        <v>559</v>
      </c>
      <c r="K63" s="232">
        <v>66</v>
      </c>
      <c r="L63" s="232">
        <v>92</v>
      </c>
      <c r="M63" s="232">
        <v>65</v>
      </c>
      <c r="N63" s="261">
        <v>6163</v>
      </c>
      <c r="O63" s="262">
        <v>2918</v>
      </c>
      <c r="P63" s="262">
        <v>2597</v>
      </c>
      <c r="Q63" s="262">
        <v>321</v>
      </c>
      <c r="R63" s="262">
        <v>521</v>
      </c>
      <c r="S63" s="263">
        <v>354</v>
      </c>
    </row>
    <row r="64" spans="1:19" x14ac:dyDescent="0.2">
      <c r="A64" s="104" t="s">
        <v>123</v>
      </c>
      <c r="B64" s="261">
        <v>531</v>
      </c>
      <c r="C64" s="262">
        <v>224</v>
      </c>
      <c r="D64" s="262">
        <v>213</v>
      </c>
      <c r="E64" s="262">
        <v>11</v>
      </c>
      <c r="F64" s="262">
        <v>13</v>
      </c>
      <c r="G64" s="262">
        <v>17</v>
      </c>
      <c r="H64" s="231">
        <v>1315</v>
      </c>
      <c r="I64" s="232">
        <v>608</v>
      </c>
      <c r="J64" s="232">
        <v>555</v>
      </c>
      <c r="K64" s="232">
        <v>53</v>
      </c>
      <c r="L64" s="232">
        <v>89</v>
      </c>
      <c r="M64" s="232">
        <v>64</v>
      </c>
      <c r="N64" s="261">
        <v>6174</v>
      </c>
      <c r="O64" s="262">
        <v>2925</v>
      </c>
      <c r="P64" s="262">
        <v>2661</v>
      </c>
      <c r="Q64" s="262">
        <v>263</v>
      </c>
      <c r="R64" s="262">
        <v>558</v>
      </c>
      <c r="S64" s="263">
        <v>378</v>
      </c>
    </row>
    <row r="65" spans="1:19" x14ac:dyDescent="0.2">
      <c r="A65" s="104" t="s">
        <v>124</v>
      </c>
      <c r="B65" s="261">
        <v>532</v>
      </c>
      <c r="C65" s="262">
        <v>232</v>
      </c>
      <c r="D65" s="262">
        <v>220</v>
      </c>
      <c r="E65" s="262">
        <v>13</v>
      </c>
      <c r="F65" s="262">
        <v>13</v>
      </c>
      <c r="G65" s="262">
        <v>17</v>
      </c>
      <c r="H65" s="231">
        <v>1317</v>
      </c>
      <c r="I65" s="232">
        <v>608</v>
      </c>
      <c r="J65" s="232">
        <v>556</v>
      </c>
      <c r="K65" s="232">
        <v>53</v>
      </c>
      <c r="L65" s="232">
        <v>98</v>
      </c>
      <c r="M65" s="232">
        <v>68</v>
      </c>
      <c r="N65" s="261">
        <v>6186</v>
      </c>
      <c r="O65" s="262">
        <v>2868</v>
      </c>
      <c r="P65" s="262">
        <v>2625</v>
      </c>
      <c r="Q65" s="262">
        <v>243</v>
      </c>
      <c r="R65" s="262">
        <v>557</v>
      </c>
      <c r="S65" s="263">
        <v>395</v>
      </c>
    </row>
    <row r="66" spans="1:19" x14ac:dyDescent="0.2">
      <c r="A66" s="104" t="s">
        <v>125</v>
      </c>
      <c r="B66" s="261">
        <v>533</v>
      </c>
      <c r="C66" s="262">
        <v>228</v>
      </c>
      <c r="D66" s="262">
        <v>214</v>
      </c>
      <c r="E66" s="262">
        <v>14</v>
      </c>
      <c r="F66" s="262">
        <v>18</v>
      </c>
      <c r="G66" s="262">
        <v>25</v>
      </c>
      <c r="H66" s="231">
        <v>1319</v>
      </c>
      <c r="I66" s="232">
        <v>635</v>
      </c>
      <c r="J66" s="232">
        <v>553</v>
      </c>
      <c r="K66" s="232">
        <v>82</v>
      </c>
      <c r="L66" s="232">
        <v>97</v>
      </c>
      <c r="M66" s="232">
        <v>82</v>
      </c>
      <c r="N66" s="261">
        <v>6197</v>
      </c>
      <c r="O66" s="262">
        <v>2886</v>
      </c>
      <c r="P66" s="262">
        <v>1575</v>
      </c>
      <c r="Q66" s="262">
        <v>291</v>
      </c>
      <c r="R66" s="262">
        <v>550</v>
      </c>
      <c r="S66" s="263">
        <v>368</v>
      </c>
    </row>
    <row r="67" spans="1:19" x14ac:dyDescent="0.2">
      <c r="A67" s="104" t="s">
        <v>126</v>
      </c>
      <c r="B67" s="261">
        <v>534</v>
      </c>
      <c r="C67" s="262">
        <v>204</v>
      </c>
      <c r="D67" s="262">
        <v>163</v>
      </c>
      <c r="E67" s="262">
        <v>41</v>
      </c>
      <c r="F67" s="262">
        <v>5</v>
      </c>
      <c r="G67" s="262">
        <v>13</v>
      </c>
      <c r="H67" s="231">
        <v>1321</v>
      </c>
      <c r="I67" s="232">
        <v>569</v>
      </c>
      <c r="J67" s="232">
        <v>467</v>
      </c>
      <c r="K67" s="232">
        <v>102</v>
      </c>
      <c r="L67" s="232">
        <v>43</v>
      </c>
      <c r="M67" s="232">
        <v>49</v>
      </c>
      <c r="N67" s="261">
        <v>6209</v>
      </c>
      <c r="O67" s="262">
        <v>2552</v>
      </c>
      <c r="P67" s="262">
        <v>2101</v>
      </c>
      <c r="Q67" s="262">
        <v>421</v>
      </c>
      <c r="R67" s="262">
        <v>257</v>
      </c>
      <c r="S67" s="263">
        <v>217</v>
      </c>
    </row>
    <row r="68" spans="1:19" x14ac:dyDescent="0.2">
      <c r="A68" s="104" t="s">
        <v>127</v>
      </c>
      <c r="B68" s="261">
        <v>535</v>
      </c>
      <c r="C68" s="262">
        <v>234</v>
      </c>
      <c r="D68" s="262">
        <v>212</v>
      </c>
      <c r="E68" s="262">
        <v>22</v>
      </c>
      <c r="F68" s="262">
        <v>22</v>
      </c>
      <c r="G68" s="262">
        <v>31</v>
      </c>
      <c r="H68" s="231">
        <v>1323</v>
      </c>
      <c r="I68" s="232">
        <v>615</v>
      </c>
      <c r="J68" s="232">
        <v>547</v>
      </c>
      <c r="K68" s="232">
        <v>68</v>
      </c>
      <c r="L68" s="232">
        <v>60</v>
      </c>
      <c r="M68" s="232">
        <v>76</v>
      </c>
      <c r="N68" s="261">
        <v>6220</v>
      </c>
      <c r="O68" s="262">
        <v>2811</v>
      </c>
      <c r="P68" s="262">
        <v>2497</v>
      </c>
      <c r="Q68" s="262">
        <v>314</v>
      </c>
      <c r="R68" s="262">
        <v>446</v>
      </c>
      <c r="S68" s="263">
        <v>412</v>
      </c>
    </row>
    <row r="69" spans="1:19" x14ac:dyDescent="0.2">
      <c r="A69" s="104" t="s">
        <v>128</v>
      </c>
      <c r="B69" s="261">
        <v>536</v>
      </c>
      <c r="C69" s="262">
        <v>241</v>
      </c>
      <c r="D69" s="262">
        <v>222</v>
      </c>
      <c r="E69" s="262">
        <v>19</v>
      </c>
      <c r="F69" s="262">
        <v>22</v>
      </c>
      <c r="G69" s="262">
        <v>29</v>
      </c>
      <c r="H69" s="231">
        <v>1325</v>
      </c>
      <c r="I69" s="232">
        <v>619</v>
      </c>
      <c r="J69" s="232">
        <v>534</v>
      </c>
      <c r="K69" s="232">
        <v>84</v>
      </c>
      <c r="L69" s="232">
        <v>89</v>
      </c>
      <c r="M69" s="232">
        <v>76</v>
      </c>
      <c r="N69" s="261">
        <v>6232</v>
      </c>
      <c r="O69" s="262">
        <v>2903</v>
      </c>
      <c r="P69" s="262">
        <v>2582</v>
      </c>
      <c r="Q69" s="262">
        <v>321</v>
      </c>
      <c r="R69" s="262">
        <v>541</v>
      </c>
      <c r="S69" s="263">
        <v>427</v>
      </c>
    </row>
    <row r="70" spans="1:19" x14ac:dyDescent="0.2">
      <c r="A70" s="104" t="s">
        <v>197</v>
      </c>
      <c r="B70" s="261">
        <v>537</v>
      </c>
      <c r="C70" s="262">
        <v>248</v>
      </c>
      <c r="D70" s="262">
        <v>226</v>
      </c>
      <c r="E70" s="262">
        <v>22</v>
      </c>
      <c r="F70" s="262">
        <v>24</v>
      </c>
      <c r="G70" s="262">
        <v>28</v>
      </c>
      <c r="H70" s="231">
        <v>1327</v>
      </c>
      <c r="I70" s="232">
        <v>655</v>
      </c>
      <c r="J70" s="232">
        <v>585</v>
      </c>
      <c r="K70" s="232">
        <v>71</v>
      </c>
      <c r="L70" s="232">
        <v>80</v>
      </c>
      <c r="M70" s="232">
        <v>62</v>
      </c>
      <c r="N70" s="261">
        <v>6243</v>
      </c>
      <c r="O70" s="262">
        <v>2959</v>
      </c>
      <c r="P70" s="262">
        <v>2655</v>
      </c>
      <c r="Q70" s="262">
        <v>304</v>
      </c>
      <c r="R70" s="262">
        <v>490</v>
      </c>
      <c r="S70" s="263">
        <v>382</v>
      </c>
    </row>
    <row r="71" spans="1:19" x14ac:dyDescent="0.2">
      <c r="A71" s="104" t="s">
        <v>198</v>
      </c>
      <c r="B71" s="261">
        <v>538</v>
      </c>
      <c r="C71" s="262">
        <v>247</v>
      </c>
      <c r="D71" s="262">
        <v>225</v>
      </c>
      <c r="E71" s="262">
        <v>22</v>
      </c>
      <c r="F71" s="262">
        <v>33</v>
      </c>
      <c r="G71" s="262">
        <v>36</v>
      </c>
      <c r="H71" s="231">
        <v>1329</v>
      </c>
      <c r="I71" s="232">
        <v>663</v>
      </c>
      <c r="J71" s="232">
        <v>585</v>
      </c>
      <c r="K71" s="232">
        <v>78</v>
      </c>
      <c r="L71" s="232">
        <v>80</v>
      </c>
      <c r="M71" s="232">
        <v>68</v>
      </c>
      <c r="N71" s="261">
        <v>6254</v>
      </c>
      <c r="O71" s="262">
        <v>2942</v>
      </c>
      <c r="P71" s="262">
        <v>2635</v>
      </c>
      <c r="Q71" s="262">
        <v>306</v>
      </c>
      <c r="R71" s="262">
        <v>521</v>
      </c>
      <c r="S71" s="263">
        <v>385</v>
      </c>
    </row>
    <row r="72" spans="1:19" x14ac:dyDescent="0.2">
      <c r="A72" s="104" t="s">
        <v>199</v>
      </c>
      <c r="B72" s="261">
        <v>539</v>
      </c>
      <c r="C72" s="262">
        <v>253</v>
      </c>
      <c r="D72" s="262">
        <v>232</v>
      </c>
      <c r="E72" s="262">
        <v>22</v>
      </c>
      <c r="F72" s="262">
        <v>29</v>
      </c>
      <c r="G72" s="262">
        <v>35</v>
      </c>
      <c r="H72" s="231">
        <v>1331</v>
      </c>
      <c r="I72" s="232">
        <v>664</v>
      </c>
      <c r="J72" s="232">
        <v>612</v>
      </c>
      <c r="K72" s="232">
        <v>52</v>
      </c>
      <c r="L72" s="232">
        <v>92</v>
      </c>
      <c r="M72" s="232">
        <v>69</v>
      </c>
      <c r="N72" s="261">
        <v>6265</v>
      </c>
      <c r="O72" s="262">
        <v>2970</v>
      </c>
      <c r="P72" s="262">
        <v>2708</v>
      </c>
      <c r="Q72" s="262">
        <v>262</v>
      </c>
      <c r="R72" s="262">
        <v>507</v>
      </c>
      <c r="S72" s="263">
        <v>393</v>
      </c>
    </row>
    <row r="73" spans="1:19" x14ac:dyDescent="0.2">
      <c r="A73" s="104" t="s">
        <v>200</v>
      </c>
      <c r="B73" s="261">
        <v>540</v>
      </c>
      <c r="C73" s="262">
        <v>245</v>
      </c>
      <c r="D73" s="262">
        <v>230</v>
      </c>
      <c r="E73" s="262">
        <v>15</v>
      </c>
      <c r="F73" s="262">
        <v>25</v>
      </c>
      <c r="G73" s="262">
        <v>28</v>
      </c>
      <c r="H73" s="231">
        <v>1333</v>
      </c>
      <c r="I73" s="232">
        <v>660</v>
      </c>
      <c r="J73" s="232">
        <v>614</v>
      </c>
      <c r="K73" s="232">
        <v>46</v>
      </c>
      <c r="L73" s="232">
        <v>90</v>
      </c>
      <c r="M73" s="232">
        <v>79</v>
      </c>
      <c r="N73" s="261">
        <v>6277</v>
      </c>
      <c r="O73" s="262">
        <v>2984</v>
      </c>
      <c r="P73" s="262">
        <v>2762</v>
      </c>
      <c r="Q73" s="262">
        <v>222</v>
      </c>
      <c r="R73" s="262">
        <v>503</v>
      </c>
      <c r="S73" s="263">
        <v>377</v>
      </c>
    </row>
    <row r="74" spans="1:19" s="283" customFormat="1" x14ac:dyDescent="0.2">
      <c r="A74" s="104" t="s">
        <v>203</v>
      </c>
      <c r="B74" s="261">
        <v>541</v>
      </c>
      <c r="C74" s="262">
        <v>248</v>
      </c>
      <c r="D74" s="262">
        <v>230</v>
      </c>
      <c r="E74" s="262">
        <v>18</v>
      </c>
      <c r="F74" s="262">
        <v>23</v>
      </c>
      <c r="G74" s="262">
        <v>21</v>
      </c>
      <c r="H74" s="231">
        <v>1335</v>
      </c>
      <c r="I74" s="232">
        <v>674</v>
      </c>
      <c r="J74" s="232">
        <v>620</v>
      </c>
      <c r="K74" s="232">
        <v>54</v>
      </c>
      <c r="L74" s="232">
        <v>74</v>
      </c>
      <c r="M74" s="232">
        <v>61</v>
      </c>
      <c r="N74" s="261">
        <v>6288</v>
      </c>
      <c r="O74" s="262">
        <v>2978</v>
      </c>
      <c r="P74" s="262">
        <v>2757</v>
      </c>
      <c r="Q74" s="262">
        <v>221</v>
      </c>
      <c r="R74" s="262">
        <v>442</v>
      </c>
      <c r="S74" s="263">
        <v>306</v>
      </c>
    </row>
    <row r="75" spans="1:19" s="283" customFormat="1" x14ac:dyDescent="0.2">
      <c r="A75" s="104" t="s">
        <v>204</v>
      </c>
      <c r="B75" s="261">
        <v>542</v>
      </c>
      <c r="C75" s="262">
        <v>259</v>
      </c>
      <c r="D75" s="262">
        <v>240</v>
      </c>
      <c r="E75" s="262">
        <v>19</v>
      </c>
      <c r="F75" s="262">
        <v>32</v>
      </c>
      <c r="G75" s="262">
        <v>37</v>
      </c>
      <c r="H75" s="231">
        <v>1337</v>
      </c>
      <c r="I75" s="232">
        <v>677</v>
      </c>
      <c r="J75" s="232">
        <v>648</v>
      </c>
      <c r="K75" s="232">
        <v>29</v>
      </c>
      <c r="L75" s="232">
        <v>70</v>
      </c>
      <c r="M75" s="232">
        <v>58</v>
      </c>
      <c r="N75" s="261">
        <v>6298</v>
      </c>
      <c r="O75" s="262">
        <v>3004</v>
      </c>
      <c r="P75" s="262">
        <v>2808</v>
      </c>
      <c r="Q75" s="262">
        <v>196</v>
      </c>
      <c r="R75" s="262">
        <v>466</v>
      </c>
      <c r="S75" s="263">
        <v>357</v>
      </c>
    </row>
    <row r="76" spans="1:19" s="283" customFormat="1" x14ac:dyDescent="0.2">
      <c r="A76" s="104" t="s">
        <v>205</v>
      </c>
      <c r="B76" s="261">
        <v>543</v>
      </c>
      <c r="C76" s="262">
        <v>254</v>
      </c>
      <c r="D76" s="262">
        <v>232</v>
      </c>
      <c r="E76" s="262">
        <v>22</v>
      </c>
      <c r="F76" s="262">
        <v>29</v>
      </c>
      <c r="G76" s="262">
        <v>26</v>
      </c>
      <c r="H76" s="231">
        <v>1339</v>
      </c>
      <c r="I76" s="232">
        <v>679</v>
      </c>
      <c r="J76" s="232">
        <v>638</v>
      </c>
      <c r="K76" s="232">
        <v>41</v>
      </c>
      <c r="L76" s="232">
        <v>83</v>
      </c>
      <c r="M76" s="232">
        <v>55</v>
      </c>
      <c r="N76" s="261">
        <v>6310</v>
      </c>
      <c r="O76" s="262">
        <v>3049</v>
      </c>
      <c r="P76" s="262">
        <v>2843</v>
      </c>
      <c r="Q76" s="262">
        <v>207</v>
      </c>
      <c r="R76" s="262">
        <v>485</v>
      </c>
      <c r="S76" s="263">
        <v>348</v>
      </c>
    </row>
    <row r="77" spans="1:19" s="283" customFormat="1" x14ac:dyDescent="0.2">
      <c r="A77" s="104" t="s">
        <v>206</v>
      </c>
      <c r="B77" s="261">
        <v>544</v>
      </c>
      <c r="C77" s="262">
        <v>252</v>
      </c>
      <c r="D77" s="262">
        <v>235</v>
      </c>
      <c r="E77" s="262">
        <v>17</v>
      </c>
      <c r="F77" s="262">
        <v>25</v>
      </c>
      <c r="G77" s="262">
        <v>29</v>
      </c>
      <c r="H77" s="231">
        <v>1341</v>
      </c>
      <c r="I77" s="232">
        <v>662</v>
      </c>
      <c r="J77" s="232">
        <v>620</v>
      </c>
      <c r="K77" s="232">
        <v>42</v>
      </c>
      <c r="L77" s="232">
        <v>72</v>
      </c>
      <c r="M77" s="232">
        <v>50</v>
      </c>
      <c r="N77" s="261">
        <v>6321</v>
      </c>
      <c r="O77" s="262">
        <v>3033</v>
      </c>
      <c r="P77" s="262">
        <v>2835</v>
      </c>
      <c r="Q77" s="262">
        <v>198</v>
      </c>
      <c r="R77" s="262">
        <v>485</v>
      </c>
      <c r="S77" s="263">
        <v>365</v>
      </c>
    </row>
    <row r="78" spans="1:19" s="283" customFormat="1" x14ac:dyDescent="0.2">
      <c r="A78" s="104" t="s">
        <v>228</v>
      </c>
      <c r="B78" s="281" t="e">
        <v>#N/A</v>
      </c>
      <c r="C78" s="282" t="e">
        <v>#N/A</v>
      </c>
      <c r="D78" s="282" t="e">
        <v>#N/A</v>
      </c>
      <c r="E78" s="282" t="e">
        <v>#N/A</v>
      </c>
      <c r="F78" s="282" t="e">
        <v>#N/A</v>
      </c>
      <c r="G78" s="282" t="e">
        <v>#N/A</v>
      </c>
      <c r="H78" s="261" t="e">
        <v>#N/A</v>
      </c>
      <c r="I78" s="262" t="e">
        <v>#N/A</v>
      </c>
      <c r="J78" s="262" t="e">
        <v>#N/A</v>
      </c>
      <c r="K78" s="262" t="e">
        <v>#N/A</v>
      </c>
      <c r="L78" s="262" t="e">
        <v>#N/A</v>
      </c>
      <c r="M78" s="262" t="e">
        <v>#N/A</v>
      </c>
      <c r="N78" s="261" t="e">
        <v>#N/A</v>
      </c>
      <c r="O78" s="262" t="e">
        <v>#N/A</v>
      </c>
      <c r="P78" s="262" t="e">
        <v>#N/A</v>
      </c>
      <c r="Q78" s="262" t="e">
        <v>#N/A</v>
      </c>
      <c r="R78" s="262" t="e">
        <v>#N/A</v>
      </c>
      <c r="S78" s="263" t="e">
        <v>#N/A</v>
      </c>
    </row>
    <row r="79" spans="1:19" s="283" customFormat="1" x14ac:dyDescent="0.2">
      <c r="A79" s="104" t="s">
        <v>229</v>
      </c>
      <c r="B79" s="281" t="e">
        <v>#N/A</v>
      </c>
      <c r="C79" s="282" t="e">
        <v>#N/A</v>
      </c>
      <c r="D79" s="282" t="e">
        <v>#N/A</v>
      </c>
      <c r="E79" s="282" t="e">
        <v>#N/A</v>
      </c>
      <c r="F79" s="282" t="e">
        <v>#N/A</v>
      </c>
      <c r="G79" s="282" t="e">
        <v>#N/A</v>
      </c>
      <c r="H79" s="261" t="e">
        <v>#N/A</v>
      </c>
      <c r="I79" s="262" t="e">
        <v>#N/A</v>
      </c>
      <c r="J79" s="262" t="e">
        <v>#N/A</v>
      </c>
      <c r="K79" s="262" t="e">
        <v>#N/A</v>
      </c>
      <c r="L79" s="262" t="e">
        <v>#N/A</v>
      </c>
      <c r="M79" s="262" t="e">
        <v>#N/A</v>
      </c>
      <c r="N79" s="261" t="e">
        <v>#N/A</v>
      </c>
      <c r="O79" s="262" t="e">
        <v>#N/A</v>
      </c>
      <c r="P79" s="262" t="e">
        <v>#N/A</v>
      </c>
      <c r="Q79" s="262" t="e">
        <v>#N/A</v>
      </c>
      <c r="R79" s="262" t="e">
        <v>#N/A</v>
      </c>
      <c r="S79" s="263" t="e">
        <v>#N/A</v>
      </c>
    </row>
    <row r="80" spans="1:19" s="283" customFormat="1" x14ac:dyDescent="0.2">
      <c r="A80" s="104" t="s">
        <v>230</v>
      </c>
      <c r="B80" s="281" t="e">
        <v>#N/A</v>
      </c>
      <c r="C80" s="282" t="e">
        <v>#N/A</v>
      </c>
      <c r="D80" s="282" t="e">
        <v>#N/A</v>
      </c>
      <c r="E80" s="282" t="e">
        <v>#N/A</v>
      </c>
      <c r="F80" s="282" t="e">
        <v>#N/A</v>
      </c>
      <c r="G80" s="282" t="e">
        <v>#N/A</v>
      </c>
      <c r="H80" s="261" t="e">
        <v>#N/A</v>
      </c>
      <c r="I80" s="262" t="e">
        <v>#N/A</v>
      </c>
      <c r="J80" s="262" t="e">
        <v>#N/A</v>
      </c>
      <c r="K80" s="262" t="e">
        <v>#N/A</v>
      </c>
      <c r="L80" s="262" t="e">
        <v>#N/A</v>
      </c>
      <c r="M80" s="262" t="e">
        <v>#N/A</v>
      </c>
      <c r="N80" s="261" t="e">
        <v>#N/A</v>
      </c>
      <c r="O80" s="262" t="e">
        <v>#N/A</v>
      </c>
      <c r="P80" s="262" t="e">
        <v>#N/A</v>
      </c>
      <c r="Q80" s="262" t="e">
        <v>#N/A</v>
      </c>
      <c r="R80" s="262" t="e">
        <v>#N/A</v>
      </c>
      <c r="S80" s="263" t="e">
        <v>#N/A</v>
      </c>
    </row>
    <row r="81" spans="1:19" s="283" customFormat="1" x14ac:dyDescent="0.2">
      <c r="A81" s="104" t="s">
        <v>231</v>
      </c>
      <c r="B81" s="281" t="e">
        <v>#N/A</v>
      </c>
      <c r="C81" s="282" t="e">
        <v>#N/A</v>
      </c>
      <c r="D81" s="282" t="e">
        <v>#N/A</v>
      </c>
      <c r="E81" s="282" t="e">
        <v>#N/A</v>
      </c>
      <c r="F81" s="282" t="e">
        <v>#N/A</v>
      </c>
      <c r="G81" s="282" t="e">
        <v>#N/A</v>
      </c>
      <c r="H81" s="261" t="e">
        <v>#N/A</v>
      </c>
      <c r="I81" s="262" t="e">
        <v>#N/A</v>
      </c>
      <c r="J81" s="262" t="e">
        <v>#N/A</v>
      </c>
      <c r="K81" s="262" t="e">
        <v>#N/A</v>
      </c>
      <c r="L81" s="262" t="e">
        <v>#N/A</v>
      </c>
      <c r="M81" s="262" t="e">
        <v>#N/A</v>
      </c>
      <c r="N81" s="261" t="e">
        <v>#N/A</v>
      </c>
      <c r="O81" s="262" t="e">
        <v>#N/A</v>
      </c>
      <c r="P81" s="262" t="e">
        <v>#N/A</v>
      </c>
      <c r="Q81" s="262" t="e">
        <v>#N/A</v>
      </c>
      <c r="R81" s="262" t="e">
        <v>#N/A</v>
      </c>
      <c r="S81" s="263" t="e">
        <v>#N/A</v>
      </c>
    </row>
  </sheetData>
  <conditionalFormatting sqref="E10">
    <cfRule type="cellIs" dxfId="12" priority="4" stopIfTrue="1" operator="equal">
      <formula>1</formula>
    </cfRule>
  </conditionalFormatting>
  <conditionalFormatting sqref="F51">
    <cfRule type="cellIs" dxfId="11" priority="6" stopIfTrue="1" operator="equal">
      <formula>1</formula>
    </cfRule>
  </conditionalFormatting>
  <conditionalFormatting sqref="G10">
    <cfRule type="cellIs" dxfId="10" priority="3" stopIfTrue="1" operator="equal">
      <formula>1</formula>
    </cfRule>
  </conditionalFormatting>
  <conditionalFormatting sqref="K10">
    <cfRule type="cellIs" dxfId="9" priority="2" stopIfTrue="1" operator="equal">
      <formula>1</formula>
    </cfRule>
  </conditionalFormatting>
  <conditionalFormatting sqref="L51">
    <cfRule type="cellIs" dxfId="8" priority="5" stopIfTrue="1" operator="equal">
      <formula>1</formula>
    </cfRule>
  </conditionalFormatting>
  <conditionalFormatting sqref="M10">
    <cfRule type="cellIs" dxfId="7" priority="1" stopIfTrue="1" operator="equal">
      <formula>1</formula>
    </cfRule>
  </conditionalFormatting>
  <conditionalFormatting sqref="Q51:S51">
    <cfRule type="cellIs" dxfId="6" priority="7" stopIfTrue="1" operator="equal">
      <formula>1</formula>
    </cfRule>
  </conditionalFormatting>
  <hyperlinks>
    <hyperlink ref="A5" location="INDICE!A7" display="VOLVER AL INDICE" xr:uid="{00000000-0004-0000-01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W81"/>
  <sheetViews>
    <sheetView zoomScale="115" zoomScaleNormal="115" workbookViewId="0">
      <pane xSplit="1" ySplit="9" topLeftCell="B70" activePane="bottomRight" state="frozen"/>
      <selection pane="topRight" activeCell="C1" sqref="C1"/>
      <selection pane="bottomLeft" activeCell="A10" sqref="A10"/>
      <selection pane="bottomRight" activeCell="B9" sqref="B9"/>
    </sheetView>
  </sheetViews>
  <sheetFormatPr baseColWidth="10" defaultColWidth="11.42578125" defaultRowHeight="12.75" x14ac:dyDescent="0.2"/>
  <cols>
    <col min="1" max="1" width="9.85546875" style="233" bestFit="1" customWidth="1"/>
    <col min="2" max="8" width="13.5703125" style="233" customWidth="1"/>
    <col min="9" max="9" width="13.5703125" style="271" customWidth="1"/>
    <col min="10" max="23" width="13.5703125" style="233" customWidth="1"/>
    <col min="24" max="16384" width="11.42578125" style="1"/>
  </cols>
  <sheetData>
    <row r="1" spans="1:23" s="3" customFormat="1" ht="3" customHeight="1" x14ac:dyDescent="0.2">
      <c r="A1" s="213"/>
      <c r="B1" s="235"/>
      <c r="C1" s="235"/>
      <c r="D1" s="235"/>
      <c r="E1" s="235"/>
      <c r="F1" s="235"/>
      <c r="G1" s="235"/>
      <c r="H1" s="214"/>
      <c r="I1" s="270"/>
      <c r="J1" s="235"/>
      <c r="K1" s="235"/>
      <c r="L1" s="235"/>
      <c r="M1" s="235"/>
      <c r="N1" s="235"/>
      <c r="O1" s="235"/>
      <c r="P1" s="214"/>
      <c r="Q1" s="235"/>
      <c r="R1" s="235"/>
      <c r="S1" s="235"/>
      <c r="T1" s="235"/>
      <c r="U1" s="235"/>
      <c r="V1" s="235"/>
      <c r="W1" s="203"/>
    </row>
    <row r="2" spans="1:23" s="3" customFormat="1" ht="33.75" customHeight="1" x14ac:dyDescent="0.2">
      <c r="A2" s="215" t="s">
        <v>3</v>
      </c>
      <c r="B2" s="140" t="s">
        <v>161</v>
      </c>
      <c r="C2" s="140"/>
      <c r="D2" s="140"/>
      <c r="E2" s="140"/>
      <c r="F2" s="140"/>
      <c r="G2" s="140"/>
      <c r="H2" s="140"/>
      <c r="I2" s="140"/>
      <c r="J2" s="140" t="s">
        <v>161</v>
      </c>
      <c r="K2" s="140"/>
      <c r="L2" s="140"/>
      <c r="M2" s="140"/>
      <c r="N2" s="140"/>
      <c r="O2" s="140"/>
      <c r="P2" s="140"/>
      <c r="Q2" s="140" t="s">
        <v>161</v>
      </c>
      <c r="R2" s="140"/>
      <c r="S2" s="140"/>
      <c r="T2" s="140"/>
      <c r="U2" s="140"/>
      <c r="V2" s="140"/>
      <c r="W2" s="141"/>
    </row>
    <row r="3" spans="1:23" s="3" customFormat="1" ht="12.75" customHeight="1" x14ac:dyDescent="0.2">
      <c r="A3" s="215" t="s">
        <v>10</v>
      </c>
      <c r="B3" s="140" t="s">
        <v>134</v>
      </c>
      <c r="C3" s="140"/>
      <c r="D3" s="140"/>
      <c r="E3" s="140"/>
      <c r="F3" s="140"/>
      <c r="G3" s="140"/>
      <c r="H3" s="140"/>
      <c r="I3" s="140"/>
      <c r="J3" s="140" t="s">
        <v>134</v>
      </c>
      <c r="K3" s="140"/>
      <c r="L3" s="140"/>
      <c r="M3" s="140"/>
      <c r="N3" s="140"/>
      <c r="O3" s="140"/>
      <c r="P3" s="140"/>
      <c r="Q3" s="140" t="s">
        <v>134</v>
      </c>
      <c r="R3" s="140"/>
      <c r="S3" s="140"/>
      <c r="T3" s="140"/>
      <c r="U3" s="140"/>
      <c r="V3" s="140"/>
      <c r="W3" s="141"/>
    </row>
    <row r="4" spans="1:23" s="3" customFormat="1" ht="7.5" customHeight="1" x14ac:dyDescent="0.2">
      <c r="A4" s="213"/>
      <c r="B4" s="170"/>
      <c r="C4" s="170"/>
      <c r="D4" s="170"/>
      <c r="E4" s="170"/>
      <c r="F4" s="170"/>
      <c r="G4" s="170"/>
      <c r="H4" s="216"/>
      <c r="I4" s="216"/>
      <c r="J4" s="170"/>
      <c r="K4" s="170"/>
      <c r="L4" s="170"/>
      <c r="M4" s="170"/>
      <c r="N4" s="170"/>
      <c r="O4" s="170"/>
      <c r="P4" s="216"/>
      <c r="Q4" s="170"/>
      <c r="R4" s="170"/>
      <c r="S4" s="170"/>
      <c r="T4" s="170"/>
      <c r="U4" s="170"/>
      <c r="V4" s="170"/>
      <c r="W4" s="171"/>
    </row>
    <row r="5" spans="1:23" s="3" customFormat="1" ht="21" customHeight="1" x14ac:dyDescent="0.2">
      <c r="A5" s="217" t="s">
        <v>4</v>
      </c>
      <c r="B5" s="117"/>
      <c r="C5" s="117"/>
      <c r="D5" s="117"/>
      <c r="E5" s="117"/>
      <c r="F5" s="117"/>
      <c r="G5" s="117"/>
      <c r="H5" s="218"/>
      <c r="I5" s="218"/>
      <c r="J5" s="117"/>
      <c r="K5" s="117"/>
      <c r="L5" s="117"/>
      <c r="M5" s="117"/>
      <c r="N5" s="117"/>
      <c r="O5" s="117"/>
      <c r="P5" s="218"/>
      <c r="Q5" s="117"/>
      <c r="R5" s="117"/>
      <c r="S5" s="117"/>
      <c r="T5" s="117"/>
      <c r="U5" s="117"/>
      <c r="V5" s="117"/>
      <c r="W5" s="118"/>
    </row>
    <row r="6" spans="1:23" s="3" customFormat="1" ht="6.75" customHeight="1" x14ac:dyDescent="0.2">
      <c r="A6" s="219"/>
      <c r="B6" s="130"/>
      <c r="C6" s="130"/>
      <c r="D6" s="130"/>
      <c r="E6" s="130"/>
      <c r="F6" s="130"/>
      <c r="G6" s="130"/>
      <c r="H6" s="132"/>
      <c r="I6" s="132"/>
      <c r="J6" s="130"/>
      <c r="K6" s="130"/>
      <c r="L6" s="130"/>
      <c r="M6" s="130"/>
      <c r="N6" s="130"/>
      <c r="O6" s="130"/>
      <c r="P6" s="132"/>
      <c r="Q6" s="130"/>
      <c r="R6" s="130"/>
      <c r="S6" s="130"/>
      <c r="T6" s="130"/>
      <c r="U6" s="130"/>
      <c r="V6" s="130"/>
      <c r="W6" s="131"/>
    </row>
    <row r="7" spans="1:23" s="3" customFormat="1" ht="22.5" x14ac:dyDescent="0.2">
      <c r="A7" s="220" t="s">
        <v>165</v>
      </c>
      <c r="B7" s="164" t="s">
        <v>77</v>
      </c>
      <c r="C7" s="164" t="s">
        <v>77</v>
      </c>
      <c r="D7" s="164" t="s">
        <v>77</v>
      </c>
      <c r="E7" s="164" t="s">
        <v>77</v>
      </c>
      <c r="F7" s="164" t="s">
        <v>77</v>
      </c>
      <c r="G7" s="164" t="s">
        <v>77</v>
      </c>
      <c r="H7" s="164" t="s">
        <v>77</v>
      </c>
      <c r="I7" s="164" t="s">
        <v>77</v>
      </c>
      <c r="J7" s="164" t="s">
        <v>77</v>
      </c>
      <c r="K7" s="164" t="s">
        <v>77</v>
      </c>
      <c r="L7" s="164" t="s">
        <v>77</v>
      </c>
      <c r="M7" s="164" t="s">
        <v>77</v>
      </c>
      <c r="N7" s="164" t="s">
        <v>77</v>
      </c>
      <c r="O7" s="164" t="s">
        <v>77</v>
      </c>
      <c r="P7" s="164" t="s">
        <v>77</v>
      </c>
      <c r="Q7" s="164" t="s">
        <v>77</v>
      </c>
      <c r="R7" s="164" t="s">
        <v>77</v>
      </c>
      <c r="S7" s="164" t="s">
        <v>77</v>
      </c>
      <c r="T7" s="164" t="s">
        <v>77</v>
      </c>
      <c r="U7" s="164" t="s">
        <v>77</v>
      </c>
      <c r="V7" s="164" t="s">
        <v>77</v>
      </c>
      <c r="W7" s="212" t="s">
        <v>77</v>
      </c>
    </row>
    <row r="8" spans="1:23" s="246" customFormat="1" ht="26.25" customHeight="1" x14ac:dyDescent="0.2">
      <c r="A8" s="213"/>
      <c r="B8" s="243" t="s">
        <v>17</v>
      </c>
      <c r="C8" s="244"/>
      <c r="D8" s="244"/>
      <c r="E8" s="244"/>
      <c r="F8" s="244"/>
      <c r="G8" s="244"/>
      <c r="H8" s="241"/>
      <c r="I8" s="242"/>
      <c r="J8" s="241" t="s">
        <v>81</v>
      </c>
      <c r="K8" s="242"/>
      <c r="L8" s="242"/>
      <c r="M8" s="242"/>
      <c r="N8" s="242"/>
      <c r="O8" s="242"/>
      <c r="P8" s="242"/>
      <c r="Q8" s="241" t="s">
        <v>177</v>
      </c>
      <c r="R8" s="242"/>
      <c r="S8" s="242"/>
      <c r="T8" s="242"/>
      <c r="U8" s="242"/>
      <c r="V8" s="242"/>
      <c r="W8" s="245"/>
    </row>
    <row r="9" spans="1:23" s="4" customFormat="1" ht="45.75" thickBot="1" x14ac:dyDescent="0.25">
      <c r="A9" s="225" t="s">
        <v>14</v>
      </c>
      <c r="B9" s="370" t="s">
        <v>55</v>
      </c>
      <c r="C9" s="371" t="s">
        <v>186</v>
      </c>
      <c r="D9" s="372" t="s">
        <v>187</v>
      </c>
      <c r="E9" s="373" t="s">
        <v>188</v>
      </c>
      <c r="F9" s="372" t="s">
        <v>189</v>
      </c>
      <c r="G9" s="372" t="s">
        <v>190</v>
      </c>
      <c r="H9" s="373" t="s">
        <v>191</v>
      </c>
      <c r="I9" s="373" t="s">
        <v>195</v>
      </c>
      <c r="J9" s="368" t="s">
        <v>55</v>
      </c>
      <c r="K9" s="368" t="s">
        <v>186</v>
      </c>
      <c r="L9" s="367" t="s">
        <v>187</v>
      </c>
      <c r="M9" s="367" t="s">
        <v>188</v>
      </c>
      <c r="N9" s="367" t="s">
        <v>189</v>
      </c>
      <c r="O9" s="367" t="s">
        <v>190</v>
      </c>
      <c r="P9" s="367" t="s">
        <v>191</v>
      </c>
      <c r="Q9" s="367" t="s">
        <v>55</v>
      </c>
      <c r="R9" s="368" t="s">
        <v>186</v>
      </c>
      <c r="S9" s="367" t="s">
        <v>187</v>
      </c>
      <c r="T9" s="367" t="s">
        <v>188</v>
      </c>
      <c r="U9" s="367" t="s">
        <v>189</v>
      </c>
      <c r="V9" s="367" t="s">
        <v>190</v>
      </c>
      <c r="W9" s="369" t="s">
        <v>191</v>
      </c>
    </row>
    <row r="10" spans="1:23" s="4" customFormat="1" x14ac:dyDescent="0.2">
      <c r="A10" s="104" t="s">
        <v>130</v>
      </c>
      <c r="B10" s="352">
        <v>39.59514856686647</v>
      </c>
      <c r="C10" s="353">
        <v>36.212630769039848</v>
      </c>
      <c r="D10" s="353">
        <v>8.542758191990055</v>
      </c>
      <c r="E10" s="357"/>
      <c r="F10" s="352">
        <v>10.212759288956679</v>
      </c>
      <c r="G10" s="353">
        <v>3.0631487121089442</v>
      </c>
      <c r="H10" s="358">
        <v>10.212759288956679</v>
      </c>
      <c r="I10" s="254"/>
      <c r="J10" s="362">
        <v>45</v>
      </c>
      <c r="K10" s="358">
        <v>38.4</v>
      </c>
      <c r="L10" s="358">
        <v>14.6</v>
      </c>
      <c r="M10" s="357"/>
      <c r="N10" s="358">
        <v>8.1999999999999993</v>
      </c>
      <c r="O10" s="358">
        <v>7.2</v>
      </c>
      <c r="P10" s="366">
        <v>1</v>
      </c>
      <c r="Q10" s="254"/>
      <c r="R10" s="254"/>
      <c r="S10" s="254"/>
      <c r="T10" s="254"/>
      <c r="U10" s="254"/>
      <c r="V10" s="254"/>
      <c r="W10" s="255"/>
    </row>
    <row r="11" spans="1:23" s="4" customFormat="1" x14ac:dyDescent="0.2">
      <c r="A11" s="104" t="s">
        <v>73</v>
      </c>
      <c r="B11" s="359">
        <v>38.965500167114371</v>
      </c>
      <c r="C11" s="359">
        <v>36.765573614910728</v>
      </c>
      <c r="D11" s="359">
        <v>5.645831678712308</v>
      </c>
      <c r="E11" s="357"/>
      <c r="F11" s="359">
        <v>9.3548301696979319</v>
      </c>
      <c r="G11" s="359">
        <v>2.567442353003468</v>
      </c>
      <c r="H11" s="359">
        <v>9.3548301696979319</v>
      </c>
      <c r="I11" s="254"/>
      <c r="J11" s="363">
        <v>45.9</v>
      </c>
      <c r="K11" s="364">
        <v>40.1</v>
      </c>
      <c r="L11" s="364">
        <v>12.8</v>
      </c>
      <c r="M11" s="357"/>
      <c r="N11" s="359">
        <v>8.6</v>
      </c>
      <c r="O11" s="364">
        <v>6.5</v>
      </c>
      <c r="P11" s="363">
        <v>2.1</v>
      </c>
      <c r="Q11" s="254"/>
      <c r="R11" s="254"/>
      <c r="S11" s="254"/>
      <c r="T11" s="254"/>
      <c r="U11" s="254"/>
      <c r="V11" s="254"/>
      <c r="W11" s="255"/>
    </row>
    <row r="12" spans="1:23" s="4" customFormat="1" x14ac:dyDescent="0.2">
      <c r="A12" s="104" t="s">
        <v>20</v>
      </c>
      <c r="B12" s="359">
        <v>39.6</v>
      </c>
      <c r="C12" s="359">
        <v>36.700000000000003</v>
      </c>
      <c r="D12" s="359">
        <v>7.3</v>
      </c>
      <c r="E12" s="357"/>
      <c r="F12" s="359">
        <v>10.799999999999999</v>
      </c>
      <c r="G12" s="359">
        <v>9.6999999999999993</v>
      </c>
      <c r="H12" s="359">
        <v>1.1000000000000001</v>
      </c>
      <c r="I12" s="254"/>
      <c r="J12" s="363">
        <v>47.3</v>
      </c>
      <c r="K12" s="364">
        <v>42</v>
      </c>
      <c r="L12" s="364">
        <v>11.2</v>
      </c>
      <c r="M12" s="357"/>
      <c r="N12" s="359">
        <v>8.3000000000000007</v>
      </c>
      <c r="O12" s="364">
        <v>6.4</v>
      </c>
      <c r="P12" s="363">
        <v>1.9</v>
      </c>
      <c r="Q12" s="254"/>
      <c r="R12" s="254"/>
      <c r="S12" s="254"/>
      <c r="T12" s="254"/>
      <c r="U12" s="254"/>
      <c r="V12" s="254"/>
      <c r="W12" s="255"/>
    </row>
    <row r="13" spans="1:23" s="4" customFormat="1" x14ac:dyDescent="0.2">
      <c r="A13" s="104" t="s">
        <v>21</v>
      </c>
      <c r="B13" s="359">
        <v>41.7</v>
      </c>
      <c r="C13" s="359">
        <v>38.200000000000003</v>
      </c>
      <c r="D13" s="359">
        <v>8.4</v>
      </c>
      <c r="E13" s="357"/>
      <c r="F13" s="359">
        <v>9.5</v>
      </c>
      <c r="G13" s="359">
        <v>7.8</v>
      </c>
      <c r="H13" s="359">
        <v>1.7</v>
      </c>
      <c r="I13" s="254"/>
      <c r="J13" s="363">
        <v>46.8</v>
      </c>
      <c r="K13" s="364">
        <v>42.4</v>
      </c>
      <c r="L13" s="364">
        <v>9.5</v>
      </c>
      <c r="M13" s="357"/>
      <c r="N13" s="359">
        <v>8</v>
      </c>
      <c r="O13" s="364">
        <v>6.1</v>
      </c>
      <c r="P13" s="363">
        <v>1.9</v>
      </c>
      <c r="Q13" s="254"/>
      <c r="R13" s="254"/>
      <c r="S13" s="254"/>
      <c r="T13" s="254"/>
      <c r="U13" s="254"/>
      <c r="V13" s="254"/>
      <c r="W13" s="255"/>
    </row>
    <row r="14" spans="1:23" s="4" customFormat="1" x14ac:dyDescent="0.2">
      <c r="A14" s="104" t="s">
        <v>22</v>
      </c>
      <c r="B14" s="359">
        <v>39.9</v>
      </c>
      <c r="C14" s="359">
        <v>36.5</v>
      </c>
      <c r="D14" s="359">
        <v>8.5</v>
      </c>
      <c r="E14" s="357"/>
      <c r="F14" s="359">
        <v>9.7000000000000011</v>
      </c>
      <c r="G14" s="359">
        <v>8.4</v>
      </c>
      <c r="H14" s="359">
        <v>1.3</v>
      </c>
      <c r="I14" s="254"/>
      <c r="J14" s="363">
        <v>45.9</v>
      </c>
      <c r="K14" s="364">
        <v>41.1</v>
      </c>
      <c r="L14" s="364">
        <v>10.4</v>
      </c>
      <c r="M14" s="357"/>
      <c r="N14" s="359">
        <v>6.9</v>
      </c>
      <c r="O14" s="364">
        <v>4.7</v>
      </c>
      <c r="P14" s="363">
        <v>2.2000000000000002</v>
      </c>
      <c r="Q14" s="254"/>
      <c r="R14" s="254"/>
      <c r="S14" s="254"/>
      <c r="T14" s="254"/>
      <c r="U14" s="254"/>
      <c r="V14" s="254"/>
      <c r="W14" s="255"/>
    </row>
    <row r="15" spans="1:23" s="4" customFormat="1" x14ac:dyDescent="0.2">
      <c r="A15" s="104" t="s">
        <v>23</v>
      </c>
      <c r="B15" s="359">
        <v>41</v>
      </c>
      <c r="C15" s="359">
        <v>37.200000000000003</v>
      </c>
      <c r="D15" s="359">
        <v>9.4</v>
      </c>
      <c r="E15" s="357"/>
      <c r="F15" s="359">
        <v>9.1000000000000014</v>
      </c>
      <c r="G15" s="359">
        <v>8.3000000000000007</v>
      </c>
      <c r="H15" s="359">
        <v>0.8</v>
      </c>
      <c r="I15" s="254"/>
      <c r="J15" s="363">
        <v>46.5</v>
      </c>
      <c r="K15" s="364">
        <v>41.3</v>
      </c>
      <c r="L15" s="364">
        <v>11.2</v>
      </c>
      <c r="M15" s="357"/>
      <c r="N15" s="359">
        <v>5.6</v>
      </c>
      <c r="O15" s="364">
        <v>4.5999999999999996</v>
      </c>
      <c r="P15" s="363">
        <v>1</v>
      </c>
      <c r="Q15" s="254"/>
      <c r="R15" s="254"/>
      <c r="S15" s="254"/>
      <c r="T15" s="254"/>
      <c r="U15" s="254"/>
      <c r="V15" s="254"/>
      <c r="W15" s="255"/>
    </row>
    <row r="16" spans="1:23" s="4" customFormat="1" x14ac:dyDescent="0.2">
      <c r="A16" s="104" t="s">
        <v>24</v>
      </c>
      <c r="B16" s="359">
        <v>39.799999999999997</v>
      </c>
      <c r="C16" s="359">
        <v>36.9</v>
      </c>
      <c r="D16" s="359">
        <v>7.3</v>
      </c>
      <c r="E16" s="357"/>
      <c r="F16" s="359">
        <v>7.8999999999999995</v>
      </c>
      <c r="G16" s="359">
        <v>7.6</v>
      </c>
      <c r="H16" s="359">
        <v>0.3</v>
      </c>
      <c r="I16" s="254"/>
      <c r="J16" s="363">
        <v>46.7</v>
      </c>
      <c r="K16" s="364">
        <v>41.9</v>
      </c>
      <c r="L16" s="364">
        <v>10.4</v>
      </c>
      <c r="M16" s="357"/>
      <c r="N16" s="359">
        <v>7.3000000000000007</v>
      </c>
      <c r="O16" s="364">
        <v>5.7</v>
      </c>
      <c r="P16" s="363">
        <v>1.6</v>
      </c>
      <c r="Q16" s="254"/>
      <c r="R16" s="254"/>
      <c r="S16" s="254"/>
      <c r="T16" s="254"/>
      <c r="U16" s="254"/>
      <c r="V16" s="254"/>
      <c r="W16" s="255"/>
    </row>
    <row r="17" spans="1:23" s="4" customFormat="1" x14ac:dyDescent="0.2">
      <c r="A17" s="104" t="s">
        <v>25</v>
      </c>
      <c r="B17" s="359">
        <v>41.4</v>
      </c>
      <c r="C17" s="359">
        <v>37.6</v>
      </c>
      <c r="D17" s="359">
        <v>9.1</v>
      </c>
      <c r="E17" s="357"/>
      <c r="F17" s="359">
        <v>8.6999999999999993</v>
      </c>
      <c r="G17" s="359">
        <v>8.1</v>
      </c>
      <c r="H17" s="359">
        <v>0.6</v>
      </c>
      <c r="I17" s="254"/>
      <c r="J17" s="363">
        <v>47.4</v>
      </c>
      <c r="K17" s="364">
        <v>43.1</v>
      </c>
      <c r="L17" s="364">
        <v>9</v>
      </c>
      <c r="M17" s="357"/>
      <c r="N17" s="359">
        <v>7.3</v>
      </c>
      <c r="O17" s="364">
        <v>6.1</v>
      </c>
      <c r="P17" s="363">
        <v>1.2</v>
      </c>
      <c r="Q17" s="254"/>
      <c r="R17" s="254"/>
      <c r="S17" s="254"/>
      <c r="T17" s="254"/>
      <c r="U17" s="254"/>
      <c r="V17" s="254"/>
      <c r="W17" s="255"/>
    </row>
    <row r="18" spans="1:23" s="4" customFormat="1" x14ac:dyDescent="0.2">
      <c r="A18" s="104" t="s">
        <v>26</v>
      </c>
      <c r="B18" s="359">
        <v>44.1</v>
      </c>
      <c r="C18" s="359">
        <v>40.1</v>
      </c>
      <c r="D18" s="359">
        <v>9.1</v>
      </c>
      <c r="E18" s="357"/>
      <c r="F18" s="359">
        <v>11.7</v>
      </c>
      <c r="G18" s="359">
        <v>9.6999999999999993</v>
      </c>
      <c r="H18" s="359">
        <v>2</v>
      </c>
      <c r="I18" s="254"/>
      <c r="J18" s="363">
        <v>46.3</v>
      </c>
      <c r="K18" s="364">
        <v>42.5</v>
      </c>
      <c r="L18" s="364">
        <v>8.3000000000000007</v>
      </c>
      <c r="M18" s="357"/>
      <c r="N18" s="359">
        <v>6.9</v>
      </c>
      <c r="O18" s="364">
        <v>4.5</v>
      </c>
      <c r="P18" s="363">
        <v>2.4</v>
      </c>
      <c r="Q18" s="254"/>
      <c r="R18" s="254"/>
      <c r="S18" s="254"/>
      <c r="T18" s="254"/>
      <c r="U18" s="254"/>
      <c r="V18" s="254"/>
      <c r="W18" s="255"/>
    </row>
    <row r="19" spans="1:23" s="4" customFormat="1" x14ac:dyDescent="0.2">
      <c r="A19" s="104" t="s">
        <v>27</v>
      </c>
      <c r="B19" s="359">
        <v>43.8</v>
      </c>
      <c r="C19" s="359">
        <v>38.299999999999997</v>
      </c>
      <c r="D19" s="359">
        <v>12.6</v>
      </c>
      <c r="E19" s="357"/>
      <c r="F19" s="359">
        <v>11.100000000000001</v>
      </c>
      <c r="G19" s="359">
        <v>9.8000000000000007</v>
      </c>
      <c r="H19" s="359">
        <v>1.3</v>
      </c>
      <c r="I19" s="254"/>
      <c r="J19" s="363">
        <v>48.2</v>
      </c>
      <c r="K19" s="364">
        <v>43.5</v>
      </c>
      <c r="L19" s="364">
        <v>9.6999999999999993</v>
      </c>
      <c r="M19" s="357"/>
      <c r="N19" s="359">
        <v>7.3</v>
      </c>
      <c r="O19" s="364">
        <v>5.8</v>
      </c>
      <c r="P19" s="363">
        <v>1.5</v>
      </c>
      <c r="Q19" s="254"/>
      <c r="R19" s="254"/>
      <c r="S19" s="254"/>
      <c r="T19" s="254"/>
      <c r="U19" s="254"/>
      <c r="V19" s="254"/>
      <c r="W19" s="255"/>
    </row>
    <row r="20" spans="1:23" s="4" customFormat="1" x14ac:dyDescent="0.2">
      <c r="A20" s="104" t="s">
        <v>28</v>
      </c>
      <c r="B20" s="359">
        <v>43.7</v>
      </c>
      <c r="C20" s="359">
        <v>38.700000000000003</v>
      </c>
      <c r="D20" s="359">
        <v>11.4</v>
      </c>
      <c r="E20" s="357"/>
      <c r="F20" s="359">
        <v>11.2</v>
      </c>
      <c r="G20" s="359">
        <v>10</v>
      </c>
      <c r="H20" s="359">
        <v>1.2</v>
      </c>
      <c r="I20" s="254"/>
      <c r="J20" s="363">
        <v>46.1</v>
      </c>
      <c r="K20" s="364">
        <v>41.7</v>
      </c>
      <c r="L20" s="364">
        <v>9.4</v>
      </c>
      <c r="M20" s="357"/>
      <c r="N20" s="359">
        <v>7.4</v>
      </c>
      <c r="O20" s="364">
        <v>5.9</v>
      </c>
      <c r="P20" s="363">
        <v>1.5</v>
      </c>
      <c r="Q20" s="254"/>
      <c r="R20" s="254"/>
      <c r="S20" s="254"/>
      <c r="T20" s="254"/>
      <c r="U20" s="254"/>
      <c r="V20" s="254"/>
      <c r="W20" s="255"/>
    </row>
    <row r="21" spans="1:23" s="4" customFormat="1" x14ac:dyDescent="0.2">
      <c r="A21" s="104" t="s">
        <v>29</v>
      </c>
      <c r="B21" s="359">
        <v>44.2</v>
      </c>
      <c r="C21" s="359">
        <v>40.200000000000003</v>
      </c>
      <c r="D21" s="359">
        <v>9.1</v>
      </c>
      <c r="E21" s="357"/>
      <c r="F21" s="359">
        <v>8.1</v>
      </c>
      <c r="G21" s="359">
        <v>7.4</v>
      </c>
      <c r="H21" s="359">
        <v>0.7</v>
      </c>
      <c r="I21" s="254"/>
      <c r="J21" s="363">
        <v>46.1</v>
      </c>
      <c r="K21" s="364">
        <v>42.6</v>
      </c>
      <c r="L21" s="364">
        <v>7.7</v>
      </c>
      <c r="M21" s="357"/>
      <c r="N21" s="359">
        <v>8.1999999999999993</v>
      </c>
      <c r="O21" s="364">
        <v>6.5</v>
      </c>
      <c r="P21" s="363">
        <v>1.7</v>
      </c>
      <c r="Q21" s="254"/>
      <c r="R21" s="254"/>
      <c r="S21" s="254"/>
      <c r="T21" s="254"/>
      <c r="U21" s="254"/>
      <c r="V21" s="254"/>
      <c r="W21" s="255"/>
    </row>
    <row r="22" spans="1:23" s="4" customFormat="1" x14ac:dyDescent="0.2">
      <c r="A22" s="104" t="s">
        <v>34</v>
      </c>
      <c r="B22" s="359">
        <v>42.9</v>
      </c>
      <c r="C22" s="359">
        <v>37.799999999999997</v>
      </c>
      <c r="D22" s="359">
        <v>11.9</v>
      </c>
      <c r="E22" s="357"/>
      <c r="F22" s="359">
        <v>9.2999999999999989</v>
      </c>
      <c r="G22" s="359">
        <v>8.6999999999999993</v>
      </c>
      <c r="H22" s="359">
        <v>0.6</v>
      </c>
      <c r="I22" s="254"/>
      <c r="J22" s="363">
        <v>48.1</v>
      </c>
      <c r="K22" s="364">
        <v>42.9</v>
      </c>
      <c r="L22" s="364">
        <v>10.8</v>
      </c>
      <c r="M22" s="357"/>
      <c r="N22" s="359">
        <v>8.3000000000000007</v>
      </c>
      <c r="O22" s="364">
        <v>5.7</v>
      </c>
      <c r="P22" s="363">
        <v>2.6</v>
      </c>
      <c r="Q22" s="254"/>
      <c r="R22" s="254"/>
      <c r="S22" s="254"/>
      <c r="T22" s="254"/>
      <c r="U22" s="254"/>
      <c r="V22" s="254"/>
      <c r="W22" s="255"/>
    </row>
    <row r="23" spans="1:23" s="4" customFormat="1" x14ac:dyDescent="0.2">
      <c r="A23" s="104" t="s">
        <v>35</v>
      </c>
      <c r="B23" s="359">
        <v>43.2</v>
      </c>
      <c r="C23" s="359">
        <v>38.4</v>
      </c>
      <c r="D23" s="359">
        <v>11.1</v>
      </c>
      <c r="E23" s="357"/>
      <c r="F23" s="359">
        <v>14.2</v>
      </c>
      <c r="G23" s="359">
        <v>11.6</v>
      </c>
      <c r="H23" s="359">
        <v>2.6</v>
      </c>
      <c r="I23" s="254"/>
      <c r="J23" s="363">
        <v>45.5</v>
      </c>
      <c r="K23" s="364">
        <v>40.6</v>
      </c>
      <c r="L23" s="364">
        <v>10.8</v>
      </c>
      <c r="M23" s="357"/>
      <c r="N23" s="359">
        <v>9.9</v>
      </c>
      <c r="O23" s="364">
        <v>6.8</v>
      </c>
      <c r="P23" s="363">
        <v>3.1</v>
      </c>
      <c r="Q23" s="254"/>
      <c r="R23" s="254"/>
      <c r="S23" s="254"/>
      <c r="T23" s="254"/>
      <c r="U23" s="254"/>
      <c r="V23" s="254"/>
      <c r="W23" s="255"/>
    </row>
    <row r="24" spans="1:23" s="4" customFormat="1" x14ac:dyDescent="0.2">
      <c r="A24" s="104" t="s">
        <v>36</v>
      </c>
      <c r="B24" s="359">
        <v>43.3</v>
      </c>
      <c r="C24" s="359">
        <v>37.700000000000003</v>
      </c>
      <c r="D24" s="359">
        <v>13</v>
      </c>
      <c r="E24" s="357"/>
      <c r="F24" s="359">
        <v>13.3</v>
      </c>
      <c r="G24" s="359">
        <v>10.5</v>
      </c>
      <c r="H24" s="359">
        <v>2.8</v>
      </c>
      <c r="I24" s="254"/>
      <c r="J24" s="363">
        <v>46.1</v>
      </c>
      <c r="K24" s="364">
        <v>41.4</v>
      </c>
      <c r="L24" s="364">
        <v>10.3</v>
      </c>
      <c r="M24" s="357"/>
      <c r="N24" s="359">
        <v>9.1</v>
      </c>
      <c r="O24" s="364">
        <v>6.1</v>
      </c>
      <c r="P24" s="363">
        <v>3</v>
      </c>
      <c r="Q24" s="254"/>
      <c r="R24" s="254"/>
      <c r="S24" s="254"/>
      <c r="T24" s="254"/>
      <c r="U24" s="254"/>
      <c r="V24" s="254"/>
      <c r="W24" s="255"/>
    </row>
    <row r="25" spans="1:23" s="4" customFormat="1" x14ac:dyDescent="0.2">
      <c r="A25" s="104" t="s">
        <v>37</v>
      </c>
      <c r="B25" s="359">
        <v>44.2</v>
      </c>
      <c r="C25" s="359">
        <v>40.799999999999997</v>
      </c>
      <c r="D25" s="359">
        <v>7.5</v>
      </c>
      <c r="E25" s="357"/>
      <c r="F25" s="359">
        <v>14.7</v>
      </c>
      <c r="G25" s="359">
        <v>12.6</v>
      </c>
      <c r="H25" s="359">
        <v>2.1</v>
      </c>
      <c r="I25" s="254"/>
      <c r="J25" s="363">
        <v>46.4</v>
      </c>
      <c r="K25" s="364">
        <v>41.5</v>
      </c>
      <c r="L25" s="364">
        <v>10.6</v>
      </c>
      <c r="M25" s="357"/>
      <c r="N25" s="359">
        <v>9.1</v>
      </c>
      <c r="O25" s="364">
        <v>5.3</v>
      </c>
      <c r="P25" s="363">
        <v>3.8</v>
      </c>
      <c r="Q25" s="254"/>
      <c r="R25" s="254"/>
      <c r="S25" s="254"/>
      <c r="T25" s="254"/>
      <c r="U25" s="254"/>
      <c r="V25" s="254"/>
      <c r="W25" s="255"/>
    </row>
    <row r="26" spans="1:23" s="4" customFormat="1" x14ac:dyDescent="0.2">
      <c r="A26" s="104" t="s">
        <v>30</v>
      </c>
      <c r="B26" s="359">
        <v>45.4</v>
      </c>
      <c r="C26" s="359">
        <v>41.1</v>
      </c>
      <c r="D26" s="359">
        <v>9.6</v>
      </c>
      <c r="E26" s="357"/>
      <c r="F26" s="359">
        <v>11.200000000000001</v>
      </c>
      <c r="G26" s="359">
        <v>9.4</v>
      </c>
      <c r="H26" s="359">
        <v>1.8</v>
      </c>
      <c r="I26" s="254"/>
      <c r="J26" s="363">
        <v>48.2</v>
      </c>
      <c r="K26" s="364">
        <v>43</v>
      </c>
      <c r="L26" s="364">
        <v>10.8</v>
      </c>
      <c r="M26" s="357"/>
      <c r="N26" s="359">
        <v>11.100000000000001</v>
      </c>
      <c r="O26" s="364">
        <v>8.3000000000000007</v>
      </c>
      <c r="P26" s="363">
        <v>2.8</v>
      </c>
      <c r="Q26" s="254"/>
      <c r="R26" s="254"/>
      <c r="S26" s="254"/>
      <c r="T26" s="254"/>
      <c r="U26" s="254"/>
      <c r="V26" s="254"/>
      <c r="W26" s="255"/>
    </row>
    <row r="27" spans="1:23" s="4" customFormat="1" x14ac:dyDescent="0.2">
      <c r="A27" s="104" t="s">
        <v>31</v>
      </c>
      <c r="B27" s="359">
        <v>42.7</v>
      </c>
      <c r="C27" s="359">
        <v>37.799999999999997</v>
      </c>
      <c r="D27" s="359">
        <v>11.4</v>
      </c>
      <c r="E27" s="357"/>
      <c r="F27" s="359">
        <v>11.200000000000001</v>
      </c>
      <c r="G27" s="359">
        <v>9.4</v>
      </c>
      <c r="H27" s="359">
        <v>1.8</v>
      </c>
      <c r="I27" s="254"/>
      <c r="J27" s="363">
        <v>46.8</v>
      </c>
      <c r="K27" s="364">
        <v>42.6</v>
      </c>
      <c r="L27" s="364">
        <v>9</v>
      </c>
      <c r="M27" s="357"/>
      <c r="N27" s="359">
        <v>9.5</v>
      </c>
      <c r="O27" s="364">
        <v>6.6</v>
      </c>
      <c r="P27" s="363">
        <v>2.9</v>
      </c>
      <c r="Q27" s="254"/>
      <c r="R27" s="254"/>
      <c r="S27" s="254"/>
      <c r="T27" s="254"/>
      <c r="U27" s="254"/>
      <c r="V27" s="254"/>
      <c r="W27" s="255"/>
    </row>
    <row r="28" spans="1:23" s="4" customFormat="1" x14ac:dyDescent="0.2">
      <c r="A28" s="104" t="s">
        <v>32</v>
      </c>
      <c r="B28" s="359">
        <v>42.8</v>
      </c>
      <c r="C28" s="359">
        <v>40</v>
      </c>
      <c r="D28" s="359">
        <v>6.5</v>
      </c>
      <c r="E28" s="357"/>
      <c r="F28" s="359">
        <v>12.3</v>
      </c>
      <c r="G28" s="359">
        <v>11</v>
      </c>
      <c r="H28" s="359">
        <v>1.3</v>
      </c>
      <c r="I28" s="254"/>
      <c r="J28" s="363">
        <v>46</v>
      </c>
      <c r="K28" s="364">
        <v>42.3</v>
      </c>
      <c r="L28" s="364">
        <v>8</v>
      </c>
      <c r="M28" s="357"/>
      <c r="N28" s="359">
        <v>8.5</v>
      </c>
      <c r="O28" s="364">
        <v>5.7</v>
      </c>
      <c r="P28" s="363">
        <v>2.8</v>
      </c>
      <c r="Q28" s="254"/>
      <c r="R28" s="254"/>
      <c r="S28" s="254"/>
      <c r="T28" s="254"/>
      <c r="U28" s="254"/>
      <c r="V28" s="254"/>
      <c r="W28" s="255"/>
    </row>
    <row r="29" spans="1:23" s="4" customFormat="1" x14ac:dyDescent="0.2">
      <c r="A29" s="104" t="s">
        <v>33</v>
      </c>
      <c r="B29" s="359">
        <v>43.5</v>
      </c>
      <c r="C29" s="359">
        <v>39.700000000000003</v>
      </c>
      <c r="D29" s="359">
        <v>8.8000000000000007</v>
      </c>
      <c r="E29" s="357"/>
      <c r="F29" s="359">
        <v>12.6</v>
      </c>
      <c r="G29" s="359">
        <v>11.7</v>
      </c>
      <c r="H29" s="359">
        <v>0.9</v>
      </c>
      <c r="I29" s="254"/>
      <c r="J29" s="363">
        <v>45.9</v>
      </c>
      <c r="K29" s="364">
        <v>42.3</v>
      </c>
      <c r="L29" s="364">
        <v>7.8</v>
      </c>
      <c r="M29" s="357"/>
      <c r="N29" s="359">
        <v>9.6999999999999993</v>
      </c>
      <c r="O29" s="364">
        <v>6.5</v>
      </c>
      <c r="P29" s="363">
        <v>3.2</v>
      </c>
      <c r="Q29" s="254"/>
      <c r="R29" s="254"/>
      <c r="S29" s="254"/>
      <c r="T29" s="254"/>
      <c r="U29" s="254"/>
      <c r="V29" s="254"/>
      <c r="W29" s="255"/>
    </row>
    <row r="30" spans="1:23" s="4" customFormat="1" x14ac:dyDescent="0.2">
      <c r="A30" s="104" t="s">
        <v>38</v>
      </c>
      <c r="B30" s="359">
        <v>43.2</v>
      </c>
      <c r="C30" s="359">
        <v>40.200000000000003</v>
      </c>
      <c r="D30" s="359">
        <v>6.9</v>
      </c>
      <c r="E30" s="357"/>
      <c r="F30" s="359">
        <v>6</v>
      </c>
      <c r="G30" s="359">
        <v>5.2</v>
      </c>
      <c r="H30" s="359">
        <v>0.8</v>
      </c>
      <c r="I30" s="254"/>
      <c r="J30" s="363">
        <v>46.4</v>
      </c>
      <c r="K30" s="364">
        <v>43.2</v>
      </c>
      <c r="L30" s="364">
        <v>7</v>
      </c>
      <c r="M30" s="357"/>
      <c r="N30" s="359">
        <v>9</v>
      </c>
      <c r="O30" s="364">
        <v>6.9</v>
      </c>
      <c r="P30" s="363">
        <v>2.1</v>
      </c>
      <c r="Q30" s="254"/>
      <c r="R30" s="254"/>
      <c r="S30" s="254"/>
      <c r="T30" s="254"/>
      <c r="U30" s="254"/>
      <c r="V30" s="254"/>
      <c r="W30" s="255"/>
    </row>
    <row r="31" spans="1:23" s="4" customFormat="1" x14ac:dyDescent="0.2">
      <c r="A31" s="104" t="s">
        <v>39</v>
      </c>
      <c r="B31" s="359">
        <v>44.4</v>
      </c>
      <c r="C31" s="359">
        <v>40.700000000000003</v>
      </c>
      <c r="D31" s="359">
        <v>8.3000000000000007</v>
      </c>
      <c r="E31" s="357"/>
      <c r="F31" s="359">
        <v>9.1</v>
      </c>
      <c r="G31" s="359">
        <v>7.8</v>
      </c>
      <c r="H31" s="359">
        <v>1.3</v>
      </c>
      <c r="I31" s="254"/>
      <c r="J31" s="363">
        <v>47</v>
      </c>
      <c r="K31" s="364">
        <v>43.5</v>
      </c>
      <c r="L31" s="364">
        <v>7.4</v>
      </c>
      <c r="M31" s="357"/>
      <c r="N31" s="359">
        <v>6.8</v>
      </c>
      <c r="O31" s="364">
        <v>4.5</v>
      </c>
      <c r="P31" s="363">
        <v>2.2999999999999998</v>
      </c>
      <c r="Q31" s="254"/>
      <c r="R31" s="254"/>
      <c r="S31" s="254"/>
      <c r="T31" s="254"/>
      <c r="U31" s="254"/>
      <c r="V31" s="254"/>
      <c r="W31" s="255"/>
    </row>
    <row r="32" spans="1:23" s="4" customFormat="1" x14ac:dyDescent="0.2">
      <c r="A32" s="104" t="s">
        <v>40</v>
      </c>
      <c r="B32" s="359">
        <v>43.3</v>
      </c>
      <c r="C32" s="359">
        <v>39.200000000000003</v>
      </c>
      <c r="D32" s="359">
        <v>9.5</v>
      </c>
      <c r="E32" s="357"/>
      <c r="F32" s="359">
        <v>7</v>
      </c>
      <c r="G32" s="359">
        <v>6.2</v>
      </c>
      <c r="H32" s="359">
        <v>0.8</v>
      </c>
      <c r="I32" s="254"/>
      <c r="J32" s="363">
        <v>46.4</v>
      </c>
      <c r="K32" s="364">
        <v>42.7</v>
      </c>
      <c r="L32" s="364">
        <v>7.8</v>
      </c>
      <c r="M32" s="357"/>
      <c r="N32" s="359">
        <v>8.1000000000000014</v>
      </c>
      <c r="O32" s="364">
        <v>4.9000000000000004</v>
      </c>
      <c r="P32" s="363">
        <v>3.2</v>
      </c>
      <c r="Q32" s="254"/>
      <c r="R32" s="254"/>
      <c r="S32" s="254"/>
      <c r="T32" s="254"/>
      <c r="U32" s="254"/>
      <c r="V32" s="254"/>
      <c r="W32" s="255"/>
    </row>
    <row r="33" spans="1:23" s="4" customFormat="1" x14ac:dyDescent="0.2">
      <c r="A33" s="104" t="s">
        <v>41</v>
      </c>
      <c r="B33" s="359">
        <v>42.3</v>
      </c>
      <c r="C33" s="359">
        <v>39.799999999999997</v>
      </c>
      <c r="D33" s="359">
        <v>5.7</v>
      </c>
      <c r="E33" s="357"/>
      <c r="F33" s="359">
        <v>7.7</v>
      </c>
      <c r="G33" s="359">
        <v>6.2</v>
      </c>
      <c r="H33" s="359">
        <v>1.5</v>
      </c>
      <c r="I33" s="254"/>
      <c r="J33" s="363">
        <v>47.1</v>
      </c>
      <c r="K33" s="364">
        <v>43.3</v>
      </c>
      <c r="L33" s="364">
        <v>8.1</v>
      </c>
      <c r="M33" s="357"/>
      <c r="N33" s="359">
        <v>5.6</v>
      </c>
      <c r="O33" s="364">
        <v>4.0999999999999996</v>
      </c>
      <c r="P33" s="363">
        <v>1.5</v>
      </c>
      <c r="Q33" s="254"/>
      <c r="R33" s="254"/>
      <c r="S33" s="254"/>
      <c r="T33" s="254"/>
      <c r="U33" s="254"/>
      <c r="V33" s="254"/>
      <c r="W33" s="255"/>
    </row>
    <row r="34" spans="1:23" s="4" customFormat="1" x14ac:dyDescent="0.2">
      <c r="A34" s="104" t="s">
        <v>42</v>
      </c>
      <c r="B34" s="359">
        <v>44.9</v>
      </c>
      <c r="C34" s="359">
        <v>41.9</v>
      </c>
      <c r="D34" s="359">
        <v>6.6</v>
      </c>
      <c r="E34" s="357"/>
      <c r="F34" s="359">
        <v>8.6999999999999993</v>
      </c>
      <c r="G34" s="359">
        <v>6.4</v>
      </c>
      <c r="H34" s="359">
        <v>2.2999999999999998</v>
      </c>
      <c r="I34" s="254"/>
      <c r="J34" s="363">
        <v>47.7</v>
      </c>
      <c r="K34" s="364">
        <v>43.1</v>
      </c>
      <c r="L34" s="364">
        <v>9.8000000000000007</v>
      </c>
      <c r="M34" s="357"/>
      <c r="N34" s="359">
        <v>7.4</v>
      </c>
      <c r="O34" s="364">
        <v>4.8</v>
      </c>
      <c r="P34" s="363">
        <v>2.6</v>
      </c>
      <c r="Q34" s="254"/>
      <c r="R34" s="254"/>
      <c r="S34" s="254"/>
      <c r="T34" s="254"/>
      <c r="U34" s="254"/>
      <c r="V34" s="254"/>
      <c r="W34" s="255"/>
    </row>
    <row r="35" spans="1:23" s="4" customFormat="1" x14ac:dyDescent="0.2">
      <c r="A35" s="104" t="s">
        <v>43</v>
      </c>
      <c r="B35" s="359">
        <v>45</v>
      </c>
      <c r="C35" s="359">
        <v>41.6</v>
      </c>
      <c r="D35" s="359">
        <v>7.5</v>
      </c>
      <c r="E35" s="357"/>
      <c r="F35" s="359">
        <v>8.3000000000000007</v>
      </c>
      <c r="G35" s="359">
        <v>6.4</v>
      </c>
      <c r="H35" s="359">
        <v>1.9</v>
      </c>
      <c r="I35" s="254"/>
      <c r="J35" s="363">
        <v>47.4</v>
      </c>
      <c r="K35" s="364">
        <v>43.5</v>
      </c>
      <c r="L35" s="364">
        <v>8.3000000000000007</v>
      </c>
      <c r="M35" s="357"/>
      <c r="N35" s="359">
        <v>7</v>
      </c>
      <c r="O35" s="364">
        <v>4.2</v>
      </c>
      <c r="P35" s="363">
        <v>2.8</v>
      </c>
      <c r="Q35" s="254"/>
      <c r="R35" s="254"/>
      <c r="S35" s="254"/>
      <c r="T35" s="254"/>
      <c r="U35" s="254"/>
      <c r="V35" s="254"/>
      <c r="W35" s="255"/>
    </row>
    <row r="36" spans="1:23" s="4" customFormat="1" x14ac:dyDescent="0.2">
      <c r="A36" s="104" t="s">
        <v>44</v>
      </c>
      <c r="B36" s="359">
        <v>44.3</v>
      </c>
      <c r="C36" s="359">
        <v>41</v>
      </c>
      <c r="D36" s="359">
        <v>7.5</v>
      </c>
      <c r="E36" s="357"/>
      <c r="F36" s="359">
        <v>8.1</v>
      </c>
      <c r="G36" s="359">
        <v>7.6</v>
      </c>
      <c r="H36" s="359">
        <v>0.5</v>
      </c>
      <c r="I36" s="254"/>
      <c r="J36" s="363">
        <v>45.9</v>
      </c>
      <c r="K36" s="364">
        <v>42.3</v>
      </c>
      <c r="L36" s="364">
        <v>7.7</v>
      </c>
      <c r="M36" s="357"/>
      <c r="N36" s="359">
        <v>9.5</v>
      </c>
      <c r="O36" s="364">
        <v>5</v>
      </c>
      <c r="P36" s="363">
        <v>4.5</v>
      </c>
      <c r="Q36" s="254"/>
      <c r="R36" s="254"/>
      <c r="S36" s="254"/>
      <c r="T36" s="254"/>
      <c r="U36" s="254"/>
      <c r="V36" s="254"/>
      <c r="W36" s="255"/>
    </row>
    <row r="37" spans="1:23" s="4" customFormat="1" x14ac:dyDescent="0.2">
      <c r="A37" s="104" t="s">
        <v>45</v>
      </c>
      <c r="B37" s="359">
        <v>43.6</v>
      </c>
      <c r="C37" s="359">
        <v>40.6</v>
      </c>
      <c r="D37" s="359">
        <v>6.9</v>
      </c>
      <c r="E37" s="357"/>
      <c r="F37" s="359">
        <v>6.6000000000000005</v>
      </c>
      <c r="G37" s="359">
        <v>4.4000000000000004</v>
      </c>
      <c r="H37" s="359">
        <v>2.2000000000000002</v>
      </c>
      <c r="I37" s="254"/>
      <c r="J37" s="363">
        <v>47.4</v>
      </c>
      <c r="K37" s="364">
        <v>43.3</v>
      </c>
      <c r="L37" s="364">
        <v>8.6</v>
      </c>
      <c r="M37" s="357"/>
      <c r="N37" s="359">
        <v>7.6</v>
      </c>
      <c r="O37" s="364">
        <v>5.3</v>
      </c>
      <c r="P37" s="363">
        <v>2.2999999999999998</v>
      </c>
      <c r="Q37" s="254"/>
      <c r="R37" s="254"/>
      <c r="S37" s="254"/>
      <c r="T37" s="254"/>
      <c r="U37" s="254"/>
      <c r="V37" s="254"/>
      <c r="W37" s="255"/>
    </row>
    <row r="38" spans="1:23" s="4" customFormat="1" x14ac:dyDescent="0.2">
      <c r="A38" s="104" t="s">
        <v>46</v>
      </c>
      <c r="B38" s="359">
        <v>43.2</v>
      </c>
      <c r="C38" s="359">
        <v>39.700000000000003</v>
      </c>
      <c r="D38" s="359">
        <v>8.1</v>
      </c>
      <c r="E38" s="357"/>
      <c r="F38" s="359">
        <v>6.3000000000000007</v>
      </c>
      <c r="G38" s="359">
        <v>3.6</v>
      </c>
      <c r="H38" s="359">
        <v>2.7</v>
      </c>
      <c r="I38" s="254"/>
      <c r="J38" s="363">
        <v>49</v>
      </c>
      <c r="K38" s="364">
        <v>44.8</v>
      </c>
      <c r="L38" s="364">
        <v>8.6</v>
      </c>
      <c r="M38" s="357"/>
      <c r="N38" s="359">
        <v>7.4</v>
      </c>
      <c r="O38" s="364">
        <v>5.4</v>
      </c>
      <c r="P38" s="363">
        <v>2</v>
      </c>
      <c r="Q38" s="254"/>
      <c r="R38" s="254"/>
      <c r="S38" s="254"/>
      <c r="T38" s="254"/>
      <c r="U38" s="254"/>
      <c r="V38" s="254"/>
      <c r="W38" s="255"/>
    </row>
    <row r="39" spans="1:23" s="4" customFormat="1" x14ac:dyDescent="0.2">
      <c r="A39" s="104" t="s">
        <v>47</v>
      </c>
      <c r="B39" s="359">
        <v>44.1</v>
      </c>
      <c r="C39" s="359">
        <v>40.700000000000003</v>
      </c>
      <c r="D39" s="359">
        <v>7.7</v>
      </c>
      <c r="E39" s="357"/>
      <c r="F39" s="359">
        <v>5.8000000000000007</v>
      </c>
      <c r="G39" s="359">
        <v>3.6</v>
      </c>
      <c r="H39" s="359">
        <v>2.2000000000000002</v>
      </c>
      <c r="I39" s="254"/>
      <c r="J39" s="363">
        <v>48.6</v>
      </c>
      <c r="K39" s="364">
        <v>44.6</v>
      </c>
      <c r="L39" s="364">
        <v>8.1999999999999993</v>
      </c>
      <c r="M39" s="357"/>
      <c r="N39" s="359">
        <v>7.8</v>
      </c>
      <c r="O39" s="364">
        <v>5.3</v>
      </c>
      <c r="P39" s="363">
        <v>2.5</v>
      </c>
      <c r="Q39" s="254"/>
      <c r="R39" s="254"/>
      <c r="S39" s="254"/>
      <c r="T39" s="254"/>
      <c r="U39" s="254"/>
      <c r="V39" s="254"/>
      <c r="W39" s="255"/>
    </row>
    <row r="40" spans="1:23" s="4" customFormat="1" x14ac:dyDescent="0.2">
      <c r="A40" s="104" t="s">
        <v>48</v>
      </c>
      <c r="B40" s="359">
        <v>42.2</v>
      </c>
      <c r="C40" s="359">
        <v>40</v>
      </c>
      <c r="D40" s="359">
        <v>5.2</v>
      </c>
      <c r="E40" s="357"/>
      <c r="F40" s="359">
        <v>7.2</v>
      </c>
      <c r="G40" s="359">
        <v>6.3</v>
      </c>
      <c r="H40" s="359">
        <v>0.9</v>
      </c>
      <c r="I40" s="254"/>
      <c r="J40" s="363">
        <v>48.2</v>
      </c>
      <c r="K40" s="364">
        <v>44.5</v>
      </c>
      <c r="L40" s="364">
        <v>7.7</v>
      </c>
      <c r="M40" s="357"/>
      <c r="N40" s="359">
        <v>6.5</v>
      </c>
      <c r="O40" s="364">
        <v>4.2</v>
      </c>
      <c r="P40" s="363">
        <v>2.2999999999999998</v>
      </c>
      <c r="Q40" s="254"/>
      <c r="R40" s="254"/>
      <c r="S40" s="254"/>
      <c r="T40" s="254"/>
      <c r="U40" s="254"/>
      <c r="V40" s="254"/>
      <c r="W40" s="255"/>
    </row>
    <row r="41" spans="1:23" s="4" customFormat="1" x14ac:dyDescent="0.2">
      <c r="A41" s="104" t="s">
        <v>49</v>
      </c>
      <c r="B41" s="359">
        <v>40.200000000000003</v>
      </c>
      <c r="C41" s="359">
        <v>37.700000000000003</v>
      </c>
      <c r="D41" s="359">
        <v>6.3</v>
      </c>
      <c r="E41" s="357"/>
      <c r="F41" s="359">
        <v>6.1999999999999993</v>
      </c>
      <c r="G41" s="359">
        <v>5.0999999999999996</v>
      </c>
      <c r="H41" s="359">
        <v>1.1000000000000001</v>
      </c>
      <c r="I41" s="254"/>
      <c r="J41" s="363">
        <v>47.6</v>
      </c>
      <c r="K41" s="364">
        <v>43.8</v>
      </c>
      <c r="L41" s="364">
        <v>7.9</v>
      </c>
      <c r="M41" s="357"/>
      <c r="N41" s="359">
        <v>7.8</v>
      </c>
      <c r="O41" s="364">
        <v>4.5</v>
      </c>
      <c r="P41" s="363">
        <v>3.3</v>
      </c>
      <c r="Q41" s="254"/>
      <c r="R41" s="254"/>
      <c r="S41" s="254"/>
      <c r="T41" s="254"/>
      <c r="U41" s="254"/>
      <c r="V41" s="254"/>
      <c r="W41" s="255"/>
    </row>
    <row r="42" spans="1:23" s="4" customFormat="1" x14ac:dyDescent="0.2">
      <c r="A42" s="104" t="s">
        <v>50</v>
      </c>
      <c r="B42" s="359">
        <v>44.4</v>
      </c>
      <c r="C42" s="359">
        <v>41.7</v>
      </c>
      <c r="D42" s="359">
        <v>6</v>
      </c>
      <c r="E42" s="357"/>
      <c r="F42" s="359">
        <v>5.8</v>
      </c>
      <c r="G42" s="359">
        <v>4.5999999999999996</v>
      </c>
      <c r="H42" s="359">
        <v>1.2</v>
      </c>
      <c r="I42" s="254"/>
      <c r="J42" s="363">
        <v>48.3</v>
      </c>
      <c r="K42" s="364">
        <v>45</v>
      </c>
      <c r="L42" s="364">
        <v>6.7</v>
      </c>
      <c r="M42" s="357"/>
      <c r="N42" s="359">
        <v>7.2</v>
      </c>
      <c r="O42" s="364">
        <v>3.7</v>
      </c>
      <c r="P42" s="363">
        <v>3.5</v>
      </c>
      <c r="Q42" s="254"/>
      <c r="R42" s="254"/>
      <c r="S42" s="254"/>
      <c r="T42" s="254"/>
      <c r="U42" s="254"/>
      <c r="V42" s="254"/>
      <c r="W42" s="255"/>
    </row>
    <row r="43" spans="1:23" s="4" customFormat="1" x14ac:dyDescent="0.2">
      <c r="A43" s="104" t="s">
        <v>51</v>
      </c>
      <c r="B43" s="359">
        <v>44.4</v>
      </c>
      <c r="C43" s="359">
        <v>40.5</v>
      </c>
      <c r="D43" s="359">
        <v>8.8000000000000007</v>
      </c>
      <c r="E43" s="357"/>
      <c r="F43" s="359">
        <v>5.3999999999999995</v>
      </c>
      <c r="G43" s="359">
        <v>4.0999999999999996</v>
      </c>
      <c r="H43" s="359">
        <v>1.3</v>
      </c>
      <c r="I43" s="254"/>
      <c r="J43" s="363">
        <v>47.7</v>
      </c>
      <c r="K43" s="364">
        <v>43.2</v>
      </c>
      <c r="L43" s="364">
        <v>9.4</v>
      </c>
      <c r="M43" s="357"/>
      <c r="N43" s="359">
        <v>7.8</v>
      </c>
      <c r="O43" s="364">
        <v>5.8</v>
      </c>
      <c r="P43" s="363">
        <v>2</v>
      </c>
      <c r="Q43" s="254"/>
      <c r="R43" s="254"/>
      <c r="S43" s="254"/>
      <c r="T43" s="254"/>
      <c r="U43" s="254"/>
      <c r="V43" s="254"/>
      <c r="W43" s="255"/>
    </row>
    <row r="44" spans="1:23" s="4" customFormat="1" x14ac:dyDescent="0.2">
      <c r="A44" s="104" t="s">
        <v>52</v>
      </c>
      <c r="B44" s="359">
        <v>43.6</v>
      </c>
      <c r="C44" s="359">
        <v>40.4</v>
      </c>
      <c r="D44" s="359">
        <v>7.4</v>
      </c>
      <c r="E44" s="357"/>
      <c r="F44" s="359">
        <v>6.3</v>
      </c>
      <c r="G44" s="359">
        <v>4.8</v>
      </c>
      <c r="H44" s="359">
        <v>1.5</v>
      </c>
      <c r="I44" s="254"/>
      <c r="J44" s="363">
        <v>47.2</v>
      </c>
      <c r="K44" s="364">
        <v>42.8</v>
      </c>
      <c r="L44" s="364">
        <v>9.3000000000000007</v>
      </c>
      <c r="M44" s="357"/>
      <c r="N44" s="359">
        <v>8.6999999999999993</v>
      </c>
      <c r="O44" s="364">
        <v>5.5</v>
      </c>
      <c r="P44" s="363">
        <v>3.2</v>
      </c>
      <c r="Q44" s="254"/>
      <c r="R44" s="254"/>
      <c r="S44" s="254"/>
      <c r="T44" s="254"/>
      <c r="U44" s="254"/>
      <c r="V44" s="254"/>
      <c r="W44" s="255"/>
    </row>
    <row r="45" spans="1:23" s="4" customFormat="1" x14ac:dyDescent="0.2">
      <c r="A45" s="104" t="s">
        <v>53</v>
      </c>
      <c r="B45" s="359">
        <v>43.1</v>
      </c>
      <c r="C45" s="359">
        <v>40.299999999999997</v>
      </c>
      <c r="D45" s="359">
        <v>6.6</v>
      </c>
      <c r="E45" s="357"/>
      <c r="F45" s="359">
        <v>5.3000000000000007</v>
      </c>
      <c r="G45" s="359">
        <v>3.7</v>
      </c>
      <c r="H45" s="359">
        <v>1.6</v>
      </c>
      <c r="I45" s="254"/>
      <c r="J45" s="363">
        <v>48.8</v>
      </c>
      <c r="K45" s="364">
        <v>44.6</v>
      </c>
      <c r="L45" s="364">
        <v>8.6999999999999993</v>
      </c>
      <c r="M45" s="357"/>
      <c r="N45" s="359">
        <v>9</v>
      </c>
      <c r="O45" s="364">
        <v>6.6</v>
      </c>
      <c r="P45" s="363">
        <v>2.4</v>
      </c>
      <c r="Q45" s="254"/>
      <c r="R45" s="254"/>
      <c r="S45" s="254"/>
      <c r="T45" s="254"/>
      <c r="U45" s="254"/>
      <c r="V45" s="254"/>
      <c r="W45" s="255"/>
    </row>
    <row r="46" spans="1:23" s="4" customFormat="1" x14ac:dyDescent="0.2">
      <c r="A46" s="104" t="s">
        <v>105</v>
      </c>
      <c r="B46" s="359">
        <v>43.1</v>
      </c>
      <c r="C46" s="359">
        <v>40.700000000000003</v>
      </c>
      <c r="D46" s="359">
        <v>5.6</v>
      </c>
      <c r="E46" s="357"/>
      <c r="F46" s="359">
        <v>8.8000000000000007</v>
      </c>
      <c r="G46" s="359">
        <v>4.3</v>
      </c>
      <c r="H46" s="359">
        <v>4.5</v>
      </c>
      <c r="I46" s="254"/>
      <c r="J46" s="363">
        <v>49.3</v>
      </c>
      <c r="K46" s="364">
        <v>44.9</v>
      </c>
      <c r="L46" s="364">
        <v>8.8000000000000007</v>
      </c>
      <c r="M46" s="357"/>
      <c r="N46" s="359">
        <v>7.3</v>
      </c>
      <c r="O46" s="364">
        <v>5.3</v>
      </c>
      <c r="P46" s="363">
        <v>2</v>
      </c>
      <c r="Q46" s="254"/>
      <c r="R46" s="254"/>
      <c r="S46" s="254"/>
      <c r="T46" s="254"/>
      <c r="U46" s="254"/>
      <c r="V46" s="254"/>
      <c r="W46" s="255"/>
    </row>
    <row r="47" spans="1:23" s="4" customFormat="1" x14ac:dyDescent="0.2">
      <c r="A47" s="104" t="s">
        <v>106</v>
      </c>
      <c r="B47" s="359">
        <v>42.7</v>
      </c>
      <c r="C47" s="359">
        <v>40.1</v>
      </c>
      <c r="D47" s="359">
        <v>6.1</v>
      </c>
      <c r="E47" s="357"/>
      <c r="F47" s="359">
        <v>6.9</v>
      </c>
      <c r="G47" s="359">
        <v>4</v>
      </c>
      <c r="H47" s="359">
        <v>2.9</v>
      </c>
      <c r="I47" s="254"/>
      <c r="J47" s="363">
        <v>48.6</v>
      </c>
      <c r="K47" s="364">
        <v>44.6</v>
      </c>
      <c r="L47" s="364">
        <v>8.3000000000000007</v>
      </c>
      <c r="M47" s="357"/>
      <c r="N47" s="359">
        <v>9</v>
      </c>
      <c r="O47" s="364">
        <v>7.1</v>
      </c>
      <c r="P47" s="363">
        <v>1.9</v>
      </c>
      <c r="Q47" s="254"/>
      <c r="R47" s="254"/>
      <c r="S47" s="254"/>
      <c r="T47" s="254"/>
      <c r="U47" s="254"/>
      <c r="V47" s="254"/>
      <c r="W47" s="255"/>
    </row>
    <row r="48" spans="1:23" s="4" customFormat="1" x14ac:dyDescent="0.2">
      <c r="A48" s="104" t="s">
        <v>107</v>
      </c>
      <c r="B48" s="359">
        <v>43</v>
      </c>
      <c r="C48" s="359">
        <v>40.9</v>
      </c>
      <c r="D48" s="359">
        <v>4.9000000000000004</v>
      </c>
      <c r="E48" s="357"/>
      <c r="F48" s="359">
        <v>10.399999999999999</v>
      </c>
      <c r="G48" s="359">
        <v>7.6</v>
      </c>
      <c r="H48" s="359">
        <v>2.8</v>
      </c>
      <c r="I48" s="254"/>
      <c r="J48" s="363">
        <v>47.6</v>
      </c>
      <c r="K48" s="364">
        <v>43.4</v>
      </c>
      <c r="L48" s="364">
        <v>8.8000000000000007</v>
      </c>
      <c r="M48" s="357"/>
      <c r="N48" s="359">
        <v>7</v>
      </c>
      <c r="O48" s="364">
        <v>4.9000000000000004</v>
      </c>
      <c r="P48" s="363">
        <v>2.1</v>
      </c>
      <c r="Q48" s="254"/>
      <c r="R48" s="254"/>
      <c r="S48" s="254"/>
      <c r="T48" s="254"/>
      <c r="U48" s="254"/>
      <c r="V48" s="254"/>
      <c r="W48" s="255"/>
    </row>
    <row r="49" spans="1:23" s="4" customFormat="1" x14ac:dyDescent="0.2">
      <c r="A49" s="104" t="s">
        <v>108</v>
      </c>
      <c r="B49" s="359">
        <v>42.85</v>
      </c>
      <c r="C49" s="359">
        <v>40.5</v>
      </c>
      <c r="D49" s="359">
        <v>5.5</v>
      </c>
      <c r="E49" s="357"/>
      <c r="F49" s="359">
        <v>8.6499999999999986</v>
      </c>
      <c r="G49" s="359">
        <v>5.8</v>
      </c>
      <c r="H49" s="359">
        <v>2.8499999999999996</v>
      </c>
      <c r="I49" s="254"/>
      <c r="J49" s="363">
        <v>48.1</v>
      </c>
      <c r="K49" s="364">
        <v>44</v>
      </c>
      <c r="L49" s="364">
        <v>8.5500000000000007</v>
      </c>
      <c r="M49" s="357"/>
      <c r="N49" s="359">
        <v>8</v>
      </c>
      <c r="O49" s="364">
        <v>6</v>
      </c>
      <c r="P49" s="363">
        <v>2</v>
      </c>
      <c r="Q49" s="254"/>
      <c r="R49" s="254"/>
      <c r="S49" s="254"/>
      <c r="T49" s="254"/>
      <c r="U49" s="254"/>
      <c r="V49" s="254"/>
      <c r="W49" s="255"/>
    </row>
    <row r="50" spans="1:23" s="4" customFormat="1" ht="13.5" thickBot="1" x14ac:dyDescent="0.25">
      <c r="A50" s="104" t="s">
        <v>109</v>
      </c>
      <c r="B50" s="359">
        <v>40.950000000000003</v>
      </c>
      <c r="C50" s="359">
        <v>39.15</v>
      </c>
      <c r="D50" s="359">
        <v>4.4000000000000004</v>
      </c>
      <c r="E50" s="357"/>
      <c r="F50" s="359">
        <v>7.6</v>
      </c>
      <c r="G50" s="359">
        <v>5.5</v>
      </c>
      <c r="H50" s="359">
        <v>2.1</v>
      </c>
      <c r="I50" s="254"/>
      <c r="J50" s="363">
        <v>47.65</v>
      </c>
      <c r="K50" s="364">
        <v>42.65</v>
      </c>
      <c r="L50" s="364">
        <v>10.5</v>
      </c>
      <c r="M50" s="357"/>
      <c r="N50" s="359">
        <v>9.1</v>
      </c>
      <c r="O50" s="364">
        <v>7.1</v>
      </c>
      <c r="P50" s="363">
        <v>2</v>
      </c>
      <c r="Q50" s="254"/>
      <c r="R50" s="254"/>
      <c r="S50" s="254"/>
      <c r="T50" s="254"/>
      <c r="U50" s="256"/>
      <c r="V50" s="256"/>
      <c r="W50" s="257"/>
    </row>
    <row r="51" spans="1:23" s="4" customFormat="1" x14ac:dyDescent="0.2">
      <c r="A51" s="104" t="s">
        <v>110</v>
      </c>
      <c r="B51" s="359">
        <v>41.4</v>
      </c>
      <c r="C51" s="359">
        <v>39.299999999999997</v>
      </c>
      <c r="D51" s="359">
        <v>5</v>
      </c>
      <c r="E51" s="353">
        <v>6.1</v>
      </c>
      <c r="F51" s="359">
        <v>6.4</v>
      </c>
      <c r="G51" s="359">
        <v>4.8</v>
      </c>
      <c r="H51" s="359">
        <v>1.6</v>
      </c>
      <c r="I51" s="275">
        <f>D51+E51</f>
        <v>11.1</v>
      </c>
      <c r="J51" s="363">
        <v>47.9</v>
      </c>
      <c r="K51" s="364">
        <v>42.3</v>
      </c>
      <c r="L51" s="364">
        <v>11.7</v>
      </c>
      <c r="M51" s="353">
        <v>13.2</v>
      </c>
      <c r="N51" s="359">
        <v>10.100000000000001</v>
      </c>
      <c r="O51" s="364">
        <v>7.9</v>
      </c>
      <c r="P51" s="363">
        <v>2.2000000000000002</v>
      </c>
      <c r="Q51" s="228">
        <v>45.8</v>
      </c>
      <c r="R51" s="148">
        <v>41.4</v>
      </c>
      <c r="S51" s="148">
        <v>9.6</v>
      </c>
      <c r="T51" s="148">
        <v>15.1</v>
      </c>
      <c r="U51" s="148">
        <v>11.3</v>
      </c>
      <c r="V51" s="148">
        <v>8.4</v>
      </c>
      <c r="W51" s="229">
        <v>2.8</v>
      </c>
    </row>
    <row r="52" spans="1:23" s="4" customFormat="1" x14ac:dyDescent="0.2">
      <c r="A52" s="104" t="s">
        <v>111</v>
      </c>
      <c r="B52" s="359">
        <v>40.5</v>
      </c>
      <c r="C52" s="359">
        <v>39</v>
      </c>
      <c r="D52" s="359">
        <v>3.8</v>
      </c>
      <c r="E52" s="359">
        <v>7.4</v>
      </c>
      <c r="F52" s="359">
        <v>8.8000000000000007</v>
      </c>
      <c r="G52" s="359">
        <v>6.2</v>
      </c>
      <c r="H52" s="359">
        <v>2.6</v>
      </c>
      <c r="I52" s="274">
        <f t="shared" ref="I52:I70" si="0">D52+E52</f>
        <v>11.2</v>
      </c>
      <c r="J52" s="363">
        <v>47.4</v>
      </c>
      <c r="K52" s="364">
        <v>43</v>
      </c>
      <c r="L52" s="364">
        <v>9.3000000000000007</v>
      </c>
      <c r="M52" s="359">
        <v>12.9</v>
      </c>
      <c r="N52" s="359">
        <v>8.1</v>
      </c>
      <c r="O52" s="364">
        <v>6.3</v>
      </c>
      <c r="P52" s="363">
        <v>1.8</v>
      </c>
      <c r="Q52" s="236">
        <v>45.4</v>
      </c>
      <c r="R52" s="230">
        <v>41.6</v>
      </c>
      <c r="S52" s="230">
        <v>8.4</v>
      </c>
      <c r="T52" s="230">
        <v>13.3</v>
      </c>
      <c r="U52" s="230">
        <v>9.6</v>
      </c>
      <c r="V52" s="230">
        <v>7.1</v>
      </c>
      <c r="W52" s="237">
        <v>2.5</v>
      </c>
    </row>
    <row r="53" spans="1:23" s="4" customFormat="1" x14ac:dyDescent="0.2">
      <c r="A53" s="104" t="s">
        <v>112</v>
      </c>
      <c r="B53" s="359">
        <v>43.6</v>
      </c>
      <c r="C53" s="359">
        <v>41.4</v>
      </c>
      <c r="D53" s="359">
        <v>5.0999999999999996</v>
      </c>
      <c r="E53" s="359">
        <v>7.8</v>
      </c>
      <c r="F53" s="359">
        <v>8.8000000000000007</v>
      </c>
      <c r="G53" s="359">
        <v>6.4</v>
      </c>
      <c r="H53" s="359">
        <v>2.4</v>
      </c>
      <c r="I53" s="274">
        <f t="shared" si="0"/>
        <v>12.899999999999999</v>
      </c>
      <c r="J53" s="363">
        <v>48.7</v>
      </c>
      <c r="K53" s="364">
        <v>44.6</v>
      </c>
      <c r="L53" s="364">
        <v>8.6</v>
      </c>
      <c r="M53" s="359">
        <v>13.8</v>
      </c>
      <c r="N53" s="359">
        <v>8.8999999999999986</v>
      </c>
      <c r="O53" s="364">
        <v>6.6</v>
      </c>
      <c r="P53" s="363">
        <v>2.2999999999999998</v>
      </c>
      <c r="Q53" s="236">
        <v>45.8</v>
      </c>
      <c r="R53" s="230">
        <v>42.1</v>
      </c>
      <c r="S53" s="230">
        <v>8</v>
      </c>
      <c r="T53" s="230">
        <v>13.4</v>
      </c>
      <c r="U53" s="230">
        <v>9.4</v>
      </c>
      <c r="V53" s="230">
        <v>6.8</v>
      </c>
      <c r="W53" s="237">
        <v>2.6</v>
      </c>
    </row>
    <row r="54" spans="1:23" x14ac:dyDescent="0.2">
      <c r="A54" s="104" t="s">
        <v>113</v>
      </c>
      <c r="B54" s="359">
        <v>41.8</v>
      </c>
      <c r="C54" s="359">
        <v>39.700000000000003</v>
      </c>
      <c r="D54" s="359">
        <v>5.2</v>
      </c>
      <c r="E54" s="359">
        <v>5.6068616759385801</v>
      </c>
      <c r="F54" s="359">
        <v>7</v>
      </c>
      <c r="G54" s="359">
        <v>5</v>
      </c>
      <c r="H54" s="360">
        <v>2</v>
      </c>
      <c r="I54" s="274">
        <f t="shared" si="0"/>
        <v>10.806861675938581</v>
      </c>
      <c r="J54" s="363">
        <v>47.8</v>
      </c>
      <c r="K54" s="364">
        <v>42.9</v>
      </c>
      <c r="L54" s="364">
        <v>10.3</v>
      </c>
      <c r="M54" s="359">
        <v>14.669039721705362</v>
      </c>
      <c r="N54" s="359">
        <v>10.8</v>
      </c>
      <c r="O54" s="364">
        <v>7.3</v>
      </c>
      <c r="P54" s="363">
        <v>3.5</v>
      </c>
      <c r="Q54" s="236">
        <v>45.3</v>
      </c>
      <c r="R54" s="230">
        <v>41.3</v>
      </c>
      <c r="S54" s="230">
        <v>8.8000000000000007</v>
      </c>
      <c r="T54" s="230">
        <v>14</v>
      </c>
      <c r="U54" s="230">
        <v>9.6</v>
      </c>
      <c r="V54" s="230">
        <v>6.9</v>
      </c>
      <c r="W54" s="237">
        <v>2.7</v>
      </c>
    </row>
    <row r="55" spans="1:23" x14ac:dyDescent="0.2">
      <c r="A55" s="104" t="s">
        <v>114</v>
      </c>
      <c r="B55" s="359">
        <v>41.8</v>
      </c>
      <c r="C55" s="359">
        <v>39.700000000000003</v>
      </c>
      <c r="D55" s="359">
        <v>5.0999999999999996</v>
      </c>
      <c r="E55" s="359">
        <v>5.4152105328416535</v>
      </c>
      <c r="F55" s="359">
        <v>6.5</v>
      </c>
      <c r="G55" s="359">
        <v>4.3</v>
      </c>
      <c r="H55" s="360">
        <v>2.2000000000000002</v>
      </c>
      <c r="I55" s="274">
        <f t="shared" si="0"/>
        <v>10.515210532841653</v>
      </c>
      <c r="J55" s="363">
        <v>48.2</v>
      </c>
      <c r="K55" s="364">
        <v>43</v>
      </c>
      <c r="L55" s="364">
        <v>10.8</v>
      </c>
      <c r="M55" s="359">
        <v>14.323979448885588</v>
      </c>
      <c r="N55" s="359">
        <v>11.100000000000001</v>
      </c>
      <c r="O55" s="364">
        <v>8.3000000000000007</v>
      </c>
      <c r="P55" s="363">
        <v>2.8</v>
      </c>
      <c r="Q55" s="236">
        <v>45.4</v>
      </c>
      <c r="R55" s="230">
        <v>41.4</v>
      </c>
      <c r="S55" s="230">
        <v>8.8000000000000007</v>
      </c>
      <c r="T55" s="230">
        <v>16.100000000000001</v>
      </c>
      <c r="U55" s="230">
        <v>11.6</v>
      </c>
      <c r="V55" s="230">
        <v>8.8000000000000007</v>
      </c>
      <c r="W55" s="237">
        <v>2.8</v>
      </c>
    </row>
    <row r="56" spans="1:23" x14ac:dyDescent="0.2">
      <c r="A56" s="104" t="s">
        <v>115</v>
      </c>
      <c r="B56" s="359">
        <v>42.6</v>
      </c>
      <c r="C56" s="359">
        <v>41.2</v>
      </c>
      <c r="D56" s="359">
        <v>3.1</v>
      </c>
      <c r="E56" s="359">
        <v>6.6960042880371873</v>
      </c>
      <c r="F56" s="359">
        <v>9.1</v>
      </c>
      <c r="G56" s="359">
        <v>5</v>
      </c>
      <c r="H56" s="360">
        <v>4.0999999999999996</v>
      </c>
      <c r="I56" s="274">
        <f t="shared" si="0"/>
        <v>9.7960042880371869</v>
      </c>
      <c r="J56" s="363">
        <v>46.5</v>
      </c>
      <c r="K56" s="364">
        <v>42.6</v>
      </c>
      <c r="L56" s="364">
        <v>8.4</v>
      </c>
      <c r="M56" s="359">
        <v>13.077088716623601</v>
      </c>
      <c r="N56" s="359">
        <v>8.8000000000000007</v>
      </c>
      <c r="O56" s="364">
        <v>6.9</v>
      </c>
      <c r="P56" s="363">
        <v>1.9</v>
      </c>
      <c r="Q56" s="236">
        <v>45.6</v>
      </c>
      <c r="R56" s="230">
        <v>42.1</v>
      </c>
      <c r="S56" s="230">
        <v>7.7</v>
      </c>
      <c r="T56" s="230">
        <v>15.9</v>
      </c>
      <c r="U56" s="230">
        <v>11.4</v>
      </c>
      <c r="V56" s="230">
        <v>8.6999999999999993</v>
      </c>
      <c r="W56" s="237">
        <v>2.7</v>
      </c>
    </row>
    <row r="57" spans="1:23" x14ac:dyDescent="0.2">
      <c r="A57" s="104" t="s">
        <v>116</v>
      </c>
      <c r="B57" s="359">
        <v>42</v>
      </c>
      <c r="C57" s="359">
        <v>40.6</v>
      </c>
      <c r="D57" s="359">
        <v>3.3</v>
      </c>
      <c r="E57" s="359">
        <v>7.4691251285504965</v>
      </c>
      <c r="F57" s="359">
        <v>9.8999999999999986</v>
      </c>
      <c r="G57" s="359">
        <v>6.6</v>
      </c>
      <c r="H57" s="360">
        <v>3.3</v>
      </c>
      <c r="I57" s="274">
        <f t="shared" si="0"/>
        <v>10.769125128550495</v>
      </c>
      <c r="J57" s="363">
        <v>46.4</v>
      </c>
      <c r="K57" s="364">
        <v>42.8</v>
      </c>
      <c r="L57" s="364">
        <v>7.6</v>
      </c>
      <c r="M57" s="359">
        <v>14.389151988685878</v>
      </c>
      <c r="N57" s="359">
        <v>9.6</v>
      </c>
      <c r="O57" s="364">
        <v>8</v>
      </c>
      <c r="P57" s="363">
        <v>1.6</v>
      </c>
      <c r="Q57" s="236">
        <v>46</v>
      </c>
      <c r="R57" s="230">
        <v>42.9</v>
      </c>
      <c r="S57" s="230">
        <v>6.6</v>
      </c>
      <c r="T57" s="230">
        <v>13.8</v>
      </c>
      <c r="U57" s="230">
        <v>10.4</v>
      </c>
      <c r="V57" s="230">
        <v>7.6</v>
      </c>
      <c r="W57" s="237">
        <v>2.8</v>
      </c>
    </row>
    <row r="58" spans="1:23" x14ac:dyDescent="0.2">
      <c r="A58" s="104" t="s">
        <v>117</v>
      </c>
      <c r="B58" s="359">
        <v>43.3</v>
      </c>
      <c r="C58" s="359">
        <v>40.4</v>
      </c>
      <c r="D58" s="359">
        <v>6.7</v>
      </c>
      <c r="E58" s="359">
        <v>7.8576151642054217</v>
      </c>
      <c r="F58" s="359">
        <v>8.3000000000000007</v>
      </c>
      <c r="G58" s="359">
        <v>5.3</v>
      </c>
      <c r="H58" s="360">
        <v>3</v>
      </c>
      <c r="I58" s="274">
        <f t="shared" si="0"/>
        <v>14.557615164205423</v>
      </c>
      <c r="J58" s="363">
        <v>48.7</v>
      </c>
      <c r="K58" s="364">
        <v>44.2</v>
      </c>
      <c r="L58" s="364">
        <v>9.1999999999999993</v>
      </c>
      <c r="M58" s="359">
        <v>13.526134403702992</v>
      </c>
      <c r="N58" s="359">
        <v>9</v>
      </c>
      <c r="O58" s="364">
        <v>7</v>
      </c>
      <c r="P58" s="363">
        <v>2</v>
      </c>
      <c r="Q58" s="236">
        <v>47.2</v>
      </c>
      <c r="R58" s="230">
        <v>43.2</v>
      </c>
      <c r="S58" s="230">
        <v>8.6</v>
      </c>
      <c r="T58" s="230">
        <v>15</v>
      </c>
      <c r="U58" s="230">
        <v>9.9</v>
      </c>
      <c r="V58" s="230">
        <v>7.4</v>
      </c>
      <c r="W58" s="237">
        <v>2.5</v>
      </c>
    </row>
    <row r="59" spans="1:23" x14ac:dyDescent="0.2">
      <c r="A59" s="104" t="s">
        <v>118</v>
      </c>
      <c r="B59" s="359">
        <v>41.1</v>
      </c>
      <c r="C59" s="359">
        <v>38.200000000000003</v>
      </c>
      <c r="D59" s="359">
        <v>7</v>
      </c>
      <c r="E59" s="359">
        <v>6.9324017758973433</v>
      </c>
      <c r="F59" s="359">
        <v>8</v>
      </c>
      <c r="G59" s="359">
        <v>5.9</v>
      </c>
      <c r="H59" s="360">
        <v>2.1</v>
      </c>
      <c r="I59" s="274">
        <f t="shared" si="0"/>
        <v>13.932401775897343</v>
      </c>
      <c r="J59" s="363">
        <v>47.5</v>
      </c>
      <c r="K59" s="364">
        <v>43.7</v>
      </c>
      <c r="L59" s="364">
        <v>8</v>
      </c>
      <c r="M59" s="359">
        <v>15.012727164142486</v>
      </c>
      <c r="N59" s="359">
        <v>12.7</v>
      </c>
      <c r="O59" s="364">
        <v>8.5</v>
      </c>
      <c r="P59" s="363">
        <v>4.2</v>
      </c>
      <c r="Q59" s="236">
        <v>57</v>
      </c>
      <c r="R59" s="230">
        <v>52</v>
      </c>
      <c r="S59" s="230">
        <v>8.8000000000000007</v>
      </c>
      <c r="T59" s="230">
        <v>16.100000000000001</v>
      </c>
      <c r="U59" s="230">
        <v>11.4</v>
      </c>
      <c r="V59" s="230">
        <v>8.4</v>
      </c>
      <c r="W59" s="237">
        <v>3</v>
      </c>
    </row>
    <row r="60" spans="1:23" x14ac:dyDescent="0.2">
      <c r="A60" s="104" t="s">
        <v>119</v>
      </c>
      <c r="B60" s="359">
        <v>40.700000000000003</v>
      </c>
      <c r="C60" s="359">
        <v>39.200000000000003</v>
      </c>
      <c r="D60" s="359">
        <v>3.6</v>
      </c>
      <c r="E60" s="359">
        <v>8.1598017672635468</v>
      </c>
      <c r="F60" s="359">
        <v>7.1999999999999993</v>
      </c>
      <c r="G60" s="359">
        <v>5.3</v>
      </c>
      <c r="H60" s="360">
        <v>1.9</v>
      </c>
      <c r="I60" s="274">
        <f t="shared" si="0"/>
        <v>11.759801767263546</v>
      </c>
      <c r="J60" s="363">
        <v>47.5</v>
      </c>
      <c r="K60" s="364">
        <v>43.7</v>
      </c>
      <c r="L60" s="364">
        <v>7.9</v>
      </c>
      <c r="M60" s="359">
        <v>11.532180974964174</v>
      </c>
      <c r="N60" s="359">
        <v>8.5</v>
      </c>
      <c r="O60" s="364">
        <v>6.1</v>
      </c>
      <c r="P60" s="363">
        <v>2.4</v>
      </c>
      <c r="Q60" s="236">
        <v>47.2</v>
      </c>
      <c r="R60" s="230">
        <v>43</v>
      </c>
      <c r="S60" s="230">
        <v>8.8000000000000007</v>
      </c>
      <c r="T60" s="230">
        <v>16.7</v>
      </c>
      <c r="U60" s="230">
        <v>11.4</v>
      </c>
      <c r="V60" s="230">
        <v>8.4</v>
      </c>
      <c r="W60" s="237">
        <v>3.1</v>
      </c>
    </row>
    <row r="61" spans="1:23" x14ac:dyDescent="0.2">
      <c r="A61" s="104" t="s">
        <v>120</v>
      </c>
      <c r="B61" s="359">
        <v>42.2</v>
      </c>
      <c r="C61" s="359">
        <v>41</v>
      </c>
      <c r="D61" s="359">
        <v>3</v>
      </c>
      <c r="E61" s="359">
        <v>4.3015247959146974</v>
      </c>
      <c r="F61" s="359">
        <v>6.9</v>
      </c>
      <c r="G61" s="359">
        <v>4.2</v>
      </c>
      <c r="H61" s="360">
        <v>2.7</v>
      </c>
      <c r="I61" s="274">
        <f t="shared" si="0"/>
        <v>7.3015247959146974</v>
      </c>
      <c r="J61" s="363">
        <v>46.6</v>
      </c>
      <c r="K61" s="364">
        <v>40.700000000000003</v>
      </c>
      <c r="L61" s="364">
        <v>12.8</v>
      </c>
      <c r="M61" s="359">
        <v>17.444042089795062</v>
      </c>
      <c r="N61" s="359">
        <v>12.8</v>
      </c>
      <c r="O61" s="364">
        <v>9.9</v>
      </c>
      <c r="P61" s="363">
        <v>2.9</v>
      </c>
      <c r="Q61" s="236">
        <v>46.5</v>
      </c>
      <c r="R61" s="230">
        <v>42.2</v>
      </c>
      <c r="S61" s="230">
        <v>9.1</v>
      </c>
      <c r="T61" s="230">
        <v>17.3</v>
      </c>
      <c r="U61" s="230">
        <v>12</v>
      </c>
      <c r="V61" s="230">
        <v>8.6999999999999993</v>
      </c>
      <c r="W61" s="237">
        <v>3.3</v>
      </c>
    </row>
    <row r="62" spans="1:23" x14ac:dyDescent="0.2">
      <c r="A62" s="104" t="s">
        <v>121</v>
      </c>
      <c r="B62" s="359">
        <v>41</v>
      </c>
      <c r="C62" s="359">
        <v>38.799999999999997</v>
      </c>
      <c r="D62" s="359">
        <v>5.5</v>
      </c>
      <c r="E62" s="359">
        <v>6.6688188903749479</v>
      </c>
      <c r="F62" s="359">
        <v>5.7</v>
      </c>
      <c r="G62" s="359">
        <v>4.2</v>
      </c>
      <c r="H62" s="360">
        <v>1.5</v>
      </c>
      <c r="I62" s="274">
        <f t="shared" si="0"/>
        <v>12.168818890374947</v>
      </c>
      <c r="J62" s="363">
        <v>47.3</v>
      </c>
      <c r="K62" s="364">
        <v>41.7</v>
      </c>
      <c r="L62" s="364">
        <v>11.7</v>
      </c>
      <c r="M62" s="359">
        <v>14.602070540390063</v>
      </c>
      <c r="N62" s="359">
        <v>11.8</v>
      </c>
      <c r="O62" s="364">
        <v>8.4</v>
      </c>
      <c r="P62" s="363">
        <v>3.4</v>
      </c>
      <c r="Q62" s="236">
        <v>46.9</v>
      </c>
      <c r="R62" s="230">
        <v>42.1</v>
      </c>
      <c r="S62" s="230">
        <v>10.199999999999999</v>
      </c>
      <c r="T62" s="230">
        <v>17.100000000000001</v>
      </c>
      <c r="U62" s="230">
        <v>11.4</v>
      </c>
      <c r="V62" s="230">
        <v>8.4</v>
      </c>
      <c r="W62" s="237">
        <v>2.9</v>
      </c>
    </row>
    <row r="63" spans="1:23" x14ac:dyDescent="0.2">
      <c r="A63" s="104" t="s">
        <v>122</v>
      </c>
      <c r="B63" s="359">
        <v>41.3</v>
      </c>
      <c r="C63" s="359">
        <v>38.200000000000003</v>
      </c>
      <c r="D63" s="359">
        <v>7.4</v>
      </c>
      <c r="E63" s="359">
        <v>7.1694885014616201</v>
      </c>
      <c r="F63" s="359">
        <v>7.3</v>
      </c>
      <c r="G63" s="359">
        <v>5.6</v>
      </c>
      <c r="H63" s="360">
        <v>1.7</v>
      </c>
      <c r="I63" s="274">
        <f t="shared" si="0"/>
        <v>14.56948850146162</v>
      </c>
      <c r="J63" s="363">
        <v>47.6</v>
      </c>
      <c r="K63" s="364">
        <v>42.6</v>
      </c>
      <c r="L63" s="364">
        <v>10.6</v>
      </c>
      <c r="M63" s="359">
        <v>14.678288578096781</v>
      </c>
      <c r="N63" s="359">
        <v>10.299999999999999</v>
      </c>
      <c r="O63" s="364">
        <v>8.1999999999999993</v>
      </c>
      <c r="P63" s="363">
        <v>2.1</v>
      </c>
      <c r="Q63" s="236">
        <v>47.3</v>
      </c>
      <c r="R63" s="230">
        <v>42.1</v>
      </c>
      <c r="S63" s="230">
        <v>11</v>
      </c>
      <c r="T63" s="230">
        <v>17.899999999999999</v>
      </c>
      <c r="U63" s="230">
        <v>12.1</v>
      </c>
      <c r="V63" s="230">
        <v>9.4</v>
      </c>
      <c r="W63" s="237">
        <v>2.7</v>
      </c>
    </row>
    <row r="64" spans="1:23" x14ac:dyDescent="0.2">
      <c r="A64" s="104" t="s">
        <v>123</v>
      </c>
      <c r="B64" s="359">
        <v>42.2</v>
      </c>
      <c r="C64" s="359">
        <v>40.1</v>
      </c>
      <c r="D64" s="359">
        <v>5</v>
      </c>
      <c r="E64" s="359">
        <v>5.9423546915560479</v>
      </c>
      <c r="F64" s="359">
        <v>7.6999999999999993</v>
      </c>
      <c r="G64" s="359">
        <v>5.3</v>
      </c>
      <c r="H64" s="360">
        <v>2.4</v>
      </c>
      <c r="I64" s="274">
        <f t="shared" si="0"/>
        <v>10.942354691556048</v>
      </c>
      <c r="J64" s="363">
        <v>46.3</v>
      </c>
      <c r="K64" s="364">
        <v>42.2</v>
      </c>
      <c r="L64" s="364">
        <v>8.6999999999999993</v>
      </c>
      <c r="M64" s="359">
        <v>14.62733200134843</v>
      </c>
      <c r="N64" s="359">
        <v>10.6</v>
      </c>
      <c r="O64" s="364">
        <v>8.6999999999999993</v>
      </c>
      <c r="P64" s="363">
        <v>1.9</v>
      </c>
      <c r="Q64" s="236">
        <v>47.4</v>
      </c>
      <c r="R64" s="230">
        <v>43.1</v>
      </c>
      <c r="S64" s="230">
        <v>9</v>
      </c>
      <c r="T64" s="230">
        <v>19.100000000000001</v>
      </c>
      <c r="U64" s="230">
        <v>12.9</v>
      </c>
      <c r="V64" s="230">
        <v>10.1</v>
      </c>
      <c r="W64" s="237">
        <v>2.8</v>
      </c>
    </row>
    <row r="65" spans="1:23" x14ac:dyDescent="0.2">
      <c r="A65" s="104" t="s">
        <v>124</v>
      </c>
      <c r="B65" s="359">
        <v>43.7</v>
      </c>
      <c r="C65" s="359">
        <v>41.3</v>
      </c>
      <c r="D65" s="359">
        <v>5.5</v>
      </c>
      <c r="E65" s="359">
        <v>5.6373667042491116</v>
      </c>
      <c r="F65" s="359">
        <v>7.5</v>
      </c>
      <c r="G65" s="359">
        <v>4.9000000000000004</v>
      </c>
      <c r="H65" s="360">
        <v>2.6</v>
      </c>
      <c r="I65" s="274">
        <f t="shared" si="0"/>
        <v>11.137366704249111</v>
      </c>
      <c r="J65" s="363">
        <v>46.2</v>
      </c>
      <c r="K65" s="364">
        <v>42.2</v>
      </c>
      <c r="L65" s="364">
        <v>8.6999999999999993</v>
      </c>
      <c r="M65" s="359">
        <v>16.104174474492243</v>
      </c>
      <c r="N65" s="359">
        <v>11.3</v>
      </c>
      <c r="O65" s="364">
        <v>10</v>
      </c>
      <c r="P65" s="363">
        <v>1.3</v>
      </c>
      <c r="Q65" s="236">
        <v>46.4</v>
      </c>
      <c r="R65" s="230">
        <v>42.4</v>
      </c>
      <c r="S65" s="230">
        <v>8.5</v>
      </c>
      <c r="T65" s="230">
        <v>19.399999999999999</v>
      </c>
      <c r="U65" s="230">
        <v>13.8</v>
      </c>
      <c r="V65" s="230">
        <v>10.9</v>
      </c>
      <c r="W65" s="237">
        <v>2.9</v>
      </c>
    </row>
    <row r="66" spans="1:23" x14ac:dyDescent="0.2">
      <c r="A66" s="104" t="s">
        <v>125</v>
      </c>
      <c r="B66" s="359">
        <v>42.8</v>
      </c>
      <c r="C66" s="359">
        <v>40.1</v>
      </c>
      <c r="D66" s="359">
        <v>6.2</v>
      </c>
      <c r="E66" s="359">
        <v>7.9</v>
      </c>
      <c r="F66" s="359">
        <v>11.2</v>
      </c>
      <c r="G66" s="359">
        <v>6.6</v>
      </c>
      <c r="H66" s="360">
        <v>4.5999999999999996</v>
      </c>
      <c r="I66" s="274">
        <f t="shared" si="0"/>
        <v>14.100000000000001</v>
      </c>
      <c r="J66" s="363">
        <v>48.2</v>
      </c>
      <c r="K66" s="364">
        <v>42</v>
      </c>
      <c r="L66" s="364">
        <v>12.9</v>
      </c>
      <c r="M66" s="359">
        <v>15.2</v>
      </c>
      <c r="N66" s="359">
        <v>12.9</v>
      </c>
      <c r="O66" s="364">
        <v>10.3</v>
      </c>
      <c r="P66" s="363">
        <v>2.6</v>
      </c>
      <c r="Q66" s="236">
        <v>46.2</v>
      </c>
      <c r="R66" s="230">
        <v>41.5</v>
      </c>
      <c r="S66" s="230">
        <v>10.1</v>
      </c>
      <c r="T66" s="230">
        <v>19.2</v>
      </c>
      <c r="U66" s="230">
        <v>12.9</v>
      </c>
      <c r="V66" s="230">
        <v>10</v>
      </c>
      <c r="W66" s="237">
        <v>2.8</v>
      </c>
    </row>
    <row r="67" spans="1:23" x14ac:dyDescent="0.2">
      <c r="A67" s="104" t="s">
        <v>126</v>
      </c>
      <c r="B67" s="359">
        <v>38.200000000000003</v>
      </c>
      <c r="C67" s="359">
        <v>30.5</v>
      </c>
      <c r="D67" s="359">
        <v>20.3</v>
      </c>
      <c r="E67" s="359">
        <v>2.4</v>
      </c>
      <c r="F67" s="359">
        <v>6.6</v>
      </c>
      <c r="G67" s="359">
        <v>1.8</v>
      </c>
      <c r="H67" s="360">
        <v>4.8</v>
      </c>
      <c r="I67" s="274">
        <f t="shared" si="0"/>
        <v>22.7</v>
      </c>
      <c r="J67" s="363">
        <v>43</v>
      </c>
      <c r="K67" s="364">
        <v>35.4</v>
      </c>
      <c r="L67" s="364">
        <v>17.899999999999999</v>
      </c>
      <c r="M67" s="359">
        <v>7.6</v>
      </c>
      <c r="N67" s="359">
        <v>8.6999999999999993</v>
      </c>
      <c r="O67" s="364">
        <v>4.3</v>
      </c>
      <c r="P67" s="363">
        <v>4.4000000000000004</v>
      </c>
      <c r="Q67" s="236">
        <v>40.6</v>
      </c>
      <c r="R67" s="230">
        <v>33.799999999999997</v>
      </c>
      <c r="S67" s="230">
        <v>16.7</v>
      </c>
      <c r="T67" s="230">
        <v>10.199999999999999</v>
      </c>
      <c r="U67" s="230">
        <v>8.6</v>
      </c>
      <c r="V67" s="230">
        <v>5.0999999999999996</v>
      </c>
      <c r="W67" s="237">
        <v>3.5</v>
      </c>
    </row>
    <row r="68" spans="1:23" x14ac:dyDescent="0.2">
      <c r="A68" s="104" t="s">
        <v>127</v>
      </c>
      <c r="B68" s="359">
        <v>43.851468629827501</v>
      </c>
      <c r="C68" s="359">
        <v>39.681996378926002</v>
      </c>
      <c r="D68" s="359">
        <v>9.5081701506924698</v>
      </c>
      <c r="E68" s="359">
        <v>9.5614861954096995</v>
      </c>
      <c r="F68" s="359">
        <v>13.42668617323023</v>
      </c>
      <c r="G68" s="359">
        <v>8.3181560326038309</v>
      </c>
      <c r="H68" s="360">
        <v>5.1085301406264003</v>
      </c>
      <c r="I68" s="274">
        <f t="shared" si="0"/>
        <v>19.069656346102171</v>
      </c>
      <c r="J68" s="363">
        <v>46.5227449705529</v>
      </c>
      <c r="K68" s="364">
        <v>41.352450650558303</v>
      </c>
      <c r="L68" s="364">
        <v>11.1134764796599</v>
      </c>
      <c r="M68" s="359">
        <v>9.7419238463275999</v>
      </c>
      <c r="N68" s="359">
        <v>12.397438251692911</v>
      </c>
      <c r="O68" s="364">
        <v>6.6073410567130502</v>
      </c>
      <c r="P68" s="363">
        <v>5.7900971949798601</v>
      </c>
      <c r="Q68" s="236">
        <v>45.2</v>
      </c>
      <c r="R68" s="230">
        <v>40.1</v>
      </c>
      <c r="S68" s="230">
        <v>11.2</v>
      </c>
      <c r="T68" s="230">
        <v>15.9</v>
      </c>
      <c r="U68" s="230">
        <v>14.7</v>
      </c>
      <c r="V68" s="230">
        <v>10.199999999999999</v>
      </c>
      <c r="W68" s="237">
        <v>4.5</v>
      </c>
    </row>
    <row r="69" spans="1:23" x14ac:dyDescent="0.2">
      <c r="A69" s="104" t="s">
        <v>128</v>
      </c>
      <c r="B69" s="359">
        <v>44.9</v>
      </c>
      <c r="C69" s="359">
        <v>41.4</v>
      </c>
      <c r="D69" s="359">
        <v>7.8</v>
      </c>
      <c r="E69" s="359">
        <v>8.9424843883821303</v>
      </c>
      <c r="F69" s="359">
        <v>12</v>
      </c>
      <c r="G69" s="359">
        <v>6.7</v>
      </c>
      <c r="H69" s="360">
        <v>5.3</v>
      </c>
      <c r="I69" s="274">
        <f t="shared" si="0"/>
        <v>16.742484388382131</v>
      </c>
      <c r="J69" s="363">
        <v>46.7</v>
      </c>
      <c r="K69" s="364">
        <v>40.299999999999997</v>
      </c>
      <c r="L69" s="364">
        <v>13.6</v>
      </c>
      <c r="M69" s="359">
        <v>14.429191709208</v>
      </c>
      <c r="N69" s="359">
        <v>12.3</v>
      </c>
      <c r="O69" s="364">
        <v>9</v>
      </c>
      <c r="P69" s="363">
        <v>3.3</v>
      </c>
      <c r="Q69" s="236">
        <v>46.6</v>
      </c>
      <c r="R69" s="230">
        <v>41.4</v>
      </c>
      <c r="S69" s="230">
        <v>11.1</v>
      </c>
      <c r="T69" s="230">
        <v>18.600000000000001</v>
      </c>
      <c r="U69" s="230">
        <v>14.7</v>
      </c>
      <c r="V69" s="230">
        <v>11.5</v>
      </c>
      <c r="W69" s="237">
        <v>3.2</v>
      </c>
    </row>
    <row r="70" spans="1:23" x14ac:dyDescent="0.2">
      <c r="A70" s="104" t="s">
        <v>197</v>
      </c>
      <c r="B70" s="359">
        <v>46.2</v>
      </c>
      <c r="C70" s="359">
        <v>42</v>
      </c>
      <c r="D70" s="359">
        <v>9</v>
      </c>
      <c r="E70" s="359">
        <v>9.6999999999999993</v>
      </c>
      <c r="F70" s="359">
        <v>11.2</v>
      </c>
      <c r="G70" s="359">
        <v>7.8</v>
      </c>
      <c r="H70" s="360">
        <v>3.4</v>
      </c>
      <c r="I70" s="274">
        <f t="shared" si="0"/>
        <v>18.7</v>
      </c>
      <c r="J70" s="363">
        <v>49.4</v>
      </c>
      <c r="K70" s="364">
        <v>44</v>
      </c>
      <c r="L70" s="364">
        <v>10.9</v>
      </c>
      <c r="M70" s="359">
        <v>12.2</v>
      </c>
      <c r="N70" s="359">
        <v>9.4</v>
      </c>
      <c r="O70" s="364">
        <v>7.9</v>
      </c>
      <c r="P70" s="363">
        <v>1.5</v>
      </c>
      <c r="Q70" s="236">
        <v>47.4</v>
      </c>
      <c r="R70" s="230">
        <v>42.5</v>
      </c>
      <c r="S70" s="230">
        <v>10.3</v>
      </c>
      <c r="T70" s="230">
        <v>16.5</v>
      </c>
      <c r="U70" s="230">
        <v>12.9</v>
      </c>
      <c r="V70" s="230">
        <v>10.3</v>
      </c>
      <c r="W70" s="237">
        <v>2.6</v>
      </c>
    </row>
    <row r="71" spans="1:23" x14ac:dyDescent="0.2">
      <c r="A71" s="104" t="s">
        <v>198</v>
      </c>
      <c r="B71" s="359">
        <v>45.838794537865901</v>
      </c>
      <c r="C71" s="359">
        <v>41.758554337823099</v>
      </c>
      <c r="D71" s="359">
        <v>8.9012816353017499</v>
      </c>
      <c r="E71" s="359">
        <v>13.483939000648901</v>
      </c>
      <c r="F71" s="359">
        <v>14.575356911096691</v>
      </c>
      <c r="G71" s="359">
        <v>9.6422777417261507</v>
      </c>
      <c r="H71" s="360">
        <v>4.93307916937054</v>
      </c>
      <c r="I71" s="274">
        <f>D71+E71</f>
        <v>22.385220635950652</v>
      </c>
      <c r="J71" s="363">
        <v>49.914433560707799</v>
      </c>
      <c r="K71" s="364">
        <v>44.041580623603998</v>
      </c>
      <c r="L71" s="364">
        <v>11.765841096766099</v>
      </c>
      <c r="M71" s="359">
        <v>12.076428665121799</v>
      </c>
      <c r="N71" s="359">
        <v>10.181995268816561</v>
      </c>
      <c r="O71" s="364">
        <v>7.3692177565626702</v>
      </c>
      <c r="P71" s="363">
        <v>2.8127775122538901</v>
      </c>
      <c r="Q71" s="236">
        <v>47</v>
      </c>
      <c r="R71" s="230">
        <v>42.1</v>
      </c>
      <c r="S71" s="230">
        <v>10.4</v>
      </c>
      <c r="T71" s="230">
        <v>17.7</v>
      </c>
      <c r="U71" s="230">
        <v>13.1</v>
      </c>
      <c r="V71" s="230">
        <v>10.5</v>
      </c>
      <c r="W71" s="237">
        <v>2.6</v>
      </c>
    </row>
    <row r="72" spans="1:23" x14ac:dyDescent="0.2">
      <c r="A72" s="104" t="s">
        <v>199</v>
      </c>
      <c r="B72" s="359">
        <v>47</v>
      </c>
      <c r="C72" s="359">
        <v>43</v>
      </c>
      <c r="D72" s="359">
        <v>8.6</v>
      </c>
      <c r="E72" s="359">
        <v>11.3</v>
      </c>
      <c r="F72" s="359">
        <v>13.7</v>
      </c>
      <c r="G72" s="359">
        <v>9</v>
      </c>
      <c r="H72" s="360">
        <v>4.7</v>
      </c>
      <c r="I72" s="274">
        <f t="shared" ref="I72:I81" si="1">D72+E72</f>
        <v>19.899999999999999</v>
      </c>
      <c r="J72" s="363">
        <v>49.9</v>
      </c>
      <c r="K72" s="364">
        <v>46</v>
      </c>
      <c r="L72" s="364">
        <v>7.8</v>
      </c>
      <c r="M72" s="359">
        <v>13.8</v>
      </c>
      <c r="N72" s="359">
        <v>10.4</v>
      </c>
      <c r="O72" s="364">
        <v>7.5</v>
      </c>
      <c r="P72" s="363">
        <v>2.9</v>
      </c>
      <c r="Q72" s="236">
        <v>47.4</v>
      </c>
      <c r="R72" s="230">
        <v>43.2</v>
      </c>
      <c r="S72" s="230">
        <v>8.8000000000000007</v>
      </c>
      <c r="T72" s="230">
        <v>17.100000000000001</v>
      </c>
      <c r="U72" s="230">
        <v>13.2</v>
      </c>
      <c r="V72" s="230">
        <v>9.8000000000000007</v>
      </c>
      <c r="W72" s="237">
        <v>3.4</v>
      </c>
    </row>
    <row r="73" spans="1:23" x14ac:dyDescent="0.2">
      <c r="A73" s="104" t="s">
        <v>200</v>
      </c>
      <c r="B73" s="359">
        <v>45.4</v>
      </c>
      <c r="C73" s="359">
        <v>42.6</v>
      </c>
      <c r="D73" s="359">
        <v>6.3</v>
      </c>
      <c r="E73" s="359">
        <v>10.3</v>
      </c>
      <c r="F73" s="359">
        <v>11.4</v>
      </c>
      <c r="G73" s="359">
        <v>7.8</v>
      </c>
      <c r="H73" s="360">
        <v>3.6</v>
      </c>
      <c r="I73" s="274">
        <f t="shared" si="1"/>
        <v>16.600000000000001</v>
      </c>
      <c r="J73" s="363">
        <v>49.5</v>
      </c>
      <c r="K73" s="364">
        <v>46.1</v>
      </c>
      <c r="L73" s="364">
        <v>7</v>
      </c>
      <c r="M73" s="359">
        <v>13.6</v>
      </c>
      <c r="N73" s="359">
        <v>11.899999999999999</v>
      </c>
      <c r="O73" s="364">
        <v>8.1999999999999993</v>
      </c>
      <c r="P73" s="363">
        <v>3.7</v>
      </c>
      <c r="Q73" s="236">
        <v>47.5</v>
      </c>
      <c r="R73" s="230">
        <v>44</v>
      </c>
      <c r="S73" s="230">
        <v>7.4</v>
      </c>
      <c r="T73" s="230">
        <v>16.899999999999999</v>
      </c>
      <c r="U73" s="230">
        <v>12.6</v>
      </c>
      <c r="V73" s="230">
        <v>9.6</v>
      </c>
      <c r="W73" s="237">
        <v>3.1</v>
      </c>
    </row>
    <row r="74" spans="1:23" x14ac:dyDescent="0.2">
      <c r="A74" s="104" t="s">
        <v>203</v>
      </c>
      <c r="B74" s="361">
        <v>45.8</v>
      </c>
      <c r="C74" s="361">
        <v>42.6</v>
      </c>
      <c r="D74" s="361">
        <v>7.1</v>
      </c>
      <c r="E74" s="361">
        <v>9.4</v>
      </c>
      <c r="F74" s="361">
        <v>8.5</v>
      </c>
      <c r="G74" s="361">
        <v>6.1</v>
      </c>
      <c r="H74" s="361">
        <v>2.4</v>
      </c>
      <c r="I74" s="274">
        <f t="shared" si="1"/>
        <v>16.5</v>
      </c>
      <c r="J74" s="365">
        <v>50.5</v>
      </c>
      <c r="K74" s="365">
        <v>46.5</v>
      </c>
      <c r="L74" s="365">
        <v>7.9</v>
      </c>
      <c r="M74" s="361">
        <v>11.1</v>
      </c>
      <c r="N74" s="361">
        <v>9</v>
      </c>
      <c r="O74" s="365">
        <v>6.4</v>
      </c>
      <c r="P74" s="365">
        <v>2.6</v>
      </c>
      <c r="Q74" s="236">
        <v>47.4</v>
      </c>
      <c r="R74" s="230">
        <v>43.8</v>
      </c>
      <c r="S74" s="230">
        <v>7.4</v>
      </c>
      <c r="T74" s="230">
        <v>14.8</v>
      </c>
      <c r="U74" s="230">
        <v>10.3</v>
      </c>
      <c r="V74" s="230">
        <v>8.1999999999999993</v>
      </c>
      <c r="W74" s="237">
        <v>2</v>
      </c>
    </row>
    <row r="75" spans="1:23" x14ac:dyDescent="0.2">
      <c r="A75" s="104" t="s">
        <v>204</v>
      </c>
      <c r="B75" s="361">
        <v>47.7</v>
      </c>
      <c r="C75" s="361">
        <v>44.2</v>
      </c>
      <c r="D75" s="361">
        <v>7.3</v>
      </c>
      <c r="E75" s="361">
        <v>12.3</v>
      </c>
      <c r="F75" s="361">
        <v>14.4</v>
      </c>
      <c r="G75" s="361">
        <v>9.9</v>
      </c>
      <c r="H75" s="361">
        <v>4.5</v>
      </c>
      <c r="I75" s="274">
        <f t="shared" si="1"/>
        <v>19.600000000000001</v>
      </c>
      <c r="J75" s="365">
        <v>50.6</v>
      </c>
      <c r="K75" s="365">
        <v>48.5</v>
      </c>
      <c r="L75" s="365">
        <v>4.3</v>
      </c>
      <c r="M75" s="361">
        <v>10.3</v>
      </c>
      <c r="N75" s="361">
        <v>8.5</v>
      </c>
      <c r="O75" s="365">
        <v>6</v>
      </c>
      <c r="P75" s="365">
        <v>2.5</v>
      </c>
      <c r="Q75" s="236">
        <v>47.7</v>
      </c>
      <c r="R75" s="230">
        <v>44.6</v>
      </c>
      <c r="S75" s="230">
        <v>6.5</v>
      </c>
      <c r="T75" s="230">
        <v>15.5</v>
      </c>
      <c r="U75" s="230">
        <v>11.9</v>
      </c>
      <c r="V75" s="230">
        <v>8.9</v>
      </c>
      <c r="W75" s="237">
        <v>3</v>
      </c>
    </row>
    <row r="76" spans="1:23" x14ac:dyDescent="0.2">
      <c r="A76" s="104" t="s">
        <v>205</v>
      </c>
      <c r="B76" s="361">
        <v>46.7</v>
      </c>
      <c r="C76" s="361">
        <v>42.7</v>
      </c>
      <c r="D76" s="361">
        <v>8.6</v>
      </c>
      <c r="E76" s="361">
        <v>11.6</v>
      </c>
      <c r="F76" s="361">
        <v>10.4</v>
      </c>
      <c r="G76" s="361">
        <v>8</v>
      </c>
      <c r="H76" s="361">
        <v>2.4</v>
      </c>
      <c r="I76" s="274">
        <f t="shared" si="1"/>
        <v>20.2</v>
      </c>
      <c r="J76" s="365">
        <v>50.7</v>
      </c>
      <c r="K76" s="365">
        <v>47.6</v>
      </c>
      <c r="L76" s="365">
        <v>6</v>
      </c>
      <c r="M76" s="361">
        <v>12.2</v>
      </c>
      <c r="N76" s="361">
        <v>8.1999999999999993</v>
      </c>
      <c r="O76" s="365">
        <v>5.9</v>
      </c>
      <c r="P76" s="365">
        <v>2.2999999999999998</v>
      </c>
      <c r="Q76" s="236">
        <v>48.3</v>
      </c>
      <c r="R76" s="230">
        <v>45.1</v>
      </c>
      <c r="S76" s="230">
        <v>6.8</v>
      </c>
      <c r="T76" s="230">
        <v>15.9</v>
      </c>
      <c r="U76" s="230">
        <v>11.4</v>
      </c>
      <c r="V76" s="230">
        <v>8.5</v>
      </c>
      <c r="W76" s="237">
        <v>2.9</v>
      </c>
    </row>
    <row r="77" spans="1:23" x14ac:dyDescent="0.2">
      <c r="A77" s="104" t="s">
        <v>206</v>
      </c>
      <c r="B77" s="361">
        <v>46.311131204090103</v>
      </c>
      <c r="C77" s="361">
        <v>43.127006617818701</v>
      </c>
      <c r="D77" s="361">
        <v>6.8755059604120703</v>
      </c>
      <c r="E77" s="361">
        <v>9.7989650629375102</v>
      </c>
      <c r="F77" s="361">
        <v>11.370815409768399</v>
      </c>
      <c r="G77" s="361">
        <v>8.1148113462118392</v>
      </c>
      <c r="H77" s="361">
        <v>3.2560040635565599</v>
      </c>
      <c r="I77" s="274">
        <f t="shared" si="1"/>
        <v>16.674471023349582</v>
      </c>
      <c r="J77" s="365">
        <v>49.348871030895197</v>
      </c>
      <c r="K77" s="365">
        <v>46.224675106744002</v>
      </c>
      <c r="L77" s="365">
        <v>6.33083565821648</v>
      </c>
      <c r="M77" s="361">
        <v>10.862770938305699</v>
      </c>
      <c r="N77" s="361">
        <v>7.5738799000123995</v>
      </c>
      <c r="O77" s="365">
        <v>5.3589186346311397</v>
      </c>
      <c r="P77" s="365">
        <v>2.2149612653812598</v>
      </c>
      <c r="Q77" s="236">
        <v>48</v>
      </c>
      <c r="R77" s="230">
        <v>44.9</v>
      </c>
      <c r="S77" s="230">
        <v>6.5</v>
      </c>
      <c r="T77" s="230">
        <v>16</v>
      </c>
      <c r="U77" s="230">
        <v>12</v>
      </c>
      <c r="V77" s="230">
        <v>8.5</v>
      </c>
      <c r="W77" s="237">
        <v>3.5</v>
      </c>
    </row>
    <row r="78" spans="1:23" x14ac:dyDescent="0.2">
      <c r="A78" s="104" t="s">
        <v>228</v>
      </c>
      <c r="B78" s="230" t="e">
        <v>#N/A</v>
      </c>
      <c r="C78" s="230" t="e">
        <v>#N/A</v>
      </c>
      <c r="D78" s="230" t="e">
        <v>#N/A</v>
      </c>
      <c r="E78" s="230" t="e">
        <v>#N/A</v>
      </c>
      <c r="F78" s="230" t="e">
        <v>#N/A</v>
      </c>
      <c r="G78" s="230" t="e">
        <v>#N/A</v>
      </c>
      <c r="H78" s="236" t="e">
        <v>#N/A</v>
      </c>
      <c r="I78" s="274" t="e">
        <f t="shared" ref="I78:I80" si="2">D78+E78</f>
        <v>#N/A</v>
      </c>
      <c r="J78" s="236" t="e">
        <v>#N/A</v>
      </c>
      <c r="K78" s="230" t="e">
        <v>#N/A</v>
      </c>
      <c r="L78" s="230" t="e">
        <v>#N/A</v>
      </c>
      <c r="M78" s="230" t="e">
        <v>#N/A</v>
      </c>
      <c r="N78" s="230" t="e">
        <v>#N/A</v>
      </c>
      <c r="O78" s="230" t="e">
        <v>#N/A</v>
      </c>
      <c r="P78" s="236" t="e">
        <v>#N/A</v>
      </c>
      <c r="Q78" s="236" t="e">
        <v>#N/A</v>
      </c>
      <c r="R78" s="230" t="e">
        <v>#N/A</v>
      </c>
      <c r="S78" s="230" t="e">
        <v>#N/A</v>
      </c>
      <c r="T78" s="230" t="e">
        <v>#N/A</v>
      </c>
      <c r="U78" s="230" t="e">
        <v>#N/A</v>
      </c>
      <c r="V78" s="230" t="e">
        <v>#N/A</v>
      </c>
      <c r="W78" s="237" t="e">
        <v>#N/A</v>
      </c>
    </row>
    <row r="79" spans="1:23" x14ac:dyDescent="0.2">
      <c r="A79" s="104" t="s">
        <v>229</v>
      </c>
      <c r="B79" s="230" t="e">
        <v>#N/A</v>
      </c>
      <c r="C79" s="230" t="e">
        <v>#N/A</v>
      </c>
      <c r="D79" s="230" t="e">
        <v>#N/A</v>
      </c>
      <c r="E79" s="230" t="e">
        <v>#N/A</v>
      </c>
      <c r="F79" s="230" t="e">
        <v>#N/A</v>
      </c>
      <c r="G79" s="230" t="e">
        <v>#N/A</v>
      </c>
      <c r="H79" s="236" t="e">
        <v>#N/A</v>
      </c>
      <c r="I79" s="274" t="e">
        <f t="shared" si="2"/>
        <v>#N/A</v>
      </c>
      <c r="J79" s="236" t="e">
        <v>#N/A</v>
      </c>
      <c r="K79" s="230" t="e">
        <v>#N/A</v>
      </c>
      <c r="L79" s="230" t="e">
        <v>#N/A</v>
      </c>
      <c r="M79" s="230" t="e">
        <v>#N/A</v>
      </c>
      <c r="N79" s="230" t="e">
        <v>#N/A</v>
      </c>
      <c r="O79" s="230" t="e">
        <v>#N/A</v>
      </c>
      <c r="P79" s="236" t="e">
        <v>#N/A</v>
      </c>
      <c r="Q79" s="236" t="e">
        <v>#N/A</v>
      </c>
      <c r="R79" s="230" t="e">
        <v>#N/A</v>
      </c>
      <c r="S79" s="230" t="e">
        <v>#N/A</v>
      </c>
      <c r="T79" s="230" t="e">
        <v>#N/A</v>
      </c>
      <c r="U79" s="230" t="e">
        <v>#N/A</v>
      </c>
      <c r="V79" s="230" t="e">
        <v>#N/A</v>
      </c>
      <c r="W79" s="237" t="e">
        <v>#N/A</v>
      </c>
    </row>
    <row r="80" spans="1:23" x14ac:dyDescent="0.2">
      <c r="A80" s="104" t="s">
        <v>230</v>
      </c>
      <c r="B80" s="230" t="e">
        <v>#N/A</v>
      </c>
      <c r="C80" s="230" t="e">
        <v>#N/A</v>
      </c>
      <c r="D80" s="230" t="e">
        <v>#N/A</v>
      </c>
      <c r="E80" s="230" t="e">
        <v>#N/A</v>
      </c>
      <c r="F80" s="230" t="e">
        <v>#N/A</v>
      </c>
      <c r="G80" s="230" t="e">
        <v>#N/A</v>
      </c>
      <c r="H80" s="236" t="e">
        <v>#N/A</v>
      </c>
      <c r="I80" s="274" t="e">
        <f t="shared" si="2"/>
        <v>#N/A</v>
      </c>
      <c r="J80" s="236" t="e">
        <v>#N/A</v>
      </c>
      <c r="K80" s="230" t="e">
        <v>#N/A</v>
      </c>
      <c r="L80" s="230" t="e">
        <v>#N/A</v>
      </c>
      <c r="M80" s="230" t="e">
        <v>#N/A</v>
      </c>
      <c r="N80" s="230" t="e">
        <v>#N/A</v>
      </c>
      <c r="O80" s="230" t="e">
        <v>#N/A</v>
      </c>
      <c r="P80" s="236" t="e">
        <v>#N/A</v>
      </c>
      <c r="Q80" s="236" t="e">
        <v>#N/A</v>
      </c>
      <c r="R80" s="230" t="e">
        <v>#N/A</v>
      </c>
      <c r="S80" s="230" t="e">
        <v>#N/A</v>
      </c>
      <c r="T80" s="230" t="e">
        <v>#N/A</v>
      </c>
      <c r="U80" s="230" t="e">
        <v>#N/A</v>
      </c>
      <c r="V80" s="230" t="e">
        <v>#N/A</v>
      </c>
      <c r="W80" s="237" t="e">
        <v>#N/A</v>
      </c>
    </row>
    <row r="81" spans="1:23" x14ac:dyDescent="0.2">
      <c r="A81" s="104" t="s">
        <v>231</v>
      </c>
      <c r="B81" s="230" t="e">
        <v>#N/A</v>
      </c>
      <c r="C81" s="230" t="e">
        <v>#N/A</v>
      </c>
      <c r="D81" s="230" t="e">
        <v>#N/A</v>
      </c>
      <c r="E81" s="230" t="e">
        <v>#N/A</v>
      </c>
      <c r="F81" s="230" t="e">
        <v>#N/A</v>
      </c>
      <c r="G81" s="230" t="e">
        <v>#N/A</v>
      </c>
      <c r="H81" s="236" t="e">
        <v>#N/A</v>
      </c>
      <c r="I81" s="274" t="e">
        <f t="shared" si="1"/>
        <v>#N/A</v>
      </c>
      <c r="J81" s="236" t="e">
        <v>#N/A</v>
      </c>
      <c r="K81" s="230" t="e">
        <v>#N/A</v>
      </c>
      <c r="L81" s="230" t="e">
        <v>#N/A</v>
      </c>
      <c r="M81" s="230" t="e">
        <v>#N/A</v>
      </c>
      <c r="N81" s="230" t="e">
        <v>#N/A</v>
      </c>
      <c r="O81" s="230" t="e">
        <v>#N/A</v>
      </c>
      <c r="P81" s="236" t="e">
        <v>#N/A</v>
      </c>
      <c r="Q81" s="236" t="e">
        <v>#N/A</v>
      </c>
      <c r="R81" s="230" t="e">
        <v>#N/A</v>
      </c>
      <c r="S81" s="230" t="e">
        <v>#N/A</v>
      </c>
      <c r="T81" s="230" t="e">
        <v>#N/A</v>
      </c>
      <c r="U81" s="230" t="e">
        <v>#N/A</v>
      </c>
      <c r="V81" s="230" t="e">
        <v>#N/A</v>
      </c>
      <c r="W81" s="237" t="e">
        <v>#N/A</v>
      </c>
    </row>
  </sheetData>
  <conditionalFormatting sqref="H54:H73">
    <cfRule type="cellIs" dxfId="5" priority="1" stopIfTrue="1" operator="equal">
      <formula>1</formula>
    </cfRule>
  </conditionalFormatting>
  <conditionalFormatting sqref="H78:H81">
    <cfRule type="cellIs" dxfId="4" priority="3" stopIfTrue="1" operator="equal">
      <formula>1</formula>
    </cfRule>
  </conditionalFormatting>
  <hyperlinks>
    <hyperlink ref="A5" location="INDICE!A7" display="VOLVER AL INDICE" xr:uid="{00000000-0004-0000-02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autoPageBreaks="0" fitToPage="1"/>
  </sheetPr>
  <dimension ref="A1:F269"/>
  <sheetViews>
    <sheetView zoomScale="115" zoomScaleNormal="115" workbookViewId="0">
      <pane xSplit="1" ySplit="9" topLeftCell="B10" activePane="bottomRight" state="frozen"/>
      <selection pane="topRight" activeCell="C1" sqref="C1"/>
      <selection pane="bottomLeft" activeCell="A10" sqref="A10"/>
      <selection pane="bottomRight" activeCell="B24" sqref="B24"/>
    </sheetView>
  </sheetViews>
  <sheetFormatPr baseColWidth="10" defaultColWidth="11.42578125" defaultRowHeight="12.75" x14ac:dyDescent="0.2"/>
  <cols>
    <col min="1" max="1" width="9.85546875" style="36" bestFit="1" customWidth="1"/>
    <col min="2" max="5" width="14.7109375" style="36" customWidth="1"/>
    <col min="6" max="8" width="10.85546875" style="34" customWidth="1"/>
    <col min="9" max="16384" width="11.42578125" style="34"/>
  </cols>
  <sheetData>
    <row r="1" spans="1:6" s="3" customFormat="1" ht="3" customHeight="1" x14ac:dyDescent="0.2">
      <c r="A1" s="23"/>
      <c r="B1" s="128"/>
      <c r="C1" s="128"/>
      <c r="D1" s="128"/>
      <c r="E1" s="171"/>
    </row>
    <row r="2" spans="1:6" s="3" customFormat="1" ht="33.75" customHeight="1" x14ac:dyDescent="0.2">
      <c r="A2" s="27" t="s">
        <v>3</v>
      </c>
      <c r="B2" s="24" t="s">
        <v>162</v>
      </c>
      <c r="C2" s="24"/>
      <c r="D2" s="24"/>
      <c r="E2" s="141"/>
    </row>
    <row r="3" spans="1:6" s="3" customFormat="1" x14ac:dyDescent="0.2">
      <c r="A3" s="27" t="s">
        <v>10</v>
      </c>
      <c r="B3" s="24" t="s">
        <v>166</v>
      </c>
      <c r="C3" s="24"/>
      <c r="D3" s="24"/>
      <c r="E3" s="141"/>
    </row>
    <row r="4" spans="1:6" s="3" customFormat="1" ht="11.25" customHeight="1" x14ac:dyDescent="0.2">
      <c r="A4" s="28"/>
      <c r="B4" s="170"/>
      <c r="C4" s="170"/>
      <c r="D4" s="170"/>
      <c r="E4" s="171"/>
    </row>
    <row r="5" spans="1:6" s="3" customFormat="1" ht="22.5" x14ac:dyDescent="0.2">
      <c r="A5" s="29" t="s">
        <v>4</v>
      </c>
      <c r="E5" s="315"/>
    </row>
    <row r="6" spans="1:6" s="3" customFormat="1" ht="4.5" customHeight="1" x14ac:dyDescent="0.2">
      <c r="A6" s="30"/>
      <c r="B6" s="130"/>
      <c r="C6" s="130"/>
      <c r="D6" s="130"/>
      <c r="E6" s="131"/>
    </row>
    <row r="7" spans="1:6" s="3" customFormat="1" ht="22.5" x14ac:dyDescent="0.2">
      <c r="A7" s="94" t="s">
        <v>165</v>
      </c>
      <c r="B7" s="109" t="s">
        <v>77</v>
      </c>
      <c r="C7" s="109" t="s">
        <v>77</v>
      </c>
      <c r="D7" s="109" t="s">
        <v>77</v>
      </c>
      <c r="E7" s="316" t="s">
        <v>77</v>
      </c>
    </row>
    <row r="8" spans="1:6" s="3" customFormat="1" ht="27" customHeight="1" x14ac:dyDescent="0.2">
      <c r="A8" s="28"/>
      <c r="B8" s="52" t="s">
        <v>59</v>
      </c>
      <c r="C8" s="52"/>
      <c r="D8" s="52"/>
      <c r="E8" s="317"/>
    </row>
    <row r="9" spans="1:6" s="4" customFormat="1" ht="23.25" thickBot="1" x14ac:dyDescent="0.25">
      <c r="A9" s="89" t="s">
        <v>14</v>
      </c>
      <c r="B9" s="40" t="s">
        <v>55</v>
      </c>
      <c r="C9" s="40" t="s">
        <v>56</v>
      </c>
      <c r="D9" s="40" t="s">
        <v>57</v>
      </c>
      <c r="E9" s="32" t="s">
        <v>58</v>
      </c>
      <c r="F9" s="3"/>
    </row>
    <row r="10" spans="1:6" s="4" customFormat="1" x14ac:dyDescent="0.2">
      <c r="A10" s="41" t="s">
        <v>60</v>
      </c>
      <c r="B10" s="156">
        <v>0.46800000000000003</v>
      </c>
      <c r="C10" s="156">
        <v>0.35099999999999998</v>
      </c>
      <c r="D10" s="156">
        <v>0.251</v>
      </c>
      <c r="E10" s="318">
        <v>0.19900000000000001</v>
      </c>
      <c r="F10" s="3"/>
    </row>
    <row r="11" spans="1:6" s="4" customFormat="1" x14ac:dyDescent="0.2">
      <c r="A11" s="41" t="s">
        <v>61</v>
      </c>
      <c r="B11" s="103">
        <v>0.46800000000000003</v>
      </c>
      <c r="C11" s="103">
        <v>0.37</v>
      </c>
      <c r="D11" s="103">
        <v>0.20899999999999999</v>
      </c>
      <c r="E11" s="319">
        <v>0.23499999999999999</v>
      </c>
      <c r="F11" s="3"/>
    </row>
    <row r="12" spans="1:6" s="1" customFormat="1" x14ac:dyDescent="0.2">
      <c r="A12" s="41" t="s">
        <v>62</v>
      </c>
      <c r="B12" s="103">
        <v>0.443</v>
      </c>
      <c r="C12" s="103">
        <v>0.35499999999999998</v>
      </c>
      <c r="D12" s="103">
        <v>0.19700000000000001</v>
      </c>
      <c r="E12" s="319">
        <v>0.22800000000000001</v>
      </c>
    </row>
    <row r="13" spans="1:6" s="1" customFormat="1" x14ac:dyDescent="0.2">
      <c r="A13" s="41" t="s">
        <v>63</v>
      </c>
      <c r="B13" s="103">
        <v>0.48599999999999999</v>
      </c>
      <c r="C13" s="103">
        <v>0.38700000000000001</v>
      </c>
      <c r="D13" s="103">
        <v>0.20499999999999999</v>
      </c>
      <c r="E13" s="319">
        <v>0.21099999999999999</v>
      </c>
    </row>
    <row r="14" spans="1:6" s="1" customFormat="1" x14ac:dyDescent="0.2">
      <c r="A14" s="41" t="s">
        <v>64</v>
      </c>
      <c r="B14" s="103">
        <v>0.47</v>
      </c>
      <c r="C14" s="103">
        <v>0.38800000000000001</v>
      </c>
      <c r="D14" s="103">
        <v>0.189</v>
      </c>
      <c r="E14" s="319">
        <v>0.19600000000000001</v>
      </c>
    </row>
    <row r="15" spans="1:6" s="1" customFormat="1" x14ac:dyDescent="0.2">
      <c r="A15" s="41" t="s">
        <v>173</v>
      </c>
      <c r="B15" s="103">
        <v>0.44700000000000001</v>
      </c>
      <c r="C15" s="103">
        <v>0.375</v>
      </c>
      <c r="D15" s="103">
        <v>0.161</v>
      </c>
      <c r="E15" s="319">
        <v>0.17799999999999999</v>
      </c>
    </row>
    <row r="16" spans="1:6" s="1" customFormat="1" x14ac:dyDescent="0.2">
      <c r="A16" s="41" t="s">
        <v>65</v>
      </c>
      <c r="B16" s="152">
        <v>0.47399999999999998</v>
      </c>
      <c r="C16" s="151">
        <v>0.4</v>
      </c>
      <c r="D16" s="151">
        <v>0.157</v>
      </c>
      <c r="E16" s="320">
        <v>0.17100000000000001</v>
      </c>
    </row>
    <row r="17" spans="1:5" s="1" customFormat="1" x14ac:dyDescent="0.2">
      <c r="A17" s="41" t="s">
        <v>174</v>
      </c>
      <c r="B17" s="198">
        <v>0.47499999999999998</v>
      </c>
      <c r="C17" s="198">
        <v>0.38500000000000001</v>
      </c>
      <c r="D17" s="198">
        <v>0.186</v>
      </c>
      <c r="E17" s="321">
        <v>0.23100000000000001</v>
      </c>
    </row>
    <row r="18" spans="1:5" x14ac:dyDescent="0.2">
      <c r="A18" s="41" t="s">
        <v>66</v>
      </c>
      <c r="B18" s="152">
        <v>0.45464956382519456</v>
      </c>
      <c r="C18" s="151">
        <v>0.38322710565324092</v>
      </c>
      <c r="D18" s="151">
        <v>0.157</v>
      </c>
      <c r="E18" s="320">
        <v>0.154</v>
      </c>
    </row>
    <row r="19" spans="1:5" x14ac:dyDescent="0.2">
      <c r="A19" s="41" t="s">
        <v>67</v>
      </c>
      <c r="B19" s="152">
        <v>0.46664180766158514</v>
      </c>
      <c r="C19" s="151">
        <v>0.38120808249398408</v>
      </c>
      <c r="D19" s="151">
        <v>0.18308202086675832</v>
      </c>
      <c r="E19" s="320">
        <v>0.18697932635418135</v>
      </c>
    </row>
    <row r="20" spans="1:5" x14ac:dyDescent="0.2">
      <c r="A20" s="41" t="s">
        <v>68</v>
      </c>
      <c r="B20" s="152">
        <v>0.47099999999999997</v>
      </c>
      <c r="C20" s="151">
        <v>0.375</v>
      </c>
      <c r="D20" s="151">
        <v>0.20399999999999999</v>
      </c>
      <c r="E20" s="320">
        <v>0.187</v>
      </c>
    </row>
    <row r="21" spans="1:5" x14ac:dyDescent="0.2">
      <c r="A21" s="41" t="s">
        <v>69</v>
      </c>
      <c r="B21" s="313"/>
      <c r="C21" s="314"/>
      <c r="D21" s="314"/>
      <c r="E21" s="322"/>
    </row>
    <row r="22" spans="1:5" x14ac:dyDescent="0.2">
      <c r="A22" s="41" t="s">
        <v>207</v>
      </c>
      <c r="B22" s="313"/>
      <c r="C22" s="314"/>
      <c r="D22" s="314"/>
      <c r="E22" s="322"/>
    </row>
    <row r="23" spans="1:5" x14ac:dyDescent="0.2">
      <c r="A23" s="41" t="s">
        <v>208</v>
      </c>
      <c r="B23" s="152">
        <v>0.48</v>
      </c>
      <c r="C23" s="151">
        <v>0.40799999999999997</v>
      </c>
      <c r="D23" s="151">
        <v>0.15</v>
      </c>
      <c r="E23" s="320">
        <v>0.20300000000000001</v>
      </c>
    </row>
    <row r="24" spans="1:5" x14ac:dyDescent="0.2">
      <c r="A24" s="41" t="s">
        <v>232</v>
      </c>
      <c r="B24" s="152" t="e">
        <v>#N/A</v>
      </c>
      <c r="C24" s="151" t="e">
        <v>#N/A</v>
      </c>
      <c r="D24" s="151" t="e">
        <v>#N/A</v>
      </c>
      <c r="E24" s="320" t="e">
        <v>#N/A</v>
      </c>
    </row>
    <row r="25" spans="1:5" x14ac:dyDescent="0.2">
      <c r="A25" s="33"/>
      <c r="B25" s="37"/>
      <c r="C25" s="35"/>
      <c r="D25" s="35"/>
      <c r="E25" s="35"/>
    </row>
    <row r="26" spans="1:5" x14ac:dyDescent="0.2">
      <c r="A26" s="33"/>
      <c r="B26" s="37"/>
      <c r="C26" s="35"/>
      <c r="D26" s="35"/>
      <c r="E26" s="35"/>
    </row>
    <row r="27" spans="1:5" x14ac:dyDescent="0.2">
      <c r="A27" s="33"/>
      <c r="B27" s="37"/>
      <c r="C27" s="35"/>
      <c r="D27" s="35"/>
      <c r="E27" s="35"/>
    </row>
    <row r="28" spans="1:5" x14ac:dyDescent="0.2">
      <c r="A28" s="33"/>
      <c r="B28" s="37"/>
      <c r="C28" s="35"/>
      <c r="D28" s="35"/>
      <c r="E28" s="35"/>
    </row>
    <row r="29" spans="1:5" x14ac:dyDescent="0.2">
      <c r="A29" s="33"/>
      <c r="B29" s="37"/>
      <c r="C29" s="35"/>
      <c r="D29" s="35"/>
      <c r="E29" s="35"/>
    </row>
    <row r="30" spans="1:5" x14ac:dyDescent="0.2">
      <c r="A30" s="33"/>
      <c r="B30" s="37"/>
      <c r="C30" s="35"/>
      <c r="D30" s="35"/>
      <c r="E30" s="35"/>
    </row>
    <row r="31" spans="1:5" x14ac:dyDescent="0.2">
      <c r="A31" s="33"/>
      <c r="B31" s="37"/>
      <c r="C31" s="35"/>
      <c r="D31" s="35"/>
      <c r="E31" s="35"/>
    </row>
    <row r="32" spans="1:5" x14ac:dyDescent="0.2">
      <c r="A32" s="33"/>
      <c r="B32" s="37"/>
      <c r="C32" s="35"/>
      <c r="D32" s="35"/>
      <c r="E32" s="35"/>
    </row>
    <row r="33" spans="1:5" x14ac:dyDescent="0.2">
      <c r="A33" s="33"/>
      <c r="B33" s="37"/>
      <c r="C33" s="35"/>
      <c r="D33" s="35"/>
      <c r="E33" s="35"/>
    </row>
    <row r="34" spans="1:5" x14ac:dyDescent="0.2">
      <c r="A34" s="33"/>
      <c r="B34" s="37"/>
      <c r="C34" s="35"/>
      <c r="D34" s="35"/>
      <c r="E34" s="35"/>
    </row>
    <row r="35" spans="1:5" x14ac:dyDescent="0.2">
      <c r="A35" s="33"/>
      <c r="B35" s="37"/>
      <c r="C35" s="35"/>
      <c r="D35" s="35"/>
      <c r="E35" s="35"/>
    </row>
    <row r="36" spans="1:5" x14ac:dyDescent="0.2">
      <c r="A36" s="33"/>
      <c r="B36" s="37"/>
      <c r="C36" s="35"/>
      <c r="D36" s="35"/>
      <c r="E36" s="35"/>
    </row>
    <row r="37" spans="1:5" x14ac:dyDescent="0.2">
      <c r="A37" s="33"/>
      <c r="B37" s="37"/>
      <c r="C37" s="35"/>
      <c r="D37" s="35"/>
      <c r="E37" s="35"/>
    </row>
    <row r="38" spans="1:5" x14ac:dyDescent="0.2">
      <c r="A38" s="33"/>
      <c r="B38" s="37"/>
      <c r="C38" s="35"/>
      <c r="D38" s="35"/>
      <c r="E38" s="35"/>
    </row>
    <row r="39" spans="1:5" x14ac:dyDescent="0.2">
      <c r="A39" s="33"/>
      <c r="B39" s="37"/>
      <c r="C39" s="35"/>
      <c r="D39" s="35"/>
      <c r="E39" s="35"/>
    </row>
    <row r="40" spans="1:5" x14ac:dyDescent="0.2">
      <c r="A40" s="33"/>
      <c r="B40" s="37"/>
      <c r="C40" s="35"/>
      <c r="D40" s="35"/>
      <c r="E40" s="35"/>
    </row>
    <row r="41" spans="1:5" x14ac:dyDescent="0.2">
      <c r="A41" s="33"/>
      <c r="B41" s="37"/>
      <c r="C41" s="35"/>
      <c r="D41" s="35"/>
      <c r="E41" s="35"/>
    </row>
    <row r="42" spans="1:5" x14ac:dyDescent="0.2">
      <c r="A42" s="33"/>
      <c r="B42" s="37"/>
      <c r="C42" s="35"/>
      <c r="D42" s="35"/>
      <c r="E42" s="35"/>
    </row>
    <row r="43" spans="1:5" x14ac:dyDescent="0.2">
      <c r="A43" s="33"/>
      <c r="B43" s="37"/>
      <c r="C43" s="35"/>
      <c r="D43" s="35"/>
      <c r="E43" s="35"/>
    </row>
    <row r="44" spans="1:5" x14ac:dyDescent="0.2">
      <c r="A44" s="33"/>
      <c r="B44" s="37"/>
      <c r="C44" s="35"/>
      <c r="D44" s="35"/>
      <c r="E44" s="35"/>
    </row>
    <row r="45" spans="1:5" x14ac:dyDescent="0.2">
      <c r="A45" s="33"/>
      <c r="B45" s="37"/>
      <c r="C45" s="35"/>
      <c r="D45" s="35"/>
      <c r="E45" s="35"/>
    </row>
    <row r="46" spans="1:5" x14ac:dyDescent="0.2">
      <c r="A46" s="33"/>
      <c r="B46" s="37"/>
      <c r="C46" s="35"/>
      <c r="D46" s="35"/>
      <c r="E46" s="35"/>
    </row>
    <row r="47" spans="1:5" x14ac:dyDescent="0.2">
      <c r="A47" s="33"/>
      <c r="B47" s="37"/>
      <c r="C47" s="35"/>
      <c r="D47" s="35"/>
      <c r="E47" s="35"/>
    </row>
    <row r="48" spans="1:5" x14ac:dyDescent="0.2">
      <c r="A48" s="33"/>
      <c r="B48" s="37"/>
      <c r="C48" s="35"/>
      <c r="D48" s="35"/>
      <c r="E48" s="35"/>
    </row>
    <row r="49" spans="1:5" x14ac:dyDescent="0.2">
      <c r="A49" s="33"/>
      <c r="B49" s="37"/>
      <c r="C49" s="35"/>
      <c r="D49" s="35"/>
      <c r="E49" s="35"/>
    </row>
    <row r="50" spans="1:5" x14ac:dyDescent="0.2">
      <c r="A50" s="33"/>
      <c r="B50" s="37"/>
      <c r="C50" s="35"/>
      <c r="D50" s="35"/>
      <c r="E50" s="35"/>
    </row>
    <row r="51" spans="1:5" x14ac:dyDescent="0.2">
      <c r="A51" s="33"/>
      <c r="B51" s="37"/>
      <c r="C51" s="35"/>
      <c r="D51" s="35"/>
      <c r="E51" s="35"/>
    </row>
    <row r="52" spans="1:5" x14ac:dyDescent="0.2">
      <c r="A52" s="33"/>
      <c r="B52" s="37"/>
      <c r="C52" s="35"/>
      <c r="D52" s="35"/>
      <c r="E52" s="35"/>
    </row>
    <row r="53" spans="1:5" x14ac:dyDescent="0.2">
      <c r="A53" s="33"/>
      <c r="B53" s="37"/>
      <c r="C53" s="35"/>
      <c r="D53" s="35"/>
      <c r="E53" s="35"/>
    </row>
    <row r="54" spans="1:5" x14ac:dyDescent="0.2">
      <c r="A54" s="33"/>
      <c r="B54" s="37"/>
      <c r="C54" s="35"/>
      <c r="D54" s="35"/>
      <c r="E54" s="35"/>
    </row>
    <row r="55" spans="1:5" x14ac:dyDescent="0.2">
      <c r="A55" s="33"/>
      <c r="B55" s="37"/>
      <c r="C55" s="35"/>
      <c r="D55" s="35"/>
      <c r="E55" s="35"/>
    </row>
    <row r="56" spans="1:5" x14ac:dyDescent="0.2">
      <c r="A56" s="33"/>
      <c r="B56" s="37"/>
      <c r="C56" s="35"/>
      <c r="D56" s="35"/>
      <c r="E56" s="35"/>
    </row>
    <row r="57" spans="1:5" x14ac:dyDescent="0.2">
      <c r="A57" s="33"/>
      <c r="B57" s="37"/>
      <c r="C57" s="35"/>
      <c r="D57" s="35"/>
      <c r="E57" s="35"/>
    </row>
    <row r="58" spans="1:5" x14ac:dyDescent="0.2">
      <c r="A58" s="33"/>
      <c r="B58" s="37"/>
      <c r="C58" s="35"/>
      <c r="D58" s="35"/>
      <c r="E58" s="35"/>
    </row>
    <row r="59" spans="1:5" x14ac:dyDescent="0.2">
      <c r="A59" s="33"/>
      <c r="B59" s="37"/>
      <c r="C59" s="35"/>
      <c r="D59" s="35"/>
      <c r="E59" s="35"/>
    </row>
    <row r="60" spans="1:5" x14ac:dyDescent="0.2">
      <c r="A60" s="33"/>
      <c r="B60" s="37"/>
      <c r="C60" s="35"/>
      <c r="D60" s="35"/>
      <c r="E60" s="35"/>
    </row>
    <row r="61" spans="1:5" x14ac:dyDescent="0.2">
      <c r="A61" s="33"/>
      <c r="B61" s="37"/>
      <c r="C61" s="35"/>
      <c r="D61" s="35"/>
      <c r="E61" s="35"/>
    </row>
    <row r="62" spans="1:5" x14ac:dyDescent="0.2">
      <c r="A62" s="33"/>
      <c r="B62" s="37"/>
      <c r="C62" s="35"/>
      <c r="D62" s="35"/>
      <c r="E62" s="35"/>
    </row>
    <row r="63" spans="1:5" x14ac:dyDescent="0.2">
      <c r="A63" s="33"/>
      <c r="B63" s="37"/>
      <c r="C63" s="35"/>
      <c r="D63" s="35"/>
      <c r="E63" s="35"/>
    </row>
    <row r="64" spans="1:5" x14ac:dyDescent="0.2">
      <c r="A64" s="33"/>
      <c r="B64" s="37"/>
      <c r="C64" s="35"/>
      <c r="D64" s="35"/>
      <c r="E64" s="35"/>
    </row>
    <row r="65" spans="1:5" x14ac:dyDescent="0.2">
      <c r="A65" s="33"/>
      <c r="B65" s="37"/>
      <c r="C65" s="35"/>
      <c r="D65" s="35"/>
      <c r="E65" s="35"/>
    </row>
    <row r="66" spans="1:5" x14ac:dyDescent="0.2">
      <c r="A66" s="33"/>
      <c r="B66" s="37"/>
      <c r="C66" s="35"/>
      <c r="D66" s="35"/>
      <c r="E66" s="35"/>
    </row>
    <row r="67" spans="1:5" x14ac:dyDescent="0.2">
      <c r="A67" s="33"/>
      <c r="B67" s="37"/>
      <c r="C67" s="35"/>
      <c r="D67" s="35"/>
      <c r="E67" s="35"/>
    </row>
    <row r="68" spans="1:5" x14ac:dyDescent="0.2">
      <c r="A68" s="33"/>
      <c r="B68" s="37"/>
      <c r="C68" s="35"/>
      <c r="D68" s="35"/>
      <c r="E68" s="35"/>
    </row>
    <row r="69" spans="1:5" x14ac:dyDescent="0.2">
      <c r="A69" s="33"/>
      <c r="B69" s="37"/>
      <c r="C69" s="35"/>
      <c r="D69" s="35"/>
      <c r="E69" s="35"/>
    </row>
    <row r="70" spans="1:5" x14ac:dyDescent="0.2">
      <c r="A70" s="33"/>
      <c r="B70" s="37"/>
      <c r="C70" s="35"/>
      <c r="D70" s="35"/>
      <c r="E70" s="35"/>
    </row>
    <row r="71" spans="1:5" x14ac:dyDescent="0.2">
      <c r="A71" s="33"/>
      <c r="B71" s="37"/>
      <c r="C71" s="35"/>
      <c r="D71" s="35"/>
      <c r="E71" s="35"/>
    </row>
    <row r="72" spans="1:5" x14ac:dyDescent="0.2">
      <c r="A72" s="33"/>
      <c r="B72" s="37"/>
      <c r="C72" s="35"/>
      <c r="D72" s="35"/>
      <c r="E72" s="35"/>
    </row>
    <row r="73" spans="1:5" x14ac:dyDescent="0.2">
      <c r="A73" s="33"/>
      <c r="B73" s="37"/>
      <c r="C73" s="35"/>
      <c r="D73" s="35"/>
      <c r="E73" s="35"/>
    </row>
    <row r="74" spans="1:5" x14ac:dyDescent="0.2">
      <c r="A74" s="33"/>
      <c r="B74" s="37"/>
      <c r="C74" s="35"/>
      <c r="D74" s="35"/>
      <c r="E74" s="35"/>
    </row>
    <row r="75" spans="1:5" x14ac:dyDescent="0.2">
      <c r="A75" s="33"/>
      <c r="B75" s="37"/>
      <c r="C75" s="35"/>
      <c r="D75" s="35"/>
      <c r="E75" s="35"/>
    </row>
    <row r="76" spans="1:5" x14ac:dyDescent="0.2">
      <c r="A76" s="33"/>
      <c r="B76" s="37"/>
      <c r="C76" s="35"/>
      <c r="D76" s="35"/>
      <c r="E76" s="35"/>
    </row>
    <row r="77" spans="1:5" x14ac:dyDescent="0.2">
      <c r="A77" s="33"/>
      <c r="B77" s="37"/>
      <c r="C77" s="35"/>
      <c r="D77" s="35"/>
      <c r="E77" s="35"/>
    </row>
    <row r="78" spans="1:5" x14ac:dyDescent="0.2">
      <c r="A78" s="33"/>
      <c r="B78" s="37"/>
      <c r="C78" s="35"/>
      <c r="D78" s="35"/>
      <c r="E78" s="35"/>
    </row>
    <row r="79" spans="1:5" x14ac:dyDescent="0.2">
      <c r="A79" s="33"/>
      <c r="B79" s="37"/>
      <c r="C79" s="35"/>
      <c r="D79" s="35"/>
      <c r="E79" s="35"/>
    </row>
    <row r="80" spans="1:5" x14ac:dyDescent="0.2">
      <c r="A80" s="33"/>
      <c r="B80" s="37"/>
      <c r="C80" s="35"/>
      <c r="D80" s="35"/>
      <c r="E80" s="35"/>
    </row>
    <row r="81" spans="1:5" x14ac:dyDescent="0.2">
      <c r="A81" s="33"/>
      <c r="B81" s="37"/>
      <c r="C81" s="35"/>
      <c r="D81" s="35"/>
      <c r="E81" s="35"/>
    </row>
    <row r="82" spans="1:5" x14ac:dyDescent="0.2">
      <c r="A82" s="33"/>
      <c r="B82" s="37"/>
      <c r="C82" s="35"/>
      <c r="D82" s="35"/>
      <c r="E82" s="35"/>
    </row>
    <row r="83" spans="1:5" x14ac:dyDescent="0.2">
      <c r="A83" s="33"/>
      <c r="B83" s="37"/>
      <c r="C83" s="35"/>
      <c r="D83" s="35"/>
      <c r="E83" s="35"/>
    </row>
    <row r="84" spans="1:5" x14ac:dyDescent="0.2">
      <c r="A84" s="33"/>
      <c r="B84" s="37"/>
      <c r="C84" s="35"/>
      <c r="D84" s="35"/>
      <c r="E84" s="35"/>
    </row>
    <row r="85" spans="1:5" x14ac:dyDescent="0.2">
      <c r="A85" s="33"/>
      <c r="B85" s="37"/>
      <c r="C85" s="35"/>
      <c r="D85" s="35"/>
      <c r="E85" s="35"/>
    </row>
    <row r="86" spans="1:5" x14ac:dyDescent="0.2">
      <c r="A86" s="33"/>
      <c r="B86" s="37"/>
      <c r="C86" s="35"/>
      <c r="D86" s="35"/>
      <c r="E86" s="35"/>
    </row>
    <row r="87" spans="1:5" x14ac:dyDescent="0.2">
      <c r="A87" s="33"/>
      <c r="B87" s="37"/>
      <c r="C87" s="35"/>
      <c r="D87" s="35"/>
      <c r="E87" s="35"/>
    </row>
    <row r="88" spans="1:5" x14ac:dyDescent="0.2">
      <c r="A88" s="33"/>
      <c r="B88" s="37"/>
      <c r="C88" s="35"/>
      <c r="D88" s="35"/>
      <c r="E88" s="35"/>
    </row>
    <row r="89" spans="1:5" x14ac:dyDescent="0.2">
      <c r="A89" s="33"/>
      <c r="B89" s="37"/>
      <c r="C89" s="35"/>
      <c r="D89" s="35"/>
      <c r="E89" s="35"/>
    </row>
    <row r="90" spans="1:5" x14ac:dyDescent="0.2">
      <c r="A90" s="33"/>
      <c r="B90" s="37"/>
      <c r="C90" s="35"/>
      <c r="D90" s="35"/>
      <c r="E90" s="35"/>
    </row>
    <row r="91" spans="1:5" x14ac:dyDescent="0.2">
      <c r="A91" s="33"/>
      <c r="B91" s="37"/>
      <c r="C91" s="35"/>
      <c r="D91" s="35"/>
      <c r="E91" s="35"/>
    </row>
    <row r="92" spans="1:5" x14ac:dyDescent="0.2">
      <c r="A92" s="33"/>
      <c r="B92" s="37"/>
      <c r="C92" s="35"/>
      <c r="D92" s="35"/>
      <c r="E92" s="35"/>
    </row>
    <row r="93" spans="1:5" x14ac:dyDescent="0.2">
      <c r="A93" s="33"/>
      <c r="B93" s="37"/>
      <c r="C93" s="35"/>
      <c r="D93" s="35"/>
      <c r="E93" s="35"/>
    </row>
    <row r="94" spans="1:5" x14ac:dyDescent="0.2">
      <c r="A94" s="33"/>
      <c r="B94" s="37"/>
      <c r="C94" s="35"/>
      <c r="D94" s="35"/>
      <c r="E94" s="35"/>
    </row>
    <row r="95" spans="1:5" x14ac:dyDescent="0.2">
      <c r="A95" s="33"/>
      <c r="B95" s="37"/>
      <c r="C95" s="35"/>
      <c r="D95" s="35"/>
      <c r="E95" s="35"/>
    </row>
    <row r="96" spans="1:5" x14ac:dyDescent="0.2">
      <c r="A96" s="33"/>
      <c r="B96" s="37"/>
      <c r="C96" s="35"/>
      <c r="D96" s="35"/>
      <c r="E96" s="35"/>
    </row>
    <row r="97" spans="1:5" x14ac:dyDescent="0.2">
      <c r="A97" s="33"/>
      <c r="B97" s="37"/>
      <c r="C97" s="35"/>
      <c r="D97" s="35"/>
      <c r="E97" s="35"/>
    </row>
    <row r="98" spans="1:5" x14ac:dyDescent="0.2">
      <c r="A98" s="33"/>
      <c r="B98" s="37"/>
      <c r="C98" s="35"/>
      <c r="D98" s="35"/>
      <c r="E98" s="35"/>
    </row>
    <row r="99" spans="1:5" x14ac:dyDescent="0.2">
      <c r="A99" s="33"/>
      <c r="B99" s="37"/>
      <c r="C99" s="35"/>
      <c r="D99" s="35"/>
      <c r="E99" s="35"/>
    </row>
    <row r="100" spans="1:5" x14ac:dyDescent="0.2">
      <c r="A100" s="33"/>
      <c r="B100" s="37"/>
      <c r="C100" s="35"/>
      <c r="D100" s="35"/>
      <c r="E100" s="35"/>
    </row>
    <row r="101" spans="1:5" x14ac:dyDescent="0.2">
      <c r="A101" s="33"/>
      <c r="B101" s="37"/>
      <c r="C101" s="35"/>
      <c r="D101" s="35"/>
      <c r="E101" s="35"/>
    </row>
    <row r="102" spans="1:5" x14ac:dyDescent="0.2">
      <c r="A102" s="33"/>
      <c r="B102" s="37"/>
      <c r="C102" s="35"/>
      <c r="D102" s="35"/>
      <c r="E102" s="35"/>
    </row>
    <row r="103" spans="1:5" x14ac:dyDescent="0.2">
      <c r="A103" s="33"/>
      <c r="B103" s="37"/>
      <c r="C103" s="35"/>
      <c r="D103" s="35"/>
      <c r="E103" s="35"/>
    </row>
    <row r="104" spans="1:5" x14ac:dyDescent="0.2">
      <c r="A104" s="33"/>
      <c r="B104" s="37"/>
      <c r="C104" s="35"/>
      <c r="D104" s="35"/>
      <c r="E104" s="35"/>
    </row>
    <row r="105" spans="1:5" x14ac:dyDescent="0.2">
      <c r="A105" s="33"/>
      <c r="B105" s="37"/>
      <c r="C105" s="35"/>
      <c r="D105" s="35"/>
      <c r="E105" s="35"/>
    </row>
    <row r="106" spans="1:5" x14ac:dyDescent="0.2">
      <c r="A106" s="33"/>
      <c r="B106" s="37"/>
      <c r="C106" s="35"/>
      <c r="D106" s="35"/>
      <c r="E106" s="35"/>
    </row>
    <row r="107" spans="1:5" x14ac:dyDescent="0.2">
      <c r="A107" s="33"/>
      <c r="B107" s="37"/>
      <c r="C107" s="35"/>
      <c r="D107" s="35"/>
      <c r="E107" s="35"/>
    </row>
    <row r="108" spans="1:5" x14ac:dyDescent="0.2">
      <c r="A108" s="33"/>
      <c r="B108" s="37"/>
      <c r="C108" s="35"/>
      <c r="D108" s="35"/>
      <c r="E108" s="35"/>
    </row>
    <row r="109" spans="1:5" x14ac:dyDescent="0.2">
      <c r="A109" s="33"/>
      <c r="B109" s="37"/>
      <c r="C109" s="35"/>
      <c r="D109" s="35"/>
      <c r="E109" s="35"/>
    </row>
    <row r="110" spans="1:5" x14ac:dyDescent="0.2">
      <c r="A110" s="33"/>
      <c r="B110" s="37"/>
      <c r="C110" s="35"/>
      <c r="D110" s="35"/>
      <c r="E110" s="35"/>
    </row>
    <row r="111" spans="1:5" x14ac:dyDescent="0.2">
      <c r="A111" s="33"/>
      <c r="B111" s="37"/>
      <c r="C111" s="35"/>
      <c r="D111" s="35"/>
      <c r="E111" s="35"/>
    </row>
    <row r="112" spans="1:5" x14ac:dyDescent="0.2">
      <c r="A112" s="33"/>
      <c r="B112" s="37"/>
      <c r="C112" s="35"/>
      <c r="D112" s="35"/>
      <c r="E112" s="35"/>
    </row>
    <row r="113" spans="1:5" x14ac:dyDescent="0.2">
      <c r="A113" s="33"/>
      <c r="B113" s="37"/>
      <c r="C113" s="35"/>
      <c r="D113" s="35"/>
      <c r="E113" s="35"/>
    </row>
    <row r="114" spans="1:5" x14ac:dyDescent="0.2">
      <c r="A114" s="33"/>
      <c r="B114" s="37"/>
      <c r="C114" s="35"/>
      <c r="D114" s="35"/>
      <c r="E114" s="35"/>
    </row>
    <row r="115" spans="1:5" x14ac:dyDescent="0.2">
      <c r="A115" s="33"/>
      <c r="B115" s="37"/>
      <c r="C115" s="35"/>
      <c r="D115" s="35"/>
      <c r="E115" s="35"/>
    </row>
    <row r="116" spans="1:5" x14ac:dyDescent="0.2">
      <c r="A116" s="33"/>
      <c r="B116" s="37"/>
      <c r="C116" s="35"/>
      <c r="D116" s="35"/>
      <c r="E116" s="35"/>
    </row>
    <row r="117" spans="1:5" x14ac:dyDescent="0.2">
      <c r="A117" s="33"/>
      <c r="B117" s="37"/>
      <c r="C117" s="35"/>
      <c r="D117" s="35"/>
      <c r="E117" s="35"/>
    </row>
    <row r="118" spans="1:5" x14ac:dyDescent="0.2">
      <c r="A118" s="33"/>
      <c r="B118" s="37"/>
      <c r="C118" s="35"/>
      <c r="D118" s="35"/>
      <c r="E118" s="35"/>
    </row>
    <row r="119" spans="1:5" x14ac:dyDescent="0.2">
      <c r="A119" s="33"/>
      <c r="B119" s="37"/>
      <c r="C119" s="35"/>
      <c r="D119" s="35"/>
      <c r="E119" s="35"/>
    </row>
    <row r="120" spans="1:5" x14ac:dyDescent="0.2">
      <c r="A120" s="33"/>
      <c r="B120" s="37"/>
      <c r="C120" s="35"/>
      <c r="D120" s="35"/>
      <c r="E120" s="35"/>
    </row>
    <row r="121" spans="1:5" x14ac:dyDescent="0.2">
      <c r="A121" s="33"/>
      <c r="B121" s="37"/>
      <c r="C121" s="35"/>
      <c r="D121" s="35"/>
      <c r="E121" s="35"/>
    </row>
    <row r="122" spans="1:5" x14ac:dyDescent="0.2">
      <c r="A122" s="33"/>
      <c r="B122" s="37"/>
      <c r="C122" s="35"/>
      <c r="D122" s="35"/>
      <c r="E122" s="35"/>
    </row>
    <row r="123" spans="1:5" x14ac:dyDescent="0.2">
      <c r="A123" s="33"/>
      <c r="B123" s="37"/>
      <c r="C123" s="35"/>
      <c r="D123" s="35"/>
      <c r="E123" s="35"/>
    </row>
    <row r="124" spans="1:5" x14ac:dyDescent="0.2">
      <c r="A124" s="33"/>
      <c r="B124" s="37"/>
      <c r="C124" s="35"/>
      <c r="D124" s="35"/>
      <c r="E124" s="35"/>
    </row>
    <row r="125" spans="1:5" x14ac:dyDescent="0.2">
      <c r="A125" s="33"/>
      <c r="B125" s="37"/>
      <c r="C125" s="35"/>
      <c r="D125" s="35"/>
      <c r="E125" s="35"/>
    </row>
    <row r="126" spans="1:5" x14ac:dyDescent="0.2">
      <c r="A126" s="33"/>
      <c r="B126" s="37"/>
      <c r="C126" s="35"/>
      <c r="D126" s="35"/>
      <c r="E126" s="35"/>
    </row>
    <row r="127" spans="1:5" x14ac:dyDescent="0.2">
      <c r="A127" s="33"/>
      <c r="B127" s="37"/>
      <c r="C127" s="35"/>
      <c r="D127" s="35"/>
      <c r="E127" s="35"/>
    </row>
    <row r="128" spans="1:5" x14ac:dyDescent="0.2">
      <c r="A128" s="33"/>
      <c r="B128" s="37"/>
      <c r="C128" s="35"/>
      <c r="D128" s="35"/>
      <c r="E128" s="35"/>
    </row>
    <row r="129" spans="1:5" x14ac:dyDescent="0.2">
      <c r="A129" s="33"/>
      <c r="B129" s="37"/>
      <c r="C129" s="35"/>
      <c r="D129" s="35"/>
      <c r="E129" s="35"/>
    </row>
    <row r="130" spans="1:5" x14ac:dyDescent="0.2">
      <c r="A130" s="33"/>
      <c r="B130" s="37"/>
      <c r="C130" s="35"/>
      <c r="D130" s="35"/>
      <c r="E130" s="35"/>
    </row>
    <row r="131" spans="1:5" x14ac:dyDescent="0.2">
      <c r="A131" s="33"/>
      <c r="B131" s="37"/>
      <c r="C131" s="35"/>
      <c r="D131" s="35"/>
      <c r="E131" s="35"/>
    </row>
    <row r="132" spans="1:5" x14ac:dyDescent="0.2">
      <c r="A132" s="33"/>
      <c r="B132" s="37"/>
      <c r="C132" s="35"/>
      <c r="D132" s="35"/>
      <c r="E132" s="35"/>
    </row>
    <row r="133" spans="1:5" x14ac:dyDescent="0.2">
      <c r="A133" s="33"/>
      <c r="B133" s="37"/>
      <c r="C133" s="35"/>
      <c r="D133" s="35"/>
      <c r="E133" s="35"/>
    </row>
    <row r="134" spans="1:5" x14ac:dyDescent="0.2">
      <c r="A134" s="33"/>
      <c r="B134" s="37"/>
      <c r="C134" s="35"/>
      <c r="D134" s="35"/>
      <c r="E134" s="35"/>
    </row>
    <row r="135" spans="1:5" x14ac:dyDescent="0.2">
      <c r="A135" s="33"/>
      <c r="B135" s="37"/>
      <c r="C135" s="35"/>
      <c r="D135" s="35"/>
      <c r="E135" s="35"/>
    </row>
    <row r="136" spans="1:5" x14ac:dyDescent="0.2">
      <c r="A136" s="33"/>
      <c r="B136" s="37"/>
      <c r="C136" s="35"/>
      <c r="D136" s="35"/>
      <c r="E136" s="35"/>
    </row>
    <row r="137" spans="1:5" x14ac:dyDescent="0.2">
      <c r="A137" s="33"/>
      <c r="B137" s="37"/>
      <c r="C137" s="35"/>
      <c r="D137" s="35"/>
      <c r="E137" s="35"/>
    </row>
    <row r="138" spans="1:5" x14ac:dyDescent="0.2">
      <c r="A138" s="33"/>
      <c r="B138" s="37"/>
      <c r="C138" s="35"/>
      <c r="D138" s="35"/>
      <c r="E138" s="35"/>
    </row>
    <row r="139" spans="1:5" x14ac:dyDescent="0.2">
      <c r="A139" s="33"/>
      <c r="B139" s="37"/>
      <c r="C139" s="35"/>
      <c r="D139" s="35"/>
      <c r="E139" s="35"/>
    </row>
    <row r="140" spans="1:5" x14ac:dyDescent="0.2">
      <c r="A140" s="33"/>
      <c r="B140" s="37"/>
      <c r="C140" s="35"/>
      <c r="D140" s="35"/>
      <c r="E140" s="35"/>
    </row>
    <row r="141" spans="1:5" x14ac:dyDescent="0.2">
      <c r="A141" s="33"/>
      <c r="B141" s="37"/>
      <c r="C141" s="35"/>
      <c r="D141" s="35"/>
      <c r="E141" s="35"/>
    </row>
    <row r="142" spans="1:5" x14ac:dyDescent="0.2">
      <c r="A142" s="33"/>
      <c r="B142" s="37"/>
      <c r="C142" s="35"/>
      <c r="D142" s="35"/>
      <c r="E142" s="35"/>
    </row>
    <row r="143" spans="1:5" x14ac:dyDescent="0.2">
      <c r="A143" s="33"/>
      <c r="B143" s="37"/>
      <c r="C143" s="35"/>
      <c r="D143" s="35"/>
      <c r="E143" s="35"/>
    </row>
    <row r="144" spans="1:5" x14ac:dyDescent="0.2">
      <c r="A144" s="33"/>
      <c r="B144" s="37"/>
      <c r="C144" s="35"/>
      <c r="D144" s="35"/>
      <c r="E144" s="35"/>
    </row>
    <row r="145" spans="1:5" x14ac:dyDescent="0.2">
      <c r="A145" s="33"/>
      <c r="B145" s="37"/>
      <c r="C145" s="35"/>
      <c r="D145" s="35"/>
      <c r="E145" s="35"/>
    </row>
    <row r="146" spans="1:5" x14ac:dyDescent="0.2">
      <c r="A146" s="33"/>
      <c r="B146" s="37"/>
      <c r="C146" s="35"/>
      <c r="D146" s="35"/>
      <c r="E146" s="35"/>
    </row>
    <row r="147" spans="1:5" x14ac:dyDescent="0.2">
      <c r="A147" s="33"/>
      <c r="B147" s="37"/>
      <c r="C147" s="35"/>
      <c r="D147" s="35"/>
      <c r="E147" s="35"/>
    </row>
    <row r="148" spans="1:5" x14ac:dyDescent="0.2">
      <c r="A148" s="33"/>
      <c r="B148" s="37"/>
      <c r="C148" s="35"/>
      <c r="D148" s="35"/>
      <c r="E148" s="35"/>
    </row>
    <row r="149" spans="1:5" x14ac:dyDescent="0.2">
      <c r="A149" s="33"/>
      <c r="B149" s="37"/>
      <c r="C149" s="35"/>
      <c r="D149" s="35"/>
      <c r="E149" s="35"/>
    </row>
    <row r="150" spans="1:5" x14ac:dyDescent="0.2">
      <c r="A150" s="33"/>
      <c r="B150" s="37"/>
      <c r="C150" s="35"/>
      <c r="D150" s="35"/>
      <c r="E150" s="35"/>
    </row>
    <row r="151" spans="1:5" x14ac:dyDescent="0.2">
      <c r="A151" s="33"/>
      <c r="B151" s="37"/>
      <c r="C151" s="35"/>
      <c r="D151" s="35"/>
      <c r="E151" s="35"/>
    </row>
    <row r="152" spans="1:5" x14ac:dyDescent="0.2">
      <c r="A152" s="33"/>
      <c r="B152" s="37"/>
      <c r="C152" s="35"/>
      <c r="D152" s="35"/>
      <c r="E152" s="35"/>
    </row>
    <row r="153" spans="1:5" x14ac:dyDescent="0.2">
      <c r="A153" s="33"/>
      <c r="B153" s="37"/>
      <c r="C153" s="35"/>
      <c r="D153" s="35"/>
      <c r="E153" s="35"/>
    </row>
    <row r="154" spans="1:5" x14ac:dyDescent="0.2">
      <c r="A154" s="33"/>
      <c r="B154" s="37"/>
      <c r="C154" s="35"/>
      <c r="D154" s="35"/>
      <c r="E154" s="35"/>
    </row>
    <row r="155" spans="1:5" x14ac:dyDescent="0.2">
      <c r="A155" s="33"/>
      <c r="B155" s="37"/>
      <c r="C155" s="35"/>
      <c r="D155" s="35"/>
      <c r="E155" s="35"/>
    </row>
    <row r="156" spans="1:5" x14ac:dyDescent="0.2">
      <c r="A156" s="33"/>
      <c r="B156" s="37"/>
      <c r="C156" s="35"/>
      <c r="D156" s="35"/>
      <c r="E156" s="35"/>
    </row>
    <row r="157" spans="1:5" x14ac:dyDescent="0.2">
      <c r="A157" s="33"/>
      <c r="B157" s="37"/>
      <c r="C157" s="35"/>
      <c r="D157" s="35"/>
      <c r="E157" s="35"/>
    </row>
    <row r="158" spans="1:5" x14ac:dyDescent="0.2">
      <c r="A158" s="33"/>
      <c r="B158" s="37"/>
      <c r="C158" s="35"/>
      <c r="D158" s="35"/>
      <c r="E158" s="35"/>
    </row>
    <row r="159" spans="1:5" x14ac:dyDescent="0.2">
      <c r="A159" s="33"/>
      <c r="B159" s="37"/>
      <c r="C159" s="35"/>
      <c r="D159" s="35"/>
      <c r="E159" s="35"/>
    </row>
    <row r="160" spans="1:5" x14ac:dyDescent="0.2">
      <c r="A160" s="33"/>
      <c r="B160" s="37"/>
      <c r="C160" s="35"/>
      <c r="D160" s="35"/>
      <c r="E160" s="35"/>
    </row>
    <row r="161" spans="1:5" x14ac:dyDescent="0.2">
      <c r="A161" s="33"/>
      <c r="B161" s="37"/>
      <c r="C161" s="35"/>
      <c r="D161" s="35"/>
      <c r="E161" s="35"/>
    </row>
    <row r="162" spans="1:5" x14ac:dyDescent="0.2">
      <c r="A162" s="33"/>
      <c r="B162" s="37"/>
      <c r="C162" s="35"/>
      <c r="D162" s="35"/>
      <c r="E162" s="35"/>
    </row>
    <row r="163" spans="1:5" x14ac:dyDescent="0.2">
      <c r="A163" s="33"/>
      <c r="B163" s="37"/>
      <c r="C163" s="35"/>
      <c r="D163" s="35"/>
      <c r="E163" s="35"/>
    </row>
    <row r="164" spans="1:5" x14ac:dyDescent="0.2">
      <c r="A164" s="33"/>
      <c r="B164" s="37"/>
      <c r="C164" s="35"/>
      <c r="D164" s="35"/>
      <c r="E164" s="35"/>
    </row>
    <row r="165" spans="1:5" x14ac:dyDescent="0.2">
      <c r="A165" s="33"/>
      <c r="B165" s="37"/>
      <c r="C165" s="35"/>
      <c r="D165" s="35"/>
      <c r="E165" s="35"/>
    </row>
    <row r="166" spans="1:5" x14ac:dyDescent="0.2">
      <c r="A166" s="33"/>
      <c r="B166" s="37"/>
      <c r="C166" s="35"/>
      <c r="D166" s="35"/>
      <c r="E166" s="35"/>
    </row>
    <row r="167" spans="1:5" x14ac:dyDescent="0.2">
      <c r="A167" s="33"/>
      <c r="B167" s="37"/>
      <c r="C167" s="35"/>
      <c r="D167" s="35"/>
      <c r="E167" s="35"/>
    </row>
    <row r="168" spans="1:5" x14ac:dyDescent="0.2">
      <c r="A168" s="33"/>
      <c r="B168" s="37"/>
      <c r="C168" s="35"/>
      <c r="D168" s="35"/>
      <c r="E168" s="35"/>
    </row>
    <row r="169" spans="1:5" x14ac:dyDescent="0.2">
      <c r="A169" s="33"/>
      <c r="B169" s="37"/>
      <c r="C169" s="35"/>
      <c r="D169" s="35"/>
      <c r="E169" s="35"/>
    </row>
    <row r="170" spans="1:5" x14ac:dyDescent="0.2">
      <c r="A170" s="33"/>
      <c r="B170" s="37"/>
      <c r="C170" s="35"/>
      <c r="D170" s="35"/>
      <c r="E170" s="35"/>
    </row>
    <row r="171" spans="1:5" x14ac:dyDescent="0.2">
      <c r="A171" s="33"/>
      <c r="B171" s="37"/>
      <c r="C171" s="35"/>
      <c r="D171" s="35"/>
      <c r="E171" s="35"/>
    </row>
    <row r="172" spans="1:5" x14ac:dyDescent="0.2">
      <c r="A172" s="33"/>
      <c r="B172" s="37"/>
      <c r="C172" s="35"/>
      <c r="D172" s="35"/>
      <c r="E172" s="35"/>
    </row>
    <row r="173" spans="1:5" x14ac:dyDescent="0.2">
      <c r="A173" s="33"/>
      <c r="B173" s="37"/>
      <c r="C173" s="35"/>
      <c r="D173" s="35"/>
      <c r="E173" s="35"/>
    </row>
    <row r="174" spans="1:5" x14ac:dyDescent="0.2">
      <c r="A174" s="33"/>
      <c r="B174" s="37"/>
      <c r="C174" s="35"/>
      <c r="D174" s="35"/>
      <c r="E174" s="35"/>
    </row>
    <row r="175" spans="1:5" x14ac:dyDescent="0.2">
      <c r="A175" s="33"/>
      <c r="B175" s="37"/>
      <c r="C175" s="35"/>
      <c r="D175" s="35"/>
      <c r="E175" s="35"/>
    </row>
    <row r="176" spans="1:5" x14ac:dyDescent="0.2">
      <c r="A176" s="33"/>
      <c r="B176" s="37"/>
      <c r="C176" s="35"/>
      <c r="D176" s="35"/>
      <c r="E176" s="35"/>
    </row>
    <row r="177" spans="1:5" x14ac:dyDescent="0.2">
      <c r="A177" s="33"/>
      <c r="B177" s="37"/>
      <c r="C177" s="35"/>
      <c r="D177" s="35"/>
      <c r="E177" s="35"/>
    </row>
    <row r="178" spans="1:5" x14ac:dyDescent="0.2">
      <c r="A178" s="33"/>
      <c r="B178" s="37"/>
      <c r="C178" s="35"/>
      <c r="D178" s="35"/>
      <c r="E178" s="35"/>
    </row>
    <row r="179" spans="1:5" x14ac:dyDescent="0.2">
      <c r="A179" s="33"/>
      <c r="B179" s="37"/>
      <c r="C179" s="35"/>
      <c r="D179" s="35"/>
      <c r="E179" s="35"/>
    </row>
    <row r="180" spans="1:5" x14ac:dyDescent="0.2">
      <c r="A180" s="33"/>
      <c r="B180" s="37"/>
      <c r="C180" s="35"/>
      <c r="D180" s="35"/>
      <c r="E180" s="35"/>
    </row>
    <row r="181" spans="1:5" x14ac:dyDescent="0.2">
      <c r="A181" s="33"/>
      <c r="B181" s="37"/>
      <c r="C181" s="35"/>
      <c r="D181" s="35"/>
      <c r="E181" s="35"/>
    </row>
    <row r="182" spans="1:5" x14ac:dyDescent="0.2">
      <c r="A182" s="33"/>
      <c r="B182" s="37"/>
      <c r="C182" s="35"/>
      <c r="D182" s="35"/>
      <c r="E182" s="35"/>
    </row>
    <row r="183" spans="1:5" x14ac:dyDescent="0.2">
      <c r="A183" s="33"/>
      <c r="B183" s="37"/>
      <c r="C183" s="35"/>
      <c r="D183" s="35"/>
      <c r="E183" s="35"/>
    </row>
    <row r="184" spans="1:5" x14ac:dyDescent="0.2">
      <c r="A184" s="33"/>
      <c r="B184" s="37"/>
      <c r="C184" s="35"/>
      <c r="D184" s="35"/>
      <c r="E184" s="35"/>
    </row>
    <row r="185" spans="1:5" x14ac:dyDescent="0.2">
      <c r="A185" s="33"/>
      <c r="B185" s="37"/>
      <c r="C185" s="35"/>
      <c r="D185" s="35"/>
      <c r="E185" s="35"/>
    </row>
    <row r="186" spans="1:5" x14ac:dyDescent="0.2">
      <c r="A186" s="33"/>
      <c r="B186" s="37"/>
      <c r="C186" s="35"/>
      <c r="D186" s="35"/>
      <c r="E186" s="35"/>
    </row>
    <row r="187" spans="1:5" x14ac:dyDescent="0.2">
      <c r="A187" s="33"/>
      <c r="B187" s="37"/>
      <c r="C187" s="35"/>
      <c r="D187" s="35"/>
      <c r="E187" s="35"/>
    </row>
    <row r="188" spans="1:5" x14ac:dyDescent="0.2">
      <c r="A188" s="33"/>
      <c r="B188" s="37"/>
      <c r="C188" s="35"/>
      <c r="D188" s="35"/>
      <c r="E188" s="35"/>
    </row>
    <row r="189" spans="1:5" x14ac:dyDescent="0.2">
      <c r="A189" s="33"/>
      <c r="B189" s="37"/>
      <c r="C189" s="35"/>
      <c r="D189" s="35"/>
      <c r="E189" s="35"/>
    </row>
    <row r="190" spans="1:5" x14ac:dyDescent="0.2">
      <c r="A190" s="33"/>
      <c r="B190" s="37"/>
      <c r="C190" s="35"/>
      <c r="D190" s="35"/>
      <c r="E190" s="35"/>
    </row>
    <row r="191" spans="1:5" x14ac:dyDescent="0.2">
      <c r="A191" s="33"/>
      <c r="B191" s="37"/>
      <c r="C191" s="35"/>
      <c r="D191" s="35"/>
      <c r="E191" s="35"/>
    </row>
    <row r="192" spans="1:5" x14ac:dyDescent="0.2">
      <c r="A192" s="33"/>
      <c r="B192" s="37"/>
      <c r="C192" s="35"/>
      <c r="D192" s="35"/>
      <c r="E192" s="35"/>
    </row>
    <row r="193" spans="1:5" x14ac:dyDescent="0.2">
      <c r="A193" s="33"/>
      <c r="B193" s="37"/>
      <c r="C193" s="35"/>
      <c r="D193" s="35"/>
      <c r="E193" s="35"/>
    </row>
    <row r="194" spans="1:5" x14ac:dyDescent="0.2">
      <c r="A194" s="33"/>
      <c r="B194" s="37"/>
      <c r="C194" s="35"/>
      <c r="D194" s="35"/>
      <c r="E194" s="35"/>
    </row>
    <row r="195" spans="1:5" x14ac:dyDescent="0.2">
      <c r="A195" s="33"/>
      <c r="B195" s="37"/>
      <c r="C195" s="35"/>
      <c r="D195" s="35"/>
      <c r="E195" s="35"/>
    </row>
    <row r="196" spans="1:5" x14ac:dyDescent="0.2">
      <c r="A196" s="33"/>
      <c r="B196" s="37"/>
      <c r="C196" s="35"/>
      <c r="D196" s="35"/>
      <c r="E196" s="35"/>
    </row>
    <row r="197" spans="1:5" x14ac:dyDescent="0.2">
      <c r="A197" s="33"/>
      <c r="B197" s="37"/>
      <c r="C197" s="35"/>
      <c r="D197" s="35"/>
      <c r="E197" s="35"/>
    </row>
    <row r="198" spans="1:5" x14ac:dyDescent="0.2">
      <c r="A198" s="33"/>
      <c r="B198" s="37"/>
      <c r="C198" s="35"/>
      <c r="D198" s="35"/>
      <c r="E198" s="35"/>
    </row>
    <row r="199" spans="1:5" x14ac:dyDescent="0.2">
      <c r="A199" s="33"/>
      <c r="B199" s="37"/>
      <c r="C199" s="35"/>
      <c r="D199" s="35"/>
      <c r="E199" s="35"/>
    </row>
    <row r="200" spans="1:5" x14ac:dyDescent="0.2">
      <c r="A200" s="33"/>
      <c r="B200" s="37"/>
      <c r="C200" s="35"/>
      <c r="D200" s="35"/>
      <c r="E200" s="35"/>
    </row>
    <row r="201" spans="1:5" x14ac:dyDescent="0.2">
      <c r="A201" s="33"/>
      <c r="B201" s="37"/>
      <c r="C201" s="35"/>
      <c r="D201" s="35"/>
      <c r="E201" s="35"/>
    </row>
    <row r="202" spans="1:5" x14ac:dyDescent="0.2">
      <c r="A202" s="33"/>
      <c r="B202" s="37"/>
      <c r="C202" s="35"/>
      <c r="D202" s="35"/>
      <c r="E202" s="35"/>
    </row>
    <row r="203" spans="1:5" x14ac:dyDescent="0.2">
      <c r="A203" s="33"/>
      <c r="B203" s="37"/>
      <c r="C203" s="35"/>
      <c r="D203" s="35"/>
      <c r="E203" s="35"/>
    </row>
    <row r="204" spans="1:5" x14ac:dyDescent="0.2">
      <c r="A204" s="33"/>
      <c r="B204" s="37"/>
      <c r="C204" s="35"/>
      <c r="D204" s="35"/>
      <c r="E204" s="35"/>
    </row>
    <row r="205" spans="1:5" x14ac:dyDescent="0.2">
      <c r="A205" s="33"/>
      <c r="B205" s="37"/>
      <c r="C205" s="35"/>
      <c r="D205" s="35"/>
      <c r="E205" s="35"/>
    </row>
    <row r="206" spans="1:5" x14ac:dyDescent="0.2">
      <c r="A206" s="33"/>
      <c r="B206" s="37"/>
      <c r="C206" s="35"/>
      <c r="D206" s="35"/>
      <c r="E206" s="35"/>
    </row>
    <row r="207" spans="1:5" x14ac:dyDescent="0.2">
      <c r="A207" s="33"/>
      <c r="B207" s="37"/>
      <c r="C207" s="35"/>
      <c r="D207" s="35"/>
      <c r="E207" s="35"/>
    </row>
    <row r="208" spans="1:5" x14ac:dyDescent="0.2">
      <c r="A208" s="33"/>
      <c r="B208" s="37"/>
      <c r="C208" s="35"/>
      <c r="D208" s="35"/>
      <c r="E208" s="35"/>
    </row>
    <row r="209" spans="1:5" x14ac:dyDescent="0.2">
      <c r="A209" s="33"/>
      <c r="B209" s="37"/>
      <c r="C209" s="35"/>
      <c r="D209" s="35"/>
      <c r="E209" s="35"/>
    </row>
    <row r="210" spans="1:5" x14ac:dyDescent="0.2">
      <c r="A210" s="33"/>
      <c r="B210" s="37"/>
      <c r="C210" s="35"/>
      <c r="D210" s="35"/>
      <c r="E210" s="35"/>
    </row>
    <row r="211" spans="1:5" x14ac:dyDescent="0.2">
      <c r="A211" s="33"/>
      <c r="B211" s="37"/>
      <c r="C211" s="35"/>
      <c r="D211" s="35"/>
      <c r="E211" s="35"/>
    </row>
    <row r="212" spans="1:5" x14ac:dyDescent="0.2">
      <c r="A212" s="33"/>
      <c r="B212" s="37"/>
      <c r="C212" s="35"/>
      <c r="D212" s="35"/>
      <c r="E212" s="35"/>
    </row>
    <row r="213" spans="1:5" x14ac:dyDescent="0.2">
      <c r="A213" s="33"/>
      <c r="B213" s="37"/>
      <c r="C213" s="35"/>
      <c r="D213" s="35"/>
      <c r="E213" s="35"/>
    </row>
    <row r="214" spans="1:5" x14ac:dyDescent="0.2">
      <c r="A214" s="33"/>
      <c r="B214" s="37"/>
      <c r="C214" s="35"/>
      <c r="D214" s="35"/>
      <c r="E214" s="35"/>
    </row>
    <row r="215" spans="1:5" x14ac:dyDescent="0.2">
      <c r="A215" s="33"/>
      <c r="B215" s="37"/>
      <c r="C215" s="35"/>
      <c r="D215" s="35"/>
      <c r="E215" s="35"/>
    </row>
    <row r="216" spans="1:5" x14ac:dyDescent="0.2">
      <c r="A216" s="33"/>
      <c r="B216" s="37"/>
      <c r="C216" s="35"/>
      <c r="D216" s="35"/>
      <c r="E216" s="35"/>
    </row>
    <row r="217" spans="1:5" x14ac:dyDescent="0.2">
      <c r="A217" s="33"/>
      <c r="B217" s="37"/>
      <c r="C217" s="35"/>
      <c r="D217" s="35"/>
      <c r="E217" s="35"/>
    </row>
    <row r="218" spans="1:5" x14ac:dyDescent="0.2">
      <c r="A218" s="33"/>
      <c r="B218" s="37"/>
      <c r="C218" s="35"/>
      <c r="D218" s="35"/>
      <c r="E218" s="35"/>
    </row>
    <row r="219" spans="1:5" x14ac:dyDescent="0.2">
      <c r="A219" s="33"/>
      <c r="B219" s="37"/>
      <c r="C219" s="35"/>
      <c r="D219" s="35"/>
      <c r="E219" s="35"/>
    </row>
    <row r="220" spans="1:5" x14ac:dyDescent="0.2">
      <c r="A220" s="33"/>
      <c r="B220" s="37"/>
      <c r="C220" s="35"/>
      <c r="D220" s="35"/>
      <c r="E220" s="35"/>
    </row>
    <row r="221" spans="1:5" x14ac:dyDescent="0.2">
      <c r="A221" s="33"/>
      <c r="B221" s="37"/>
      <c r="C221" s="35"/>
      <c r="D221" s="35"/>
      <c r="E221" s="35"/>
    </row>
    <row r="222" spans="1:5" x14ac:dyDescent="0.2">
      <c r="A222" s="33"/>
      <c r="B222" s="37"/>
      <c r="C222" s="35"/>
      <c r="D222" s="35"/>
      <c r="E222" s="35"/>
    </row>
    <row r="223" spans="1:5" x14ac:dyDescent="0.2">
      <c r="A223" s="33"/>
      <c r="B223" s="37"/>
      <c r="C223" s="35"/>
      <c r="D223" s="35"/>
      <c r="E223" s="35"/>
    </row>
    <row r="224" spans="1:5" x14ac:dyDescent="0.2">
      <c r="A224" s="33"/>
      <c r="B224" s="37"/>
      <c r="C224" s="35"/>
      <c r="D224" s="35"/>
      <c r="E224" s="35"/>
    </row>
    <row r="225" spans="1:5" x14ac:dyDescent="0.2">
      <c r="A225" s="33"/>
      <c r="B225" s="37"/>
      <c r="C225" s="35"/>
      <c r="D225" s="35"/>
      <c r="E225" s="35"/>
    </row>
    <row r="226" spans="1:5" x14ac:dyDescent="0.2">
      <c r="A226" s="33"/>
      <c r="B226" s="37"/>
      <c r="C226" s="35"/>
      <c r="D226" s="35"/>
      <c r="E226" s="35"/>
    </row>
    <row r="227" spans="1:5" x14ac:dyDescent="0.2">
      <c r="A227" s="33"/>
      <c r="B227" s="37"/>
      <c r="C227" s="35"/>
      <c r="D227" s="35"/>
      <c r="E227" s="35"/>
    </row>
    <row r="228" spans="1:5" x14ac:dyDescent="0.2">
      <c r="A228" s="33"/>
      <c r="B228" s="37"/>
      <c r="C228" s="35"/>
      <c r="D228" s="35"/>
      <c r="E228" s="35"/>
    </row>
    <row r="229" spans="1:5" x14ac:dyDescent="0.2">
      <c r="A229" s="33"/>
      <c r="B229" s="37"/>
      <c r="C229" s="35"/>
      <c r="D229" s="35"/>
      <c r="E229" s="35"/>
    </row>
    <row r="230" spans="1:5" x14ac:dyDescent="0.2">
      <c r="A230" s="33"/>
      <c r="B230" s="37"/>
      <c r="C230" s="35"/>
      <c r="D230" s="35"/>
      <c r="E230" s="35"/>
    </row>
    <row r="231" spans="1:5" x14ac:dyDescent="0.2">
      <c r="A231" s="33"/>
      <c r="B231" s="37"/>
      <c r="C231" s="35"/>
      <c r="D231" s="35"/>
      <c r="E231" s="35"/>
    </row>
    <row r="232" spans="1:5" x14ac:dyDescent="0.2">
      <c r="A232" s="33"/>
      <c r="B232" s="37"/>
      <c r="C232" s="35"/>
      <c r="D232" s="35"/>
      <c r="E232" s="35"/>
    </row>
    <row r="233" spans="1:5" x14ac:dyDescent="0.2">
      <c r="A233" s="33"/>
      <c r="B233" s="37"/>
      <c r="C233" s="35"/>
      <c r="D233" s="35"/>
      <c r="E233" s="35"/>
    </row>
    <row r="234" spans="1:5" x14ac:dyDescent="0.2">
      <c r="A234" s="33"/>
      <c r="B234" s="37"/>
      <c r="C234" s="35"/>
      <c r="D234" s="35"/>
      <c r="E234" s="35"/>
    </row>
    <row r="235" spans="1:5" x14ac:dyDescent="0.2">
      <c r="A235" s="33"/>
      <c r="B235" s="37"/>
      <c r="C235" s="35"/>
      <c r="D235" s="35"/>
      <c r="E235" s="35"/>
    </row>
    <row r="236" spans="1:5" x14ac:dyDescent="0.2">
      <c r="A236" s="33"/>
      <c r="B236" s="37"/>
      <c r="C236" s="35"/>
      <c r="D236" s="35"/>
      <c r="E236" s="35"/>
    </row>
    <row r="237" spans="1:5" x14ac:dyDescent="0.2">
      <c r="A237" s="33"/>
      <c r="B237" s="37"/>
      <c r="C237" s="35"/>
      <c r="D237" s="35"/>
      <c r="E237" s="35"/>
    </row>
    <row r="238" spans="1:5" x14ac:dyDescent="0.2">
      <c r="A238" s="33"/>
      <c r="B238" s="37"/>
      <c r="C238" s="35"/>
      <c r="D238" s="35"/>
      <c r="E238" s="35"/>
    </row>
    <row r="239" spans="1:5" x14ac:dyDescent="0.2">
      <c r="A239" s="33"/>
      <c r="B239" s="37"/>
      <c r="C239" s="35"/>
      <c r="D239" s="35"/>
      <c r="E239" s="35"/>
    </row>
    <row r="240" spans="1:5" x14ac:dyDescent="0.2">
      <c r="A240" s="33"/>
      <c r="B240" s="37"/>
      <c r="C240" s="35"/>
      <c r="D240" s="35"/>
      <c r="E240" s="35"/>
    </row>
    <row r="241" spans="1:5" x14ac:dyDescent="0.2">
      <c r="A241" s="33"/>
      <c r="B241" s="37"/>
      <c r="C241" s="35"/>
      <c r="D241" s="35"/>
      <c r="E241" s="35"/>
    </row>
    <row r="242" spans="1:5" x14ac:dyDescent="0.2">
      <c r="A242" s="33"/>
      <c r="B242" s="37"/>
      <c r="C242" s="35"/>
      <c r="D242" s="35"/>
      <c r="E242" s="35"/>
    </row>
    <row r="243" spans="1:5" x14ac:dyDescent="0.2">
      <c r="A243" s="33"/>
      <c r="B243" s="37"/>
      <c r="C243" s="35"/>
      <c r="D243" s="35"/>
      <c r="E243" s="35"/>
    </row>
    <row r="244" spans="1:5" x14ac:dyDescent="0.2">
      <c r="A244" s="33"/>
      <c r="B244" s="37"/>
      <c r="C244" s="35"/>
      <c r="D244" s="35"/>
      <c r="E244" s="35"/>
    </row>
    <row r="245" spans="1:5" x14ac:dyDescent="0.2">
      <c r="A245" s="33"/>
      <c r="B245" s="37"/>
      <c r="C245" s="35"/>
      <c r="D245" s="35"/>
      <c r="E245" s="35"/>
    </row>
    <row r="246" spans="1:5" x14ac:dyDescent="0.2">
      <c r="A246" s="33"/>
      <c r="B246" s="37"/>
      <c r="C246" s="35"/>
      <c r="D246" s="35"/>
      <c r="E246" s="35"/>
    </row>
    <row r="247" spans="1:5" x14ac:dyDescent="0.2">
      <c r="A247" s="33"/>
      <c r="B247" s="37"/>
      <c r="C247" s="35"/>
      <c r="D247" s="35"/>
      <c r="E247" s="35"/>
    </row>
    <row r="248" spans="1:5" x14ac:dyDescent="0.2">
      <c r="A248" s="33"/>
      <c r="B248" s="37"/>
      <c r="C248" s="35"/>
      <c r="D248" s="35"/>
      <c r="E248" s="35"/>
    </row>
    <row r="249" spans="1:5" x14ac:dyDescent="0.2">
      <c r="A249" s="33"/>
      <c r="B249" s="37"/>
      <c r="C249" s="35"/>
      <c r="D249" s="35"/>
      <c r="E249" s="35"/>
    </row>
    <row r="250" spans="1:5" x14ac:dyDescent="0.2">
      <c r="A250" s="33"/>
      <c r="B250" s="37"/>
      <c r="C250" s="35"/>
      <c r="D250" s="35"/>
      <c r="E250" s="35"/>
    </row>
    <row r="251" spans="1:5" x14ac:dyDescent="0.2">
      <c r="A251" s="33"/>
      <c r="B251" s="37"/>
      <c r="C251" s="35"/>
      <c r="D251" s="35"/>
      <c r="E251" s="35"/>
    </row>
    <row r="252" spans="1:5" x14ac:dyDescent="0.2">
      <c r="A252" s="33"/>
      <c r="B252" s="37"/>
      <c r="C252" s="35"/>
      <c r="D252" s="35"/>
      <c r="E252" s="35"/>
    </row>
    <row r="253" spans="1:5" x14ac:dyDescent="0.2">
      <c r="A253" s="33"/>
      <c r="B253" s="37"/>
      <c r="C253" s="35"/>
      <c r="D253" s="35"/>
      <c r="E253" s="35"/>
    </row>
    <row r="254" spans="1:5" x14ac:dyDescent="0.2">
      <c r="A254" s="33"/>
      <c r="B254" s="37"/>
      <c r="C254" s="35"/>
      <c r="D254" s="35"/>
      <c r="E254" s="35"/>
    </row>
    <row r="255" spans="1:5" x14ac:dyDescent="0.2">
      <c r="A255" s="33"/>
      <c r="B255" s="37"/>
      <c r="C255" s="35"/>
      <c r="D255" s="35"/>
      <c r="E255" s="35"/>
    </row>
    <row r="256" spans="1:5" x14ac:dyDescent="0.2">
      <c r="A256" s="33"/>
      <c r="B256" s="37"/>
      <c r="C256" s="35"/>
      <c r="D256" s="35"/>
      <c r="E256" s="35"/>
    </row>
    <row r="257" spans="1:5" x14ac:dyDescent="0.2">
      <c r="A257" s="33"/>
      <c r="B257" s="37"/>
      <c r="C257" s="35"/>
      <c r="D257" s="35"/>
      <c r="E257" s="35"/>
    </row>
    <row r="258" spans="1:5" x14ac:dyDescent="0.2">
      <c r="A258" s="33"/>
      <c r="B258" s="37"/>
      <c r="C258" s="35"/>
      <c r="D258" s="35"/>
      <c r="E258" s="35"/>
    </row>
    <row r="259" spans="1:5" x14ac:dyDescent="0.2">
      <c r="A259" s="33"/>
      <c r="B259" s="37"/>
      <c r="C259" s="35"/>
      <c r="D259" s="35"/>
      <c r="E259" s="35"/>
    </row>
    <row r="260" spans="1:5" x14ac:dyDescent="0.2">
      <c r="A260" s="33"/>
      <c r="B260" s="37"/>
      <c r="C260" s="35"/>
      <c r="D260" s="35"/>
      <c r="E260" s="35"/>
    </row>
    <row r="261" spans="1:5" x14ac:dyDescent="0.2">
      <c r="A261" s="33"/>
      <c r="B261" s="37"/>
      <c r="C261" s="35"/>
      <c r="D261" s="35"/>
      <c r="E261" s="35"/>
    </row>
    <row r="262" spans="1:5" x14ac:dyDescent="0.2">
      <c r="A262" s="33"/>
      <c r="B262" s="37"/>
      <c r="C262" s="35"/>
      <c r="D262" s="35"/>
      <c r="E262" s="35"/>
    </row>
    <row r="263" spans="1:5" x14ac:dyDescent="0.2">
      <c r="A263" s="33"/>
      <c r="B263" s="37"/>
      <c r="C263" s="35"/>
      <c r="D263" s="35"/>
      <c r="E263" s="35"/>
    </row>
    <row r="264" spans="1:5" x14ac:dyDescent="0.2">
      <c r="A264" s="33"/>
      <c r="B264" s="37"/>
      <c r="C264" s="35"/>
      <c r="D264" s="35"/>
      <c r="E264" s="35"/>
    </row>
    <row r="265" spans="1:5" x14ac:dyDescent="0.2">
      <c r="A265" s="33"/>
      <c r="B265" s="37"/>
      <c r="C265" s="35"/>
      <c r="D265" s="35"/>
      <c r="E265" s="35"/>
    </row>
    <row r="266" spans="1:5" x14ac:dyDescent="0.2">
      <c r="A266" s="33"/>
      <c r="B266" s="37"/>
      <c r="C266" s="35"/>
      <c r="D266" s="35"/>
      <c r="E266" s="35"/>
    </row>
    <row r="267" spans="1:5" x14ac:dyDescent="0.2">
      <c r="A267" s="33"/>
      <c r="B267" s="37"/>
      <c r="C267" s="35"/>
      <c r="D267" s="35"/>
      <c r="E267" s="35"/>
    </row>
    <row r="268" spans="1:5" x14ac:dyDescent="0.2">
      <c r="A268" s="33"/>
      <c r="B268" s="37"/>
      <c r="C268" s="35"/>
      <c r="D268" s="35"/>
      <c r="E268" s="35"/>
    </row>
    <row r="269" spans="1:5" x14ac:dyDescent="0.2">
      <c r="A269" s="33"/>
      <c r="B269" s="37"/>
      <c r="C269" s="35"/>
      <c r="D269" s="35"/>
      <c r="E269" s="35"/>
    </row>
  </sheetData>
  <phoneticPr fontId="97" type="noConversion"/>
  <hyperlinks>
    <hyperlink ref="A5" location="INDICE!A7" display="VOLVER AL INDICE" xr:uid="{00000000-0004-0000-03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8C67-0001-4979-92FB-6EBE3BD9BD05}">
  <sheetPr>
    <pageSetUpPr autoPageBreaks="0" fitToPage="1"/>
  </sheetPr>
  <dimension ref="A1:W572"/>
  <sheetViews>
    <sheetView zoomScale="115" zoomScaleNormal="115" workbookViewId="0">
      <pane xSplit="1" ySplit="9" topLeftCell="B91" activePane="bottomRight" state="frozen"/>
      <selection pane="topRight" activeCell="C1" sqref="C1"/>
      <selection pane="bottomLeft" activeCell="A10" sqref="A10"/>
      <selection pane="bottomRight" activeCell="A9" sqref="A9"/>
    </sheetView>
  </sheetViews>
  <sheetFormatPr baseColWidth="10" defaultColWidth="11.42578125" defaultRowHeight="12.75" x14ac:dyDescent="0.2"/>
  <cols>
    <col min="1" max="1" width="9.85546875" style="36" bestFit="1" customWidth="1"/>
    <col min="2" max="21" width="15.140625" style="36" customWidth="1"/>
    <col min="22" max="22" width="10.85546875" style="34" customWidth="1"/>
    <col min="23" max="23" width="16.7109375" style="34" customWidth="1"/>
    <col min="24" max="24" width="10.85546875" style="34" customWidth="1"/>
    <col min="25" max="16384" width="11.42578125" style="34"/>
  </cols>
  <sheetData>
    <row r="1" spans="1:23" s="3" customFormat="1" ht="3" customHeight="1" x14ac:dyDescent="0.2">
      <c r="A1" s="2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70"/>
      <c r="Q1" s="128"/>
      <c r="R1" s="128"/>
      <c r="S1" s="128"/>
      <c r="T1" s="128"/>
      <c r="U1" s="129"/>
    </row>
    <row r="2" spans="1:23" s="3" customFormat="1" ht="33.75" customHeight="1" x14ac:dyDescent="0.2">
      <c r="A2" s="27" t="s">
        <v>3</v>
      </c>
      <c r="B2" s="24" t="s">
        <v>213</v>
      </c>
      <c r="C2" s="24"/>
      <c r="D2" s="24"/>
      <c r="E2" s="24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8"/>
      <c r="Q2" s="127"/>
      <c r="R2" s="127"/>
      <c r="S2" s="127"/>
      <c r="T2" s="127"/>
      <c r="U2" s="119"/>
    </row>
    <row r="3" spans="1:23" s="3" customFormat="1" x14ac:dyDescent="0.2">
      <c r="A3" s="27" t="s">
        <v>145</v>
      </c>
      <c r="B3" s="24" t="s">
        <v>214</v>
      </c>
      <c r="C3" s="24"/>
      <c r="D3" s="24"/>
      <c r="E3" s="24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08"/>
      <c r="Q3" s="127"/>
      <c r="R3" s="127"/>
      <c r="S3" s="127"/>
      <c r="T3" s="127"/>
      <c r="U3" s="119"/>
    </row>
    <row r="4" spans="1:23" s="3" customFormat="1" ht="3" customHeight="1" x14ac:dyDescent="0.2">
      <c r="A4" s="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70"/>
      <c r="Q4" s="128"/>
      <c r="R4" s="128"/>
      <c r="S4" s="128"/>
      <c r="T4" s="128"/>
      <c r="U4" s="129"/>
    </row>
    <row r="5" spans="1:23" s="3" customFormat="1" ht="22.5" x14ac:dyDescent="0.2">
      <c r="A5" s="29" t="s">
        <v>4</v>
      </c>
      <c r="B5" s="134"/>
      <c r="C5" s="135"/>
      <c r="D5" s="136"/>
      <c r="E5" s="137"/>
      <c r="F5" s="137"/>
      <c r="G5" s="137"/>
      <c r="H5" s="137"/>
      <c r="I5" s="137"/>
      <c r="J5" s="137"/>
      <c r="K5" s="137"/>
      <c r="L5" s="137"/>
      <c r="M5" s="125"/>
      <c r="N5" s="137"/>
      <c r="O5" s="137"/>
      <c r="P5" s="137"/>
      <c r="Q5" s="137"/>
      <c r="R5" s="137"/>
      <c r="S5" s="137"/>
      <c r="T5" s="137"/>
      <c r="U5" s="138"/>
    </row>
    <row r="6" spans="1:23" s="3" customFormat="1" ht="4.5" customHeight="1" x14ac:dyDescent="0.2">
      <c r="A6" s="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1"/>
    </row>
    <row r="7" spans="1:23" s="3" customFormat="1" ht="22.5" x14ac:dyDescent="0.2">
      <c r="A7" s="94" t="s">
        <v>165</v>
      </c>
      <c r="B7" s="48" t="s">
        <v>78</v>
      </c>
      <c r="C7" s="48" t="s">
        <v>78</v>
      </c>
      <c r="D7" s="48" t="s">
        <v>78</v>
      </c>
      <c r="E7" s="48" t="s">
        <v>78</v>
      </c>
      <c r="F7" s="48" t="s">
        <v>78</v>
      </c>
      <c r="G7" s="48" t="s">
        <v>78</v>
      </c>
      <c r="H7" s="48" t="s">
        <v>78</v>
      </c>
      <c r="I7" s="48" t="s">
        <v>78</v>
      </c>
      <c r="J7" s="48" t="s">
        <v>78</v>
      </c>
      <c r="K7" s="48" t="s">
        <v>78</v>
      </c>
      <c r="L7" s="48" t="s">
        <v>78</v>
      </c>
      <c r="M7" s="48" t="s">
        <v>78</v>
      </c>
      <c r="N7" s="48" t="s">
        <v>78</v>
      </c>
      <c r="O7" s="48" t="s">
        <v>78</v>
      </c>
      <c r="P7" s="48" t="s">
        <v>78</v>
      </c>
      <c r="Q7" s="48" t="s">
        <v>78</v>
      </c>
      <c r="R7" s="48" t="s">
        <v>78</v>
      </c>
      <c r="S7" s="48" t="s">
        <v>78</v>
      </c>
      <c r="T7" s="48" t="s">
        <v>78</v>
      </c>
      <c r="U7" s="65" t="s">
        <v>78</v>
      </c>
    </row>
    <row r="8" spans="1:23" s="3" customFormat="1" ht="24" customHeight="1" x14ac:dyDescent="0.2">
      <c r="A8" s="28"/>
      <c r="B8" s="85" t="s">
        <v>144</v>
      </c>
      <c r="C8" s="88"/>
      <c r="D8" s="86"/>
      <c r="E8" s="85"/>
      <c r="F8" s="85"/>
      <c r="G8" s="85"/>
      <c r="H8" s="139"/>
      <c r="I8" s="139"/>
      <c r="J8" s="139"/>
      <c r="K8" s="139"/>
      <c r="L8" s="139"/>
      <c r="M8" s="139"/>
      <c r="N8" s="139"/>
      <c r="O8" s="139"/>
      <c r="P8" s="239"/>
      <c r="Q8" s="139"/>
      <c r="R8" s="139"/>
      <c r="S8" s="139"/>
      <c r="T8" s="139"/>
      <c r="U8" s="79"/>
    </row>
    <row r="9" spans="1:23" s="4" customFormat="1" ht="45.75" thickBot="1" x14ac:dyDescent="0.25">
      <c r="A9" s="31" t="s">
        <v>14</v>
      </c>
      <c r="B9" s="39" t="s">
        <v>85</v>
      </c>
      <c r="C9" s="39" t="s">
        <v>86</v>
      </c>
      <c r="D9" s="39" t="s">
        <v>87</v>
      </c>
      <c r="E9" s="39" t="s">
        <v>88</v>
      </c>
      <c r="F9" s="39" t="s">
        <v>210</v>
      </c>
      <c r="G9" s="39" t="s">
        <v>90</v>
      </c>
      <c r="H9" s="39" t="s">
        <v>91</v>
      </c>
      <c r="I9" s="39" t="s">
        <v>92</v>
      </c>
      <c r="J9" s="39" t="s">
        <v>93</v>
      </c>
      <c r="K9" s="39" t="s">
        <v>94</v>
      </c>
      <c r="L9" s="39" t="s">
        <v>95</v>
      </c>
      <c r="M9" s="39" t="s">
        <v>96</v>
      </c>
      <c r="N9" s="39" t="s">
        <v>97</v>
      </c>
      <c r="O9" s="39" t="s">
        <v>98</v>
      </c>
      <c r="P9" s="39" t="s">
        <v>211</v>
      </c>
      <c r="Q9" s="39" t="s">
        <v>99</v>
      </c>
      <c r="R9" s="39" t="s">
        <v>100</v>
      </c>
      <c r="S9" s="39" t="s">
        <v>101</v>
      </c>
      <c r="T9" s="39" t="s">
        <v>212</v>
      </c>
      <c r="U9" s="65" t="s">
        <v>104</v>
      </c>
      <c r="V9" s="3"/>
    </row>
    <row r="10" spans="1:23" s="1" customFormat="1" x14ac:dyDescent="0.2">
      <c r="A10" s="269">
        <v>2014.01</v>
      </c>
      <c r="B10" s="43">
        <v>793</v>
      </c>
      <c r="C10" s="43">
        <v>95</v>
      </c>
      <c r="D10" s="43">
        <v>10453</v>
      </c>
      <c r="E10" s="43">
        <v>63</v>
      </c>
      <c r="F10" s="43">
        <v>662</v>
      </c>
      <c r="G10" s="43">
        <v>5092</v>
      </c>
      <c r="H10" s="43">
        <v>14917</v>
      </c>
      <c r="I10" s="43">
        <v>4361</v>
      </c>
      <c r="J10" s="43">
        <v>2490</v>
      </c>
      <c r="K10" s="43">
        <v>1654</v>
      </c>
      <c r="L10" s="43">
        <v>2232</v>
      </c>
      <c r="M10" s="43">
        <v>930</v>
      </c>
      <c r="N10" s="43">
        <v>1250</v>
      </c>
      <c r="O10" s="43">
        <v>4378</v>
      </c>
      <c r="P10" s="43">
        <v>7132</v>
      </c>
      <c r="Q10" s="43">
        <v>3489</v>
      </c>
      <c r="R10" s="43">
        <v>1071</v>
      </c>
      <c r="S10" s="43">
        <v>5659</v>
      </c>
      <c r="T10" s="43">
        <v>211</v>
      </c>
      <c r="U10" s="124">
        <f t="shared" ref="U10:U41" si="0">SUM(B10:T10)</f>
        <v>66932</v>
      </c>
      <c r="V10" s="165"/>
      <c r="W10" s="238"/>
    </row>
    <row r="11" spans="1:23" x14ac:dyDescent="0.2">
      <c r="A11" s="269">
        <v>2014.02</v>
      </c>
      <c r="B11" s="45">
        <v>798</v>
      </c>
      <c r="C11" s="45">
        <v>94</v>
      </c>
      <c r="D11" s="126">
        <v>10384</v>
      </c>
      <c r="E11" s="45">
        <v>68</v>
      </c>
      <c r="F11" s="44">
        <v>666</v>
      </c>
      <c r="G11" s="44">
        <v>5070</v>
      </c>
      <c r="H11" s="44">
        <v>14864</v>
      </c>
      <c r="I11" s="44">
        <v>4328</v>
      </c>
      <c r="J11" s="44">
        <v>2475</v>
      </c>
      <c r="K11" s="44">
        <v>1656</v>
      </c>
      <c r="L11" s="44">
        <v>2228</v>
      </c>
      <c r="M11" s="44">
        <v>929</v>
      </c>
      <c r="N11" s="44">
        <v>1202</v>
      </c>
      <c r="O11" s="44">
        <v>4296</v>
      </c>
      <c r="P11" s="44">
        <v>6729</v>
      </c>
      <c r="Q11" s="44">
        <v>3484</v>
      </c>
      <c r="R11" s="44">
        <v>1080</v>
      </c>
      <c r="S11" s="44">
        <v>5663</v>
      </c>
      <c r="T11" s="44">
        <v>210</v>
      </c>
      <c r="U11" s="78">
        <f t="shared" si="0"/>
        <v>66224</v>
      </c>
    </row>
    <row r="12" spans="1:23" x14ac:dyDescent="0.2">
      <c r="A12" s="269">
        <v>2014.03</v>
      </c>
      <c r="B12" s="45">
        <v>794</v>
      </c>
      <c r="C12" s="45">
        <v>99</v>
      </c>
      <c r="D12" s="126">
        <v>10323</v>
      </c>
      <c r="E12" s="45">
        <v>70</v>
      </c>
      <c r="F12" s="44">
        <v>662</v>
      </c>
      <c r="G12" s="44">
        <v>5142</v>
      </c>
      <c r="H12" s="44">
        <v>14820</v>
      </c>
      <c r="I12" s="44">
        <v>4306</v>
      </c>
      <c r="J12" s="44">
        <v>2429</v>
      </c>
      <c r="K12" s="44">
        <v>1657</v>
      </c>
      <c r="L12" s="44">
        <v>2221</v>
      </c>
      <c r="M12" s="44">
        <v>937</v>
      </c>
      <c r="N12" s="44">
        <v>1223</v>
      </c>
      <c r="O12" s="44">
        <v>4265</v>
      </c>
      <c r="P12" s="44">
        <v>7036</v>
      </c>
      <c r="Q12" s="44">
        <v>3462</v>
      </c>
      <c r="R12" s="44">
        <v>987</v>
      </c>
      <c r="S12" s="44">
        <v>5624</v>
      </c>
      <c r="T12" s="44">
        <v>212</v>
      </c>
      <c r="U12" s="78">
        <f t="shared" si="0"/>
        <v>66269</v>
      </c>
    </row>
    <row r="13" spans="1:23" x14ac:dyDescent="0.2">
      <c r="A13" s="269">
        <v>2014.04</v>
      </c>
      <c r="B13" s="45">
        <v>805</v>
      </c>
      <c r="C13" s="45">
        <v>100</v>
      </c>
      <c r="D13" s="126">
        <v>10293</v>
      </c>
      <c r="E13" s="45">
        <v>68</v>
      </c>
      <c r="F13" s="44">
        <v>670</v>
      </c>
      <c r="G13" s="44">
        <v>5138</v>
      </c>
      <c r="H13" s="44">
        <v>14734</v>
      </c>
      <c r="I13" s="44">
        <v>4322</v>
      </c>
      <c r="J13" s="44">
        <v>2402</v>
      </c>
      <c r="K13" s="44">
        <v>1656</v>
      </c>
      <c r="L13" s="44">
        <v>2230</v>
      </c>
      <c r="M13" s="44">
        <v>926</v>
      </c>
      <c r="N13" s="44">
        <v>1227</v>
      </c>
      <c r="O13" s="44">
        <v>4159</v>
      </c>
      <c r="P13" s="44">
        <v>7519</v>
      </c>
      <c r="Q13" s="44">
        <v>3422</v>
      </c>
      <c r="R13" s="44">
        <v>996</v>
      </c>
      <c r="S13" s="44">
        <v>5661</v>
      </c>
      <c r="T13" s="44">
        <v>205</v>
      </c>
      <c r="U13" s="78">
        <f t="shared" si="0"/>
        <v>66533</v>
      </c>
    </row>
    <row r="14" spans="1:23" x14ac:dyDescent="0.2">
      <c r="A14" s="269">
        <v>2014.05</v>
      </c>
      <c r="B14" s="45">
        <v>791</v>
      </c>
      <c r="C14" s="45">
        <v>100</v>
      </c>
      <c r="D14" s="126">
        <v>10228</v>
      </c>
      <c r="E14" s="45">
        <v>67</v>
      </c>
      <c r="F14" s="44">
        <v>646</v>
      </c>
      <c r="G14" s="44">
        <v>5243</v>
      </c>
      <c r="H14" s="44">
        <v>14704</v>
      </c>
      <c r="I14" s="44">
        <v>4310</v>
      </c>
      <c r="J14" s="44">
        <v>2382</v>
      </c>
      <c r="K14" s="44">
        <v>1662</v>
      </c>
      <c r="L14" s="44">
        <v>2241</v>
      </c>
      <c r="M14" s="44">
        <v>940</v>
      </c>
      <c r="N14" s="44">
        <v>1207</v>
      </c>
      <c r="O14" s="44">
        <v>4187</v>
      </c>
      <c r="P14" s="44">
        <v>7932</v>
      </c>
      <c r="Q14" s="44">
        <v>3412</v>
      </c>
      <c r="R14" s="44">
        <v>982</v>
      </c>
      <c r="S14" s="44">
        <v>5687</v>
      </c>
      <c r="T14" s="44">
        <v>198</v>
      </c>
      <c r="U14" s="78">
        <f t="shared" si="0"/>
        <v>66919</v>
      </c>
    </row>
    <row r="15" spans="1:23" x14ac:dyDescent="0.2">
      <c r="A15" s="269">
        <v>2014.06</v>
      </c>
      <c r="B15" s="45">
        <v>780</v>
      </c>
      <c r="C15" s="45">
        <v>100</v>
      </c>
      <c r="D15" s="126">
        <v>10240</v>
      </c>
      <c r="E15" s="45">
        <v>62</v>
      </c>
      <c r="F15" s="44">
        <v>643</v>
      </c>
      <c r="G15" s="44">
        <v>5179</v>
      </c>
      <c r="H15" s="44">
        <v>14710</v>
      </c>
      <c r="I15" s="44">
        <v>4305</v>
      </c>
      <c r="J15" s="44">
        <v>2390</v>
      </c>
      <c r="K15" s="44">
        <v>1687</v>
      </c>
      <c r="L15" s="44">
        <v>2229</v>
      </c>
      <c r="M15" s="44">
        <v>936</v>
      </c>
      <c r="N15" s="44">
        <v>1219</v>
      </c>
      <c r="O15" s="44">
        <v>4224</v>
      </c>
      <c r="P15" s="44">
        <v>8207</v>
      </c>
      <c r="Q15" s="44">
        <v>3414</v>
      </c>
      <c r="R15" s="44">
        <v>967</v>
      </c>
      <c r="S15" s="44">
        <v>5640</v>
      </c>
      <c r="T15" s="44">
        <v>200</v>
      </c>
      <c r="U15" s="78">
        <f t="shared" si="0"/>
        <v>67132</v>
      </c>
    </row>
    <row r="16" spans="1:23" x14ac:dyDescent="0.2">
      <c r="A16" s="269">
        <v>2014.07</v>
      </c>
      <c r="B16" s="45">
        <v>785</v>
      </c>
      <c r="C16" s="45">
        <v>101</v>
      </c>
      <c r="D16" s="126">
        <v>10251</v>
      </c>
      <c r="E16" s="45">
        <v>62</v>
      </c>
      <c r="F16" s="44">
        <v>642</v>
      </c>
      <c r="G16" s="44">
        <v>5167</v>
      </c>
      <c r="H16" s="44">
        <v>14717</v>
      </c>
      <c r="I16" s="44">
        <v>4327</v>
      </c>
      <c r="J16" s="44">
        <v>2448</v>
      </c>
      <c r="K16" s="44">
        <v>1695</v>
      </c>
      <c r="L16" s="44">
        <v>2219</v>
      </c>
      <c r="M16" s="44">
        <v>921</v>
      </c>
      <c r="N16" s="44">
        <v>1207</v>
      </c>
      <c r="O16" s="44">
        <v>4215</v>
      </c>
      <c r="P16" s="44">
        <v>8125</v>
      </c>
      <c r="Q16" s="44">
        <v>3429</v>
      </c>
      <c r="R16" s="44">
        <v>954</v>
      </c>
      <c r="S16" s="44">
        <v>5659</v>
      </c>
      <c r="T16" s="44">
        <v>202</v>
      </c>
      <c r="U16" s="78">
        <f t="shared" si="0"/>
        <v>67126</v>
      </c>
    </row>
    <row r="17" spans="1:21" x14ac:dyDescent="0.2">
      <c r="A17" s="269">
        <v>2014.08</v>
      </c>
      <c r="B17" s="45">
        <v>783</v>
      </c>
      <c r="C17" s="45">
        <v>104</v>
      </c>
      <c r="D17" s="126">
        <v>10256</v>
      </c>
      <c r="E17" s="45">
        <v>63</v>
      </c>
      <c r="F17" s="44">
        <v>641</v>
      </c>
      <c r="G17" s="44">
        <v>5143</v>
      </c>
      <c r="H17" s="44">
        <v>14868</v>
      </c>
      <c r="I17" s="44">
        <v>4351</v>
      </c>
      <c r="J17" s="44">
        <v>2490</v>
      </c>
      <c r="K17" s="44">
        <v>1675</v>
      </c>
      <c r="L17" s="44">
        <v>2208</v>
      </c>
      <c r="M17" s="44">
        <v>933</v>
      </c>
      <c r="N17" s="44">
        <v>1256</v>
      </c>
      <c r="O17" s="44">
        <v>4184</v>
      </c>
      <c r="P17" s="44">
        <v>8236</v>
      </c>
      <c r="Q17" s="44">
        <v>3435</v>
      </c>
      <c r="R17" s="44">
        <v>986</v>
      </c>
      <c r="S17" s="44">
        <v>5681</v>
      </c>
      <c r="T17" s="44">
        <v>196</v>
      </c>
      <c r="U17" s="78">
        <f t="shared" si="0"/>
        <v>67489</v>
      </c>
    </row>
    <row r="18" spans="1:21" x14ac:dyDescent="0.2">
      <c r="A18" s="269">
        <v>2014.09</v>
      </c>
      <c r="B18" s="45">
        <v>782</v>
      </c>
      <c r="C18" s="45">
        <v>104</v>
      </c>
      <c r="D18" s="126">
        <v>10260</v>
      </c>
      <c r="E18" s="45">
        <v>63</v>
      </c>
      <c r="F18" s="44">
        <v>639</v>
      </c>
      <c r="G18" s="44">
        <v>5181</v>
      </c>
      <c r="H18" s="44">
        <v>14736</v>
      </c>
      <c r="I18" s="44">
        <v>4361</v>
      </c>
      <c r="J18" s="44">
        <v>2521</v>
      </c>
      <c r="K18" s="44">
        <v>1674</v>
      </c>
      <c r="L18" s="44">
        <v>2202</v>
      </c>
      <c r="M18" s="44">
        <v>946</v>
      </c>
      <c r="N18" s="44">
        <v>1261</v>
      </c>
      <c r="O18" s="44">
        <v>4259</v>
      </c>
      <c r="P18" s="44">
        <v>8407</v>
      </c>
      <c r="Q18" s="44">
        <v>3486</v>
      </c>
      <c r="R18" s="44">
        <v>993</v>
      </c>
      <c r="S18" s="44">
        <v>5716</v>
      </c>
      <c r="T18" s="44">
        <v>193</v>
      </c>
      <c r="U18" s="78">
        <f t="shared" si="0"/>
        <v>67784</v>
      </c>
    </row>
    <row r="19" spans="1:21" x14ac:dyDescent="0.2">
      <c r="A19" s="269">
        <v>2014.1</v>
      </c>
      <c r="B19" s="45">
        <v>783</v>
      </c>
      <c r="C19" s="45">
        <v>102</v>
      </c>
      <c r="D19" s="126">
        <v>10227</v>
      </c>
      <c r="E19" s="45">
        <v>58</v>
      </c>
      <c r="F19" s="44">
        <v>660</v>
      </c>
      <c r="G19" s="44">
        <v>5308</v>
      </c>
      <c r="H19" s="44">
        <v>14753</v>
      </c>
      <c r="I19" s="44">
        <v>4366</v>
      </c>
      <c r="J19" s="44">
        <v>2616</v>
      </c>
      <c r="K19" s="44">
        <v>1672</v>
      </c>
      <c r="L19" s="44">
        <v>2195</v>
      </c>
      <c r="M19" s="44">
        <v>961</v>
      </c>
      <c r="N19" s="44">
        <v>1231</v>
      </c>
      <c r="O19" s="44">
        <v>4270</v>
      </c>
      <c r="P19" s="44">
        <v>8396</v>
      </c>
      <c r="Q19" s="44">
        <v>3535</v>
      </c>
      <c r="R19" s="44">
        <v>977</v>
      </c>
      <c r="S19" s="44">
        <v>5783</v>
      </c>
      <c r="T19" s="44">
        <v>192</v>
      </c>
      <c r="U19" s="78">
        <f t="shared" si="0"/>
        <v>68085</v>
      </c>
    </row>
    <row r="20" spans="1:21" x14ac:dyDescent="0.2">
      <c r="A20" s="269">
        <v>2014.11</v>
      </c>
      <c r="B20" s="45">
        <v>776</v>
      </c>
      <c r="C20" s="45">
        <v>101</v>
      </c>
      <c r="D20" s="126">
        <v>10288</v>
      </c>
      <c r="E20" s="45">
        <v>57</v>
      </c>
      <c r="F20" s="44">
        <v>674</v>
      </c>
      <c r="G20" s="44">
        <v>5434</v>
      </c>
      <c r="H20" s="44">
        <v>14782</v>
      </c>
      <c r="I20" s="44">
        <v>4423</v>
      </c>
      <c r="J20" s="44">
        <v>2558</v>
      </c>
      <c r="K20" s="44">
        <v>1671</v>
      </c>
      <c r="L20" s="44">
        <v>2189</v>
      </c>
      <c r="M20" s="44">
        <v>932</v>
      </c>
      <c r="N20" s="44">
        <v>1239</v>
      </c>
      <c r="O20" s="44">
        <v>4377</v>
      </c>
      <c r="P20" s="44">
        <v>8366</v>
      </c>
      <c r="Q20" s="44">
        <v>3536</v>
      </c>
      <c r="R20" s="44">
        <v>993</v>
      </c>
      <c r="S20" s="44">
        <v>5794</v>
      </c>
      <c r="T20" s="44">
        <v>179</v>
      </c>
      <c r="U20" s="78">
        <f t="shared" si="0"/>
        <v>68369</v>
      </c>
    </row>
    <row r="21" spans="1:21" x14ac:dyDescent="0.2">
      <c r="A21" s="269">
        <v>2014.12</v>
      </c>
      <c r="B21" s="45">
        <v>774</v>
      </c>
      <c r="C21" s="45">
        <v>104</v>
      </c>
      <c r="D21" s="126">
        <v>10311</v>
      </c>
      <c r="E21" s="45">
        <v>57</v>
      </c>
      <c r="F21" s="44">
        <v>679</v>
      </c>
      <c r="G21" s="44">
        <v>5406</v>
      </c>
      <c r="H21" s="44">
        <v>15132</v>
      </c>
      <c r="I21" s="44">
        <v>4416</v>
      </c>
      <c r="J21" s="44">
        <v>2622</v>
      </c>
      <c r="K21" s="44">
        <v>1710</v>
      </c>
      <c r="L21" s="44">
        <v>2187</v>
      </c>
      <c r="M21" s="44">
        <v>939</v>
      </c>
      <c r="N21" s="44">
        <v>1218</v>
      </c>
      <c r="O21" s="44">
        <v>4461</v>
      </c>
      <c r="P21" s="44">
        <v>8039</v>
      </c>
      <c r="Q21" s="44">
        <v>3535</v>
      </c>
      <c r="R21" s="44">
        <v>1072</v>
      </c>
      <c r="S21" s="44">
        <v>5932</v>
      </c>
      <c r="T21" s="44">
        <v>177</v>
      </c>
      <c r="U21" s="78">
        <f t="shared" si="0"/>
        <v>68771</v>
      </c>
    </row>
    <row r="22" spans="1:21" x14ac:dyDescent="0.2">
      <c r="A22" s="269">
        <v>2015.01</v>
      </c>
      <c r="B22" s="45">
        <v>781</v>
      </c>
      <c r="C22" s="45">
        <v>101</v>
      </c>
      <c r="D22" s="126">
        <v>10312</v>
      </c>
      <c r="E22" s="45">
        <v>57</v>
      </c>
      <c r="F22" s="44">
        <v>678</v>
      </c>
      <c r="G22" s="44">
        <v>5465</v>
      </c>
      <c r="H22" s="44">
        <v>14893</v>
      </c>
      <c r="I22" s="44">
        <v>4455</v>
      </c>
      <c r="J22" s="44">
        <v>2663</v>
      </c>
      <c r="K22" s="44">
        <v>1686</v>
      </c>
      <c r="L22" s="44">
        <v>2192</v>
      </c>
      <c r="M22" s="44">
        <v>944</v>
      </c>
      <c r="N22" s="44">
        <v>1193</v>
      </c>
      <c r="O22" s="44">
        <v>4472</v>
      </c>
      <c r="P22" s="44">
        <v>7313</v>
      </c>
      <c r="Q22" s="44">
        <v>3551</v>
      </c>
      <c r="R22" s="44">
        <v>1084</v>
      </c>
      <c r="S22" s="44">
        <v>5801</v>
      </c>
      <c r="T22" s="44">
        <v>177</v>
      </c>
      <c r="U22" s="78">
        <f t="shared" si="0"/>
        <v>67818</v>
      </c>
    </row>
    <row r="23" spans="1:21" x14ac:dyDescent="0.2">
      <c r="A23" s="269">
        <v>2015.02</v>
      </c>
      <c r="B23" s="45">
        <v>780</v>
      </c>
      <c r="C23" s="45">
        <v>99</v>
      </c>
      <c r="D23" s="126">
        <v>10328</v>
      </c>
      <c r="E23" s="45">
        <v>58</v>
      </c>
      <c r="F23" s="44">
        <v>680</v>
      </c>
      <c r="G23" s="44">
        <v>5462</v>
      </c>
      <c r="H23" s="44">
        <v>14885</v>
      </c>
      <c r="I23" s="44">
        <v>4420</v>
      </c>
      <c r="J23" s="44">
        <v>2645</v>
      </c>
      <c r="K23" s="44">
        <v>1692</v>
      </c>
      <c r="L23" s="44">
        <v>2192</v>
      </c>
      <c r="M23" s="44">
        <v>937</v>
      </c>
      <c r="N23" s="44">
        <v>1197</v>
      </c>
      <c r="O23" s="44">
        <v>4401</v>
      </c>
      <c r="P23" s="44">
        <v>7149</v>
      </c>
      <c r="Q23" s="44">
        <v>3571</v>
      </c>
      <c r="R23" s="44">
        <v>1072</v>
      </c>
      <c r="S23" s="44">
        <v>5838</v>
      </c>
      <c r="T23" s="44">
        <v>180</v>
      </c>
      <c r="U23" s="78">
        <f t="shared" si="0"/>
        <v>67586</v>
      </c>
    </row>
    <row r="24" spans="1:21" x14ac:dyDescent="0.2">
      <c r="A24" s="269">
        <v>2015.03</v>
      </c>
      <c r="B24" s="45">
        <v>771</v>
      </c>
      <c r="C24" s="45">
        <v>104</v>
      </c>
      <c r="D24" s="126">
        <v>10349</v>
      </c>
      <c r="E24" s="45">
        <v>57</v>
      </c>
      <c r="F24" s="44">
        <v>684</v>
      </c>
      <c r="G24" s="44">
        <v>5568</v>
      </c>
      <c r="H24" s="44">
        <v>14907</v>
      </c>
      <c r="I24" s="44">
        <v>4453</v>
      </c>
      <c r="J24" s="44">
        <v>2615</v>
      </c>
      <c r="K24" s="44">
        <v>1682</v>
      </c>
      <c r="L24" s="44">
        <v>2198</v>
      </c>
      <c r="M24" s="44">
        <v>930</v>
      </c>
      <c r="N24" s="44">
        <v>1215</v>
      </c>
      <c r="O24" s="44">
        <v>4380</v>
      </c>
      <c r="P24" s="44">
        <v>7594</v>
      </c>
      <c r="Q24" s="44">
        <v>3549</v>
      </c>
      <c r="R24" s="44">
        <v>1027</v>
      </c>
      <c r="S24" s="44">
        <v>5861</v>
      </c>
      <c r="T24" s="44">
        <v>181</v>
      </c>
      <c r="U24" s="78">
        <f t="shared" si="0"/>
        <v>68125</v>
      </c>
    </row>
    <row r="25" spans="1:21" x14ac:dyDescent="0.2">
      <c r="A25" s="269">
        <v>2015.04</v>
      </c>
      <c r="B25" s="45">
        <v>775</v>
      </c>
      <c r="C25" s="45">
        <v>104</v>
      </c>
      <c r="D25" s="126">
        <v>10316</v>
      </c>
      <c r="E25" s="45">
        <v>57</v>
      </c>
      <c r="F25" s="44">
        <v>699</v>
      </c>
      <c r="G25" s="44">
        <v>5671</v>
      </c>
      <c r="H25" s="44">
        <v>14888</v>
      </c>
      <c r="I25" s="44">
        <v>4471</v>
      </c>
      <c r="J25" s="44">
        <v>2578</v>
      </c>
      <c r="K25" s="44">
        <v>1693</v>
      </c>
      <c r="L25" s="44">
        <v>2201</v>
      </c>
      <c r="M25" s="44">
        <v>932</v>
      </c>
      <c r="N25" s="44">
        <v>1224</v>
      </c>
      <c r="O25" s="44">
        <v>4336</v>
      </c>
      <c r="P25" s="44">
        <v>8127</v>
      </c>
      <c r="Q25" s="44">
        <v>3512</v>
      </c>
      <c r="R25" s="44">
        <v>1008</v>
      </c>
      <c r="S25" s="44">
        <v>5838</v>
      </c>
      <c r="T25" s="44">
        <v>177</v>
      </c>
      <c r="U25" s="78">
        <f t="shared" si="0"/>
        <v>68607</v>
      </c>
    </row>
    <row r="26" spans="1:21" x14ac:dyDescent="0.2">
      <c r="A26" s="269">
        <v>2015.05</v>
      </c>
      <c r="B26" s="45">
        <v>771</v>
      </c>
      <c r="C26" s="45">
        <v>108</v>
      </c>
      <c r="D26" s="126">
        <v>10338</v>
      </c>
      <c r="E26" s="45">
        <v>59</v>
      </c>
      <c r="F26" s="44">
        <v>697</v>
      </c>
      <c r="G26" s="44">
        <v>5724</v>
      </c>
      <c r="H26" s="44">
        <v>14890</v>
      </c>
      <c r="I26" s="44">
        <v>4441</v>
      </c>
      <c r="J26" s="44">
        <v>2536</v>
      </c>
      <c r="K26" s="44">
        <v>1692</v>
      </c>
      <c r="L26" s="44">
        <v>2210</v>
      </c>
      <c r="M26" s="44">
        <v>929</v>
      </c>
      <c r="N26" s="44">
        <v>1232</v>
      </c>
      <c r="O26" s="44">
        <v>4314</v>
      </c>
      <c r="P26" s="44">
        <v>8341</v>
      </c>
      <c r="Q26" s="44">
        <v>3524</v>
      </c>
      <c r="R26" s="44">
        <v>994</v>
      </c>
      <c r="S26" s="44">
        <v>5868</v>
      </c>
      <c r="T26" s="44">
        <v>172</v>
      </c>
      <c r="U26" s="78">
        <f t="shared" si="0"/>
        <v>68840</v>
      </c>
    </row>
    <row r="27" spans="1:21" x14ac:dyDescent="0.2">
      <c r="A27" s="269">
        <v>2015.06</v>
      </c>
      <c r="B27" s="45">
        <v>757</v>
      </c>
      <c r="C27" s="45">
        <v>109</v>
      </c>
      <c r="D27" s="126">
        <v>10385</v>
      </c>
      <c r="E27" s="45">
        <v>58</v>
      </c>
      <c r="F27" s="44">
        <v>691</v>
      </c>
      <c r="G27" s="44">
        <v>5787</v>
      </c>
      <c r="H27" s="44">
        <v>14954</v>
      </c>
      <c r="I27" s="44">
        <v>4475</v>
      </c>
      <c r="J27" s="44">
        <v>2555</v>
      </c>
      <c r="K27" s="44">
        <v>1670</v>
      </c>
      <c r="L27" s="44">
        <v>2215</v>
      </c>
      <c r="M27" s="44">
        <v>940</v>
      </c>
      <c r="N27" s="44">
        <v>1254</v>
      </c>
      <c r="O27" s="44">
        <v>4258</v>
      </c>
      <c r="P27" s="44">
        <v>8694</v>
      </c>
      <c r="Q27" s="44">
        <v>3566</v>
      </c>
      <c r="R27" s="44">
        <v>989</v>
      </c>
      <c r="S27" s="44">
        <v>5851</v>
      </c>
      <c r="T27" s="44">
        <v>170</v>
      </c>
      <c r="U27" s="78">
        <f t="shared" si="0"/>
        <v>69378</v>
      </c>
    </row>
    <row r="28" spans="1:21" x14ac:dyDescent="0.2">
      <c r="A28" s="269">
        <v>2015.07</v>
      </c>
      <c r="B28" s="45">
        <v>755</v>
      </c>
      <c r="C28" s="45">
        <v>107</v>
      </c>
      <c r="D28" s="126">
        <v>10524</v>
      </c>
      <c r="E28" s="45">
        <v>60</v>
      </c>
      <c r="F28" s="44">
        <v>686</v>
      </c>
      <c r="G28" s="44">
        <v>5723</v>
      </c>
      <c r="H28" s="44">
        <v>15059</v>
      </c>
      <c r="I28" s="44">
        <v>4466</v>
      </c>
      <c r="J28" s="44">
        <v>2566</v>
      </c>
      <c r="K28" s="44">
        <v>1698</v>
      </c>
      <c r="L28" s="44">
        <v>2242</v>
      </c>
      <c r="M28" s="44">
        <v>950</v>
      </c>
      <c r="N28" s="44">
        <v>1248</v>
      </c>
      <c r="O28" s="44">
        <v>4096</v>
      </c>
      <c r="P28" s="44">
        <v>8378</v>
      </c>
      <c r="Q28" s="44">
        <v>3590</v>
      </c>
      <c r="R28" s="44">
        <v>1015</v>
      </c>
      <c r="S28" s="44">
        <v>5840</v>
      </c>
      <c r="T28" s="44">
        <v>179</v>
      </c>
      <c r="U28" s="78">
        <f t="shared" si="0"/>
        <v>69182</v>
      </c>
    </row>
    <row r="29" spans="1:21" x14ac:dyDescent="0.2">
      <c r="A29" s="269">
        <v>2015.08</v>
      </c>
      <c r="B29" s="45">
        <v>734</v>
      </c>
      <c r="C29" s="45">
        <v>106</v>
      </c>
      <c r="D29" s="126">
        <v>10544</v>
      </c>
      <c r="E29" s="45">
        <v>60</v>
      </c>
      <c r="F29" s="44">
        <v>689</v>
      </c>
      <c r="G29" s="44">
        <v>5677</v>
      </c>
      <c r="H29" s="44">
        <v>15226</v>
      </c>
      <c r="I29" s="44">
        <v>4466</v>
      </c>
      <c r="J29" s="44">
        <v>2595</v>
      </c>
      <c r="K29" s="44">
        <v>1683</v>
      </c>
      <c r="L29" s="44">
        <v>2254</v>
      </c>
      <c r="M29" s="44">
        <v>960</v>
      </c>
      <c r="N29" s="44">
        <v>1311</v>
      </c>
      <c r="O29" s="44">
        <v>4206</v>
      </c>
      <c r="P29" s="44">
        <v>8628</v>
      </c>
      <c r="Q29" s="44">
        <v>3586</v>
      </c>
      <c r="R29" s="44">
        <v>1047</v>
      </c>
      <c r="S29" s="44">
        <v>5892</v>
      </c>
      <c r="T29" s="44">
        <v>183</v>
      </c>
      <c r="U29" s="78">
        <f t="shared" si="0"/>
        <v>69847</v>
      </c>
    </row>
    <row r="30" spans="1:21" x14ac:dyDescent="0.2">
      <c r="A30" s="269">
        <v>2015.09</v>
      </c>
      <c r="B30" s="45">
        <v>737</v>
      </c>
      <c r="C30" s="45">
        <v>106</v>
      </c>
      <c r="D30" s="126">
        <v>10583</v>
      </c>
      <c r="E30" s="45">
        <v>59</v>
      </c>
      <c r="F30" s="44">
        <v>684</v>
      </c>
      <c r="G30" s="44">
        <v>5730</v>
      </c>
      <c r="H30" s="44">
        <v>15141</v>
      </c>
      <c r="I30" s="44">
        <v>4483</v>
      </c>
      <c r="J30" s="44">
        <v>2572</v>
      </c>
      <c r="K30" s="44">
        <v>1676</v>
      </c>
      <c r="L30" s="44">
        <v>2261</v>
      </c>
      <c r="M30" s="44">
        <v>957</v>
      </c>
      <c r="N30" s="44">
        <v>1283</v>
      </c>
      <c r="O30" s="44">
        <v>4058</v>
      </c>
      <c r="P30" s="44">
        <v>8719</v>
      </c>
      <c r="Q30" s="44">
        <v>3594</v>
      </c>
      <c r="R30" s="44">
        <v>1073</v>
      </c>
      <c r="S30" s="44">
        <v>5933</v>
      </c>
      <c r="T30" s="44">
        <v>190</v>
      </c>
      <c r="U30" s="78">
        <f t="shared" si="0"/>
        <v>69839</v>
      </c>
    </row>
    <row r="31" spans="1:21" x14ac:dyDescent="0.2">
      <c r="A31" s="269">
        <v>2015.1</v>
      </c>
      <c r="B31" s="45">
        <v>754</v>
      </c>
      <c r="C31" s="45">
        <v>103</v>
      </c>
      <c r="D31" s="126">
        <v>10658</v>
      </c>
      <c r="E31" s="45">
        <v>61</v>
      </c>
      <c r="F31" s="44">
        <v>713</v>
      </c>
      <c r="G31" s="44">
        <v>5729</v>
      </c>
      <c r="H31" s="44">
        <v>15278</v>
      </c>
      <c r="I31" s="44">
        <v>4489</v>
      </c>
      <c r="J31" s="44">
        <v>2647</v>
      </c>
      <c r="K31" s="44">
        <v>1698</v>
      </c>
      <c r="L31" s="44">
        <v>2261</v>
      </c>
      <c r="M31" s="44">
        <v>975</v>
      </c>
      <c r="N31" s="44">
        <v>1274</v>
      </c>
      <c r="O31" s="44">
        <v>4078</v>
      </c>
      <c r="P31" s="44">
        <v>8806</v>
      </c>
      <c r="Q31" s="44">
        <v>3597</v>
      </c>
      <c r="R31" s="44">
        <v>1047</v>
      </c>
      <c r="S31" s="44">
        <v>5988</v>
      </c>
      <c r="T31" s="44">
        <v>181</v>
      </c>
      <c r="U31" s="78">
        <f t="shared" si="0"/>
        <v>70337</v>
      </c>
    </row>
    <row r="32" spans="1:21" x14ac:dyDescent="0.2">
      <c r="A32" s="269">
        <v>2015.11</v>
      </c>
      <c r="B32" s="45">
        <v>745</v>
      </c>
      <c r="C32" s="45">
        <v>106</v>
      </c>
      <c r="D32" s="126">
        <v>10671</v>
      </c>
      <c r="E32" s="45">
        <v>63</v>
      </c>
      <c r="F32" s="44">
        <v>717</v>
      </c>
      <c r="G32" s="44">
        <v>5699</v>
      </c>
      <c r="H32" s="44">
        <v>15433</v>
      </c>
      <c r="I32" s="44">
        <v>4526</v>
      </c>
      <c r="J32" s="44">
        <v>2725</v>
      </c>
      <c r="K32" s="44">
        <v>1684</v>
      </c>
      <c r="L32" s="44">
        <v>2262</v>
      </c>
      <c r="M32" s="44">
        <v>962</v>
      </c>
      <c r="N32" s="44">
        <v>1286</v>
      </c>
      <c r="O32" s="44">
        <v>4177</v>
      </c>
      <c r="P32" s="44">
        <v>8678</v>
      </c>
      <c r="Q32" s="44">
        <v>3587</v>
      </c>
      <c r="R32" s="44">
        <v>1140</v>
      </c>
      <c r="S32" s="44">
        <v>5970</v>
      </c>
      <c r="T32" s="44">
        <v>181</v>
      </c>
      <c r="U32" s="78">
        <f t="shared" si="0"/>
        <v>70612</v>
      </c>
    </row>
    <row r="33" spans="1:21" x14ac:dyDescent="0.2">
      <c r="A33" s="269">
        <v>2015.12</v>
      </c>
      <c r="B33" s="45">
        <v>728</v>
      </c>
      <c r="C33" s="45">
        <v>108</v>
      </c>
      <c r="D33" s="126">
        <v>10636</v>
      </c>
      <c r="E33" s="45">
        <v>62</v>
      </c>
      <c r="F33" s="44">
        <v>707</v>
      </c>
      <c r="G33" s="44">
        <v>5638</v>
      </c>
      <c r="H33" s="44">
        <v>15774</v>
      </c>
      <c r="I33" s="44">
        <v>4507</v>
      </c>
      <c r="J33" s="44">
        <v>2808</v>
      </c>
      <c r="K33" s="44">
        <v>1684</v>
      </c>
      <c r="L33" s="44">
        <v>2291</v>
      </c>
      <c r="M33" s="44">
        <v>941</v>
      </c>
      <c r="N33" s="44">
        <v>1256</v>
      </c>
      <c r="O33" s="44">
        <v>4200</v>
      </c>
      <c r="P33" s="44">
        <v>8389</v>
      </c>
      <c r="Q33" s="44">
        <v>3627</v>
      </c>
      <c r="R33" s="44">
        <v>1152</v>
      </c>
      <c r="S33" s="44">
        <v>6039</v>
      </c>
      <c r="T33" s="44">
        <v>172</v>
      </c>
      <c r="U33" s="78">
        <f t="shared" si="0"/>
        <v>70719</v>
      </c>
    </row>
    <row r="34" spans="1:21" x14ac:dyDescent="0.2">
      <c r="A34" s="269">
        <v>2016.01</v>
      </c>
      <c r="B34" s="45">
        <v>741</v>
      </c>
      <c r="C34" s="45">
        <v>103</v>
      </c>
      <c r="D34" s="126">
        <v>10596</v>
      </c>
      <c r="E34" s="45">
        <v>63</v>
      </c>
      <c r="F34" s="44">
        <v>721</v>
      </c>
      <c r="G34" s="44">
        <v>5596</v>
      </c>
      <c r="H34" s="44">
        <v>15481</v>
      </c>
      <c r="I34" s="44">
        <v>4544</v>
      </c>
      <c r="J34" s="44">
        <v>2714</v>
      </c>
      <c r="K34" s="44">
        <v>1656</v>
      </c>
      <c r="L34" s="44">
        <v>2293</v>
      </c>
      <c r="M34" s="44">
        <v>957</v>
      </c>
      <c r="N34" s="44">
        <v>1249</v>
      </c>
      <c r="O34" s="44">
        <v>4253</v>
      </c>
      <c r="P34" s="44">
        <v>7650</v>
      </c>
      <c r="Q34" s="44">
        <v>3663</v>
      </c>
      <c r="R34" s="44">
        <v>1179</v>
      </c>
      <c r="S34" s="44">
        <v>5935</v>
      </c>
      <c r="T34" s="44">
        <v>167</v>
      </c>
      <c r="U34" s="78">
        <f t="shared" si="0"/>
        <v>69561</v>
      </c>
    </row>
    <row r="35" spans="1:21" x14ac:dyDescent="0.2">
      <c r="A35" s="269">
        <v>2016.02</v>
      </c>
      <c r="B35" s="45">
        <v>730</v>
      </c>
      <c r="C35" s="45">
        <v>106</v>
      </c>
      <c r="D35" s="126">
        <v>10573</v>
      </c>
      <c r="E35" s="45">
        <v>63</v>
      </c>
      <c r="F35" s="44">
        <v>722</v>
      </c>
      <c r="G35" s="44">
        <v>5592</v>
      </c>
      <c r="H35" s="44">
        <v>15389</v>
      </c>
      <c r="I35" s="44">
        <v>4530</v>
      </c>
      <c r="J35" s="44">
        <v>2666</v>
      </c>
      <c r="K35" s="44">
        <v>1672</v>
      </c>
      <c r="L35" s="44">
        <v>2274</v>
      </c>
      <c r="M35" s="44">
        <v>958</v>
      </c>
      <c r="N35" s="44">
        <v>1254</v>
      </c>
      <c r="O35" s="44">
        <v>4198</v>
      </c>
      <c r="P35" s="44">
        <v>7605</v>
      </c>
      <c r="Q35" s="44">
        <v>3657</v>
      </c>
      <c r="R35" s="44">
        <v>1163</v>
      </c>
      <c r="S35" s="44">
        <v>5957</v>
      </c>
      <c r="T35" s="44">
        <v>167</v>
      </c>
      <c r="U35" s="78">
        <f t="shared" si="0"/>
        <v>69276</v>
      </c>
    </row>
    <row r="36" spans="1:21" x14ac:dyDescent="0.2">
      <c r="A36" s="269">
        <v>2016.03</v>
      </c>
      <c r="B36" s="45">
        <v>745</v>
      </c>
      <c r="C36" s="45">
        <v>106</v>
      </c>
      <c r="D36" s="126">
        <v>10531</v>
      </c>
      <c r="E36" s="45">
        <v>63</v>
      </c>
      <c r="F36" s="44">
        <v>721</v>
      </c>
      <c r="G36" s="44">
        <v>5574</v>
      </c>
      <c r="H36" s="44">
        <v>15375</v>
      </c>
      <c r="I36" s="44">
        <v>4509</v>
      </c>
      <c r="J36" s="44">
        <v>2701</v>
      </c>
      <c r="K36" s="44">
        <v>1690</v>
      </c>
      <c r="L36" s="44">
        <v>2287</v>
      </c>
      <c r="M36" s="44">
        <v>967</v>
      </c>
      <c r="N36" s="44">
        <v>1270</v>
      </c>
      <c r="O36" s="44">
        <v>4272</v>
      </c>
      <c r="P36" s="44">
        <v>8221</v>
      </c>
      <c r="Q36" s="44">
        <v>3642</v>
      </c>
      <c r="R36" s="44">
        <v>1090</v>
      </c>
      <c r="S36" s="44">
        <v>5979</v>
      </c>
      <c r="T36" s="44">
        <v>168</v>
      </c>
      <c r="U36" s="78">
        <f t="shared" si="0"/>
        <v>69911</v>
      </c>
    </row>
    <row r="37" spans="1:21" x14ac:dyDescent="0.2">
      <c r="A37" s="269">
        <v>2016.04</v>
      </c>
      <c r="B37" s="45">
        <v>745</v>
      </c>
      <c r="C37" s="45">
        <v>106</v>
      </c>
      <c r="D37" s="126">
        <v>10467</v>
      </c>
      <c r="E37" s="45">
        <v>64</v>
      </c>
      <c r="F37" s="44">
        <v>718</v>
      </c>
      <c r="G37" s="44">
        <v>5473</v>
      </c>
      <c r="H37" s="44">
        <v>15285</v>
      </c>
      <c r="I37" s="44">
        <v>4476</v>
      </c>
      <c r="J37" s="44">
        <v>2671</v>
      </c>
      <c r="K37" s="44">
        <v>1716</v>
      </c>
      <c r="L37" s="44">
        <v>2280</v>
      </c>
      <c r="M37" s="44">
        <v>938</v>
      </c>
      <c r="N37" s="44">
        <v>1313</v>
      </c>
      <c r="O37" s="44">
        <v>4154</v>
      </c>
      <c r="P37" s="44">
        <v>8454</v>
      </c>
      <c r="Q37" s="44">
        <v>3597</v>
      </c>
      <c r="R37" s="44">
        <v>1059</v>
      </c>
      <c r="S37" s="44">
        <v>6009</v>
      </c>
      <c r="T37" s="44">
        <v>168</v>
      </c>
      <c r="U37" s="78">
        <f t="shared" si="0"/>
        <v>69693</v>
      </c>
    </row>
    <row r="38" spans="1:21" x14ac:dyDescent="0.2">
      <c r="A38" s="269">
        <v>2016.05</v>
      </c>
      <c r="B38" s="45">
        <v>741</v>
      </c>
      <c r="C38" s="45">
        <v>102</v>
      </c>
      <c r="D38" s="126">
        <v>10401</v>
      </c>
      <c r="E38" s="45">
        <v>65</v>
      </c>
      <c r="F38" s="44">
        <v>710</v>
      </c>
      <c r="G38" s="44">
        <v>5603</v>
      </c>
      <c r="H38" s="44">
        <v>15252</v>
      </c>
      <c r="I38" s="44">
        <v>4446</v>
      </c>
      <c r="J38" s="44">
        <v>2630</v>
      </c>
      <c r="K38" s="44">
        <v>1701</v>
      </c>
      <c r="L38" s="44">
        <v>2275</v>
      </c>
      <c r="M38" s="44">
        <v>928</v>
      </c>
      <c r="N38" s="44">
        <v>1328</v>
      </c>
      <c r="O38" s="44">
        <v>4116</v>
      </c>
      <c r="P38" s="44">
        <v>8761</v>
      </c>
      <c r="Q38" s="44">
        <v>3596</v>
      </c>
      <c r="R38" s="44">
        <v>1058</v>
      </c>
      <c r="S38" s="44">
        <v>6033</v>
      </c>
      <c r="T38" s="44">
        <v>173</v>
      </c>
      <c r="U38" s="78">
        <f t="shared" si="0"/>
        <v>69919</v>
      </c>
    </row>
    <row r="39" spans="1:21" x14ac:dyDescent="0.2">
      <c r="A39" s="269">
        <v>2016.06</v>
      </c>
      <c r="B39" s="45">
        <v>726</v>
      </c>
      <c r="C39" s="45">
        <v>100</v>
      </c>
      <c r="D39" s="126">
        <v>10358</v>
      </c>
      <c r="E39" s="45">
        <v>63</v>
      </c>
      <c r="F39" s="44">
        <v>695</v>
      </c>
      <c r="G39" s="44">
        <v>5642</v>
      </c>
      <c r="H39" s="44">
        <v>15317</v>
      </c>
      <c r="I39" s="44">
        <v>4442</v>
      </c>
      <c r="J39" s="44">
        <v>2546</v>
      </c>
      <c r="K39" s="44">
        <v>1677</v>
      </c>
      <c r="L39" s="44">
        <v>2254</v>
      </c>
      <c r="M39" s="44">
        <v>942</v>
      </c>
      <c r="N39" s="44">
        <v>1321</v>
      </c>
      <c r="O39" s="44">
        <v>4214</v>
      </c>
      <c r="P39" s="44">
        <v>8953</v>
      </c>
      <c r="Q39" s="44">
        <v>3613</v>
      </c>
      <c r="R39" s="44">
        <v>1062</v>
      </c>
      <c r="S39" s="44">
        <v>6069</v>
      </c>
      <c r="T39" s="44">
        <v>174</v>
      </c>
      <c r="U39" s="78">
        <f t="shared" si="0"/>
        <v>70168</v>
      </c>
    </row>
    <row r="40" spans="1:21" x14ac:dyDescent="0.2">
      <c r="A40" s="269">
        <v>2016.07</v>
      </c>
      <c r="B40" s="45">
        <v>712</v>
      </c>
      <c r="C40" s="45">
        <v>100</v>
      </c>
      <c r="D40" s="126">
        <v>10315</v>
      </c>
      <c r="E40" s="45">
        <v>64</v>
      </c>
      <c r="F40" s="44">
        <v>690</v>
      </c>
      <c r="G40" s="44">
        <v>5681</v>
      </c>
      <c r="H40" s="44">
        <v>15313</v>
      </c>
      <c r="I40" s="44">
        <v>4428</v>
      </c>
      <c r="J40" s="44">
        <v>2566</v>
      </c>
      <c r="K40" s="44">
        <v>1709</v>
      </c>
      <c r="L40" s="44">
        <v>2250</v>
      </c>
      <c r="M40" s="44">
        <v>891</v>
      </c>
      <c r="N40" s="44">
        <v>1276</v>
      </c>
      <c r="O40" s="44">
        <v>4151</v>
      </c>
      <c r="P40" s="44">
        <v>8589</v>
      </c>
      <c r="Q40" s="44">
        <v>3647</v>
      </c>
      <c r="R40" s="44">
        <v>1064</v>
      </c>
      <c r="S40" s="44">
        <v>6039</v>
      </c>
      <c r="T40" s="44">
        <v>174</v>
      </c>
      <c r="U40" s="78">
        <f t="shared" si="0"/>
        <v>69659</v>
      </c>
    </row>
    <row r="41" spans="1:21" x14ac:dyDescent="0.2">
      <c r="A41" s="269">
        <v>2016.08</v>
      </c>
      <c r="B41" s="45">
        <v>720</v>
      </c>
      <c r="C41" s="45">
        <v>104</v>
      </c>
      <c r="D41" s="126">
        <v>10346</v>
      </c>
      <c r="E41" s="45">
        <v>64</v>
      </c>
      <c r="F41" s="44">
        <v>690</v>
      </c>
      <c r="G41" s="44">
        <v>5822</v>
      </c>
      <c r="H41" s="44">
        <v>15485</v>
      </c>
      <c r="I41" s="44">
        <v>4406</v>
      </c>
      <c r="J41" s="44">
        <v>2621</v>
      </c>
      <c r="K41" s="44">
        <v>1657</v>
      </c>
      <c r="L41" s="44">
        <v>2251</v>
      </c>
      <c r="M41" s="44">
        <v>883</v>
      </c>
      <c r="N41" s="44">
        <v>1308</v>
      </c>
      <c r="O41" s="44">
        <v>4092</v>
      </c>
      <c r="P41" s="44">
        <v>8827</v>
      </c>
      <c r="Q41" s="44">
        <v>3654</v>
      </c>
      <c r="R41" s="44">
        <v>1071</v>
      </c>
      <c r="S41" s="44">
        <v>6118</v>
      </c>
      <c r="T41" s="44">
        <v>173</v>
      </c>
      <c r="U41" s="78">
        <f t="shared" si="0"/>
        <v>70292</v>
      </c>
    </row>
    <row r="42" spans="1:21" x14ac:dyDescent="0.2">
      <c r="A42" s="269">
        <v>2016.09</v>
      </c>
      <c r="B42" s="45">
        <v>730</v>
      </c>
      <c r="C42" s="45">
        <v>101</v>
      </c>
      <c r="D42" s="126">
        <v>10332</v>
      </c>
      <c r="E42" s="45">
        <v>66</v>
      </c>
      <c r="F42" s="44">
        <v>692</v>
      </c>
      <c r="G42" s="44">
        <v>5803</v>
      </c>
      <c r="H42" s="44">
        <v>15366</v>
      </c>
      <c r="I42" s="44">
        <v>4441</v>
      </c>
      <c r="J42" s="44">
        <v>2615</v>
      </c>
      <c r="K42" s="44">
        <v>1670</v>
      </c>
      <c r="L42" s="44">
        <v>2230</v>
      </c>
      <c r="M42" s="44">
        <v>863</v>
      </c>
      <c r="N42" s="44">
        <v>1298</v>
      </c>
      <c r="O42" s="44">
        <v>4156</v>
      </c>
      <c r="P42" s="44">
        <v>8787</v>
      </c>
      <c r="Q42" s="44">
        <v>3662</v>
      </c>
      <c r="R42" s="44">
        <v>1100</v>
      </c>
      <c r="S42" s="44">
        <v>6104</v>
      </c>
      <c r="T42" s="44">
        <v>171</v>
      </c>
      <c r="U42" s="78">
        <f t="shared" ref="U42:U73" si="1">SUM(B42:T42)</f>
        <v>70187</v>
      </c>
    </row>
    <row r="43" spans="1:21" x14ac:dyDescent="0.2">
      <c r="A43" s="269">
        <v>2016.1</v>
      </c>
      <c r="B43" s="45">
        <v>729</v>
      </c>
      <c r="C43" s="45">
        <v>105</v>
      </c>
      <c r="D43" s="126">
        <v>10300</v>
      </c>
      <c r="E43" s="45">
        <v>66</v>
      </c>
      <c r="F43" s="44">
        <v>713</v>
      </c>
      <c r="G43" s="44">
        <v>5823</v>
      </c>
      <c r="H43" s="44">
        <v>15513</v>
      </c>
      <c r="I43" s="44">
        <v>4389</v>
      </c>
      <c r="J43" s="44">
        <v>2727</v>
      </c>
      <c r="K43" s="44">
        <v>1674</v>
      </c>
      <c r="L43" s="44">
        <v>2222</v>
      </c>
      <c r="M43" s="44">
        <v>853</v>
      </c>
      <c r="N43" s="44">
        <v>1290</v>
      </c>
      <c r="O43" s="44">
        <v>4222</v>
      </c>
      <c r="P43" s="44">
        <v>8874</v>
      </c>
      <c r="Q43" s="44">
        <v>3669</v>
      </c>
      <c r="R43" s="44">
        <v>1068</v>
      </c>
      <c r="S43" s="44">
        <v>6145</v>
      </c>
      <c r="T43" s="44">
        <v>171</v>
      </c>
      <c r="U43" s="78">
        <f t="shared" si="1"/>
        <v>70553</v>
      </c>
    </row>
    <row r="44" spans="1:21" x14ac:dyDescent="0.2">
      <c r="A44" s="269">
        <v>2016.11</v>
      </c>
      <c r="B44" s="45">
        <v>738</v>
      </c>
      <c r="C44" s="45">
        <v>96</v>
      </c>
      <c r="D44" s="126">
        <v>10329</v>
      </c>
      <c r="E44" s="45">
        <v>65</v>
      </c>
      <c r="F44" s="44">
        <v>719</v>
      </c>
      <c r="G44" s="44">
        <v>5855</v>
      </c>
      <c r="H44" s="44">
        <v>15508</v>
      </c>
      <c r="I44" s="44">
        <v>4402</v>
      </c>
      <c r="J44" s="44">
        <v>2760</v>
      </c>
      <c r="K44" s="44">
        <v>1707</v>
      </c>
      <c r="L44" s="44">
        <v>2222</v>
      </c>
      <c r="M44" s="44">
        <v>813</v>
      </c>
      <c r="N44" s="44">
        <v>1273</v>
      </c>
      <c r="O44" s="44">
        <v>4220</v>
      </c>
      <c r="P44" s="44">
        <v>8820</v>
      </c>
      <c r="Q44" s="44">
        <v>3689</v>
      </c>
      <c r="R44" s="44">
        <v>1062</v>
      </c>
      <c r="S44" s="44">
        <v>6109</v>
      </c>
      <c r="T44" s="44">
        <v>169</v>
      </c>
      <c r="U44" s="78">
        <f t="shared" si="1"/>
        <v>70556</v>
      </c>
    </row>
    <row r="45" spans="1:21" x14ac:dyDescent="0.2">
      <c r="A45" s="269">
        <v>2016.12</v>
      </c>
      <c r="B45" s="45">
        <v>741</v>
      </c>
      <c r="C45" s="45">
        <v>99</v>
      </c>
      <c r="D45" s="126">
        <v>10341</v>
      </c>
      <c r="E45" s="45">
        <v>64</v>
      </c>
      <c r="F45" s="44">
        <v>726</v>
      </c>
      <c r="G45" s="44">
        <v>5744</v>
      </c>
      <c r="H45" s="44">
        <v>15806</v>
      </c>
      <c r="I45" s="44">
        <v>4459</v>
      </c>
      <c r="J45" s="44">
        <v>2767</v>
      </c>
      <c r="K45" s="44">
        <v>1728</v>
      </c>
      <c r="L45" s="44">
        <v>2232</v>
      </c>
      <c r="M45" s="44">
        <v>815</v>
      </c>
      <c r="N45" s="44">
        <v>1261</v>
      </c>
      <c r="O45" s="44">
        <v>4320</v>
      </c>
      <c r="P45" s="44">
        <v>8376</v>
      </c>
      <c r="Q45" s="44">
        <v>3710</v>
      </c>
      <c r="R45" s="44">
        <v>1146</v>
      </c>
      <c r="S45" s="44">
        <v>6200</v>
      </c>
      <c r="T45" s="44">
        <v>173</v>
      </c>
      <c r="U45" s="78">
        <f t="shared" si="1"/>
        <v>70708</v>
      </c>
    </row>
    <row r="46" spans="1:21" x14ac:dyDescent="0.2">
      <c r="A46" s="269">
        <v>2017.01</v>
      </c>
      <c r="B46" s="45">
        <v>730</v>
      </c>
      <c r="C46" s="45">
        <v>96</v>
      </c>
      <c r="D46" s="126">
        <v>10328</v>
      </c>
      <c r="E46" s="45">
        <v>68</v>
      </c>
      <c r="F46" s="44">
        <v>730</v>
      </c>
      <c r="G46" s="44">
        <v>5789</v>
      </c>
      <c r="H46" s="44">
        <v>15551</v>
      </c>
      <c r="I46" s="44">
        <v>4421</v>
      </c>
      <c r="J46" s="44">
        <v>2748</v>
      </c>
      <c r="K46" s="44">
        <v>1676</v>
      </c>
      <c r="L46" s="44">
        <v>2255</v>
      </c>
      <c r="M46" s="44">
        <v>816</v>
      </c>
      <c r="N46" s="44">
        <v>1239</v>
      </c>
      <c r="O46" s="44">
        <v>4255</v>
      </c>
      <c r="P46" s="44">
        <v>7711</v>
      </c>
      <c r="Q46" s="44">
        <v>3730</v>
      </c>
      <c r="R46" s="44">
        <v>1138</v>
      </c>
      <c r="S46" s="44">
        <v>6074</v>
      </c>
      <c r="T46" s="44">
        <v>173</v>
      </c>
      <c r="U46" s="78">
        <f t="shared" si="1"/>
        <v>69528</v>
      </c>
    </row>
    <row r="47" spans="1:21" x14ac:dyDescent="0.2">
      <c r="A47" s="269">
        <v>2017.02</v>
      </c>
      <c r="B47" s="45">
        <v>728</v>
      </c>
      <c r="C47" s="45">
        <v>97</v>
      </c>
      <c r="D47" s="126">
        <v>10306</v>
      </c>
      <c r="E47" s="45">
        <v>71</v>
      </c>
      <c r="F47" s="44">
        <v>743</v>
      </c>
      <c r="G47" s="44">
        <v>5797</v>
      </c>
      <c r="H47" s="44">
        <v>15456</v>
      </c>
      <c r="I47" s="44">
        <v>4388</v>
      </c>
      <c r="J47" s="44">
        <v>2691</v>
      </c>
      <c r="K47" s="44">
        <v>1669</v>
      </c>
      <c r="L47" s="44">
        <v>2272</v>
      </c>
      <c r="M47" s="44">
        <v>810</v>
      </c>
      <c r="N47" s="44">
        <v>1197</v>
      </c>
      <c r="O47" s="44">
        <v>4319</v>
      </c>
      <c r="P47" s="44">
        <v>7797</v>
      </c>
      <c r="Q47" s="44">
        <v>3737</v>
      </c>
      <c r="R47" s="44">
        <v>1127</v>
      </c>
      <c r="S47" s="44">
        <v>6053</v>
      </c>
      <c r="T47" s="44">
        <v>173</v>
      </c>
      <c r="U47" s="78">
        <f t="shared" si="1"/>
        <v>69431</v>
      </c>
    </row>
    <row r="48" spans="1:21" x14ac:dyDescent="0.2">
      <c r="A48" s="269">
        <v>2017.03</v>
      </c>
      <c r="B48" s="45">
        <v>731</v>
      </c>
      <c r="C48" s="45">
        <v>98</v>
      </c>
      <c r="D48" s="126">
        <v>10285</v>
      </c>
      <c r="E48" s="45">
        <v>74</v>
      </c>
      <c r="F48" s="44">
        <v>754</v>
      </c>
      <c r="G48" s="44">
        <v>6017</v>
      </c>
      <c r="H48" s="44">
        <v>15462</v>
      </c>
      <c r="I48" s="44">
        <v>4388</v>
      </c>
      <c r="J48" s="44">
        <v>2696</v>
      </c>
      <c r="K48" s="44">
        <v>1688</v>
      </c>
      <c r="L48" s="44">
        <v>2266</v>
      </c>
      <c r="M48" s="44">
        <v>818</v>
      </c>
      <c r="N48" s="44">
        <v>1199</v>
      </c>
      <c r="O48" s="44">
        <v>4250</v>
      </c>
      <c r="P48" s="44">
        <v>8284</v>
      </c>
      <c r="Q48" s="44">
        <v>3731</v>
      </c>
      <c r="R48" s="44">
        <v>1059</v>
      </c>
      <c r="S48" s="44">
        <v>6082</v>
      </c>
      <c r="T48" s="44">
        <v>167</v>
      </c>
      <c r="U48" s="78">
        <f t="shared" si="1"/>
        <v>70049</v>
      </c>
    </row>
    <row r="49" spans="1:21" x14ac:dyDescent="0.2">
      <c r="A49" s="269">
        <v>2017.04</v>
      </c>
      <c r="B49" s="45">
        <v>742</v>
      </c>
      <c r="C49" s="45">
        <v>96</v>
      </c>
      <c r="D49" s="126">
        <v>10275</v>
      </c>
      <c r="E49" s="45">
        <v>73</v>
      </c>
      <c r="F49" s="44">
        <v>746</v>
      </c>
      <c r="G49" s="44">
        <v>6149</v>
      </c>
      <c r="H49" s="44">
        <v>15377</v>
      </c>
      <c r="I49" s="44">
        <v>4345</v>
      </c>
      <c r="J49" s="44">
        <v>2687</v>
      </c>
      <c r="K49" s="44">
        <v>1661</v>
      </c>
      <c r="L49" s="44">
        <v>2269</v>
      </c>
      <c r="M49" s="44">
        <v>793</v>
      </c>
      <c r="N49" s="44">
        <v>1210</v>
      </c>
      <c r="O49" s="44">
        <v>4193</v>
      </c>
      <c r="P49" s="44">
        <v>8513</v>
      </c>
      <c r="Q49" s="44">
        <v>3710</v>
      </c>
      <c r="R49" s="44">
        <v>1044</v>
      </c>
      <c r="S49" s="44">
        <v>6072</v>
      </c>
      <c r="T49" s="44">
        <v>171</v>
      </c>
      <c r="U49" s="78">
        <f t="shared" si="1"/>
        <v>70126</v>
      </c>
    </row>
    <row r="50" spans="1:21" x14ac:dyDescent="0.2">
      <c r="A50" s="269">
        <v>2017.05</v>
      </c>
      <c r="B50" s="45">
        <v>733</v>
      </c>
      <c r="C50" s="45">
        <v>95</v>
      </c>
      <c r="D50" s="126">
        <v>10240</v>
      </c>
      <c r="E50" s="45">
        <v>76</v>
      </c>
      <c r="F50" s="44">
        <v>743</v>
      </c>
      <c r="G50" s="44">
        <v>6321</v>
      </c>
      <c r="H50" s="44">
        <v>15377</v>
      </c>
      <c r="I50" s="44">
        <v>4365</v>
      </c>
      <c r="J50" s="44">
        <v>2642</v>
      </c>
      <c r="K50" s="44">
        <v>1679</v>
      </c>
      <c r="L50" s="44">
        <v>2260</v>
      </c>
      <c r="M50" s="44">
        <v>792</v>
      </c>
      <c r="N50" s="44">
        <v>1227</v>
      </c>
      <c r="O50" s="44">
        <v>4157</v>
      </c>
      <c r="P50" s="44">
        <v>8924</v>
      </c>
      <c r="Q50" s="44">
        <v>3691</v>
      </c>
      <c r="R50" s="44">
        <v>1050</v>
      </c>
      <c r="S50" s="44">
        <v>6127</v>
      </c>
      <c r="T50" s="44">
        <v>175</v>
      </c>
      <c r="U50" s="78">
        <f t="shared" si="1"/>
        <v>70674</v>
      </c>
    </row>
    <row r="51" spans="1:21" x14ac:dyDescent="0.2">
      <c r="A51" s="269">
        <v>2017.06</v>
      </c>
      <c r="B51" s="45">
        <v>731</v>
      </c>
      <c r="C51" s="45">
        <v>94</v>
      </c>
      <c r="D51" s="126">
        <v>10232</v>
      </c>
      <c r="E51" s="45">
        <v>73</v>
      </c>
      <c r="F51" s="44">
        <v>744</v>
      </c>
      <c r="G51" s="44">
        <v>6388</v>
      </c>
      <c r="H51" s="44">
        <v>15430</v>
      </c>
      <c r="I51" s="44">
        <v>4355</v>
      </c>
      <c r="J51" s="44">
        <v>2713</v>
      </c>
      <c r="K51" s="44">
        <v>1633</v>
      </c>
      <c r="L51" s="44">
        <v>2250</v>
      </c>
      <c r="M51" s="44">
        <v>795</v>
      </c>
      <c r="N51" s="44">
        <v>1298</v>
      </c>
      <c r="O51" s="44">
        <v>4269</v>
      </c>
      <c r="P51" s="44">
        <v>9255</v>
      </c>
      <c r="Q51" s="44">
        <v>3685</v>
      </c>
      <c r="R51" s="44">
        <v>1050</v>
      </c>
      <c r="S51" s="44">
        <v>6200</v>
      </c>
      <c r="T51" s="44">
        <v>176</v>
      </c>
      <c r="U51" s="78">
        <f t="shared" si="1"/>
        <v>71371</v>
      </c>
    </row>
    <row r="52" spans="1:21" x14ac:dyDescent="0.2">
      <c r="A52" s="269">
        <v>2017.07</v>
      </c>
      <c r="B52" s="45">
        <v>731</v>
      </c>
      <c r="C52" s="45">
        <v>94</v>
      </c>
      <c r="D52" s="126">
        <v>10231</v>
      </c>
      <c r="E52" s="45">
        <v>76</v>
      </c>
      <c r="F52" s="44">
        <v>746</v>
      </c>
      <c r="G52" s="44">
        <v>6556</v>
      </c>
      <c r="H52" s="44">
        <v>15474</v>
      </c>
      <c r="I52" s="44">
        <v>4364</v>
      </c>
      <c r="J52" s="44">
        <v>2728</v>
      </c>
      <c r="K52" s="44">
        <v>1653</v>
      </c>
      <c r="L52" s="44">
        <v>2231</v>
      </c>
      <c r="M52" s="44">
        <v>797</v>
      </c>
      <c r="N52" s="44">
        <v>1271</v>
      </c>
      <c r="O52" s="44">
        <v>4095</v>
      </c>
      <c r="P52" s="44">
        <v>8882</v>
      </c>
      <c r="Q52" s="44">
        <v>3703</v>
      </c>
      <c r="R52" s="44">
        <v>1040</v>
      </c>
      <c r="S52" s="44">
        <v>6166</v>
      </c>
      <c r="T52" s="44">
        <v>173</v>
      </c>
      <c r="U52" s="78">
        <f t="shared" si="1"/>
        <v>71011</v>
      </c>
    </row>
    <row r="53" spans="1:21" x14ac:dyDescent="0.2">
      <c r="A53" s="269">
        <v>2017.08</v>
      </c>
      <c r="B53" s="45">
        <v>739</v>
      </c>
      <c r="C53" s="45">
        <v>99</v>
      </c>
      <c r="D53" s="126">
        <v>10227</v>
      </c>
      <c r="E53" s="45">
        <v>75</v>
      </c>
      <c r="F53" s="44">
        <v>749</v>
      </c>
      <c r="G53" s="44">
        <v>6521</v>
      </c>
      <c r="H53" s="44">
        <v>15666</v>
      </c>
      <c r="I53" s="44">
        <v>4343</v>
      </c>
      <c r="J53" s="44">
        <v>2686</v>
      </c>
      <c r="K53" s="44">
        <v>1642</v>
      </c>
      <c r="L53" s="44">
        <v>2222</v>
      </c>
      <c r="M53" s="44">
        <v>785</v>
      </c>
      <c r="N53" s="44">
        <v>1253</v>
      </c>
      <c r="O53" s="44">
        <v>4138</v>
      </c>
      <c r="P53" s="44">
        <v>9174</v>
      </c>
      <c r="Q53" s="44">
        <v>3702</v>
      </c>
      <c r="R53" s="44">
        <v>1049</v>
      </c>
      <c r="S53" s="44">
        <v>6185</v>
      </c>
      <c r="T53" s="44">
        <v>239</v>
      </c>
      <c r="U53" s="78">
        <f t="shared" si="1"/>
        <v>71494</v>
      </c>
    </row>
    <row r="54" spans="1:21" x14ac:dyDescent="0.2">
      <c r="A54" s="269">
        <v>2017.09</v>
      </c>
      <c r="B54" s="45">
        <v>724</v>
      </c>
      <c r="C54" s="45">
        <v>100</v>
      </c>
      <c r="D54" s="126">
        <v>10290</v>
      </c>
      <c r="E54" s="45">
        <v>76</v>
      </c>
      <c r="F54" s="44">
        <v>753</v>
      </c>
      <c r="G54" s="44">
        <v>6557</v>
      </c>
      <c r="H54" s="44">
        <v>15577</v>
      </c>
      <c r="I54" s="44">
        <v>4363</v>
      </c>
      <c r="J54" s="44">
        <v>2834</v>
      </c>
      <c r="K54" s="44">
        <v>1665</v>
      </c>
      <c r="L54" s="44">
        <v>2235</v>
      </c>
      <c r="M54" s="44">
        <v>791</v>
      </c>
      <c r="N54" s="44">
        <v>1226</v>
      </c>
      <c r="O54" s="44">
        <v>4158</v>
      </c>
      <c r="P54" s="44">
        <v>9238</v>
      </c>
      <c r="Q54" s="44">
        <v>3724</v>
      </c>
      <c r="R54" s="44">
        <v>1057</v>
      </c>
      <c r="S54" s="44">
        <v>6229</v>
      </c>
      <c r="T54" s="44">
        <v>247</v>
      </c>
      <c r="U54" s="78">
        <f t="shared" si="1"/>
        <v>71844</v>
      </c>
    </row>
    <row r="55" spans="1:21" x14ac:dyDescent="0.2">
      <c r="A55" s="269">
        <v>2017.1</v>
      </c>
      <c r="B55" s="45">
        <v>740</v>
      </c>
      <c r="C55" s="45">
        <v>98</v>
      </c>
      <c r="D55" s="126">
        <v>10328</v>
      </c>
      <c r="E55" s="45">
        <v>76</v>
      </c>
      <c r="F55" s="44">
        <v>766</v>
      </c>
      <c r="G55" s="44">
        <v>6541</v>
      </c>
      <c r="H55" s="44">
        <v>15757</v>
      </c>
      <c r="I55" s="44">
        <v>4403</v>
      </c>
      <c r="J55" s="44">
        <v>2811</v>
      </c>
      <c r="K55" s="44">
        <v>1691</v>
      </c>
      <c r="L55" s="44">
        <v>2232</v>
      </c>
      <c r="M55" s="44">
        <v>763</v>
      </c>
      <c r="N55" s="44">
        <v>1259</v>
      </c>
      <c r="O55" s="44">
        <v>4229</v>
      </c>
      <c r="P55" s="44">
        <v>9335</v>
      </c>
      <c r="Q55" s="44">
        <v>3731</v>
      </c>
      <c r="R55" s="44">
        <v>1050</v>
      </c>
      <c r="S55" s="44">
        <v>6256</v>
      </c>
      <c r="T55" s="44">
        <v>246</v>
      </c>
      <c r="U55" s="78">
        <f t="shared" si="1"/>
        <v>72312</v>
      </c>
    </row>
    <row r="56" spans="1:21" x14ac:dyDescent="0.2">
      <c r="A56" s="269">
        <v>2017.11</v>
      </c>
      <c r="B56" s="45">
        <v>727</v>
      </c>
      <c r="C56" s="45">
        <v>98</v>
      </c>
      <c r="D56" s="126">
        <v>10320</v>
      </c>
      <c r="E56" s="45">
        <v>76</v>
      </c>
      <c r="F56" s="44">
        <v>781</v>
      </c>
      <c r="G56" s="44">
        <v>6641</v>
      </c>
      <c r="H56" s="44">
        <v>15916</v>
      </c>
      <c r="I56" s="44">
        <v>4423</v>
      </c>
      <c r="J56" s="44">
        <v>2888</v>
      </c>
      <c r="K56" s="44">
        <v>1662</v>
      </c>
      <c r="L56" s="44">
        <v>2241</v>
      </c>
      <c r="M56" s="44">
        <v>762</v>
      </c>
      <c r="N56" s="44">
        <v>1252</v>
      </c>
      <c r="O56" s="44">
        <v>4246</v>
      </c>
      <c r="P56" s="44">
        <v>9194</v>
      </c>
      <c r="Q56" s="44">
        <v>3738</v>
      </c>
      <c r="R56" s="44">
        <v>1052</v>
      </c>
      <c r="S56" s="44">
        <v>6270</v>
      </c>
      <c r="T56" s="44">
        <v>255</v>
      </c>
      <c r="U56" s="78">
        <f t="shared" si="1"/>
        <v>72542</v>
      </c>
    </row>
    <row r="57" spans="1:21" x14ac:dyDescent="0.2">
      <c r="A57" s="269">
        <v>2017.12</v>
      </c>
      <c r="B57" s="45">
        <v>734</v>
      </c>
      <c r="C57" s="45">
        <v>100</v>
      </c>
      <c r="D57" s="126">
        <v>10354</v>
      </c>
      <c r="E57" s="45">
        <v>76</v>
      </c>
      <c r="F57" s="44">
        <v>781</v>
      </c>
      <c r="G57" s="44">
        <v>6483</v>
      </c>
      <c r="H57" s="44">
        <v>16220</v>
      </c>
      <c r="I57" s="44">
        <v>4423</v>
      </c>
      <c r="J57" s="44">
        <v>2992</v>
      </c>
      <c r="K57" s="44">
        <v>1657</v>
      </c>
      <c r="L57" s="44">
        <v>2253</v>
      </c>
      <c r="M57" s="44">
        <v>761</v>
      </c>
      <c r="N57" s="44">
        <v>1249</v>
      </c>
      <c r="O57" s="44">
        <v>4394</v>
      </c>
      <c r="P57" s="44">
        <v>8728</v>
      </c>
      <c r="Q57" s="44">
        <v>3765</v>
      </c>
      <c r="R57" s="44">
        <v>1128</v>
      </c>
      <c r="S57" s="44">
        <v>6369</v>
      </c>
      <c r="T57" s="44">
        <v>261</v>
      </c>
      <c r="U57" s="78">
        <f t="shared" si="1"/>
        <v>72728</v>
      </c>
    </row>
    <row r="58" spans="1:21" x14ac:dyDescent="0.2">
      <c r="A58" s="269">
        <v>2018.01</v>
      </c>
      <c r="B58" s="45">
        <v>740</v>
      </c>
      <c r="C58" s="45">
        <v>106</v>
      </c>
      <c r="D58" s="126">
        <v>10392</v>
      </c>
      <c r="E58" s="45">
        <v>76</v>
      </c>
      <c r="F58" s="44">
        <v>788</v>
      </c>
      <c r="G58" s="44">
        <v>6527</v>
      </c>
      <c r="H58" s="44">
        <v>16014</v>
      </c>
      <c r="I58" s="44">
        <v>4439</v>
      </c>
      <c r="J58" s="44">
        <v>2867</v>
      </c>
      <c r="K58" s="44">
        <v>1657</v>
      </c>
      <c r="L58" s="44">
        <v>2245</v>
      </c>
      <c r="M58" s="44">
        <v>763</v>
      </c>
      <c r="N58" s="44">
        <v>1245</v>
      </c>
      <c r="O58" s="44">
        <v>4323</v>
      </c>
      <c r="P58" s="44">
        <v>7835</v>
      </c>
      <c r="Q58" s="44">
        <v>3804</v>
      </c>
      <c r="R58" s="44">
        <v>1137</v>
      </c>
      <c r="S58" s="44">
        <v>6251</v>
      </c>
      <c r="T58" s="44">
        <v>261</v>
      </c>
      <c r="U58" s="78">
        <f t="shared" si="1"/>
        <v>71470</v>
      </c>
    </row>
    <row r="59" spans="1:21" x14ac:dyDescent="0.2">
      <c r="A59" s="269">
        <v>2018.02</v>
      </c>
      <c r="B59" s="45">
        <v>740</v>
      </c>
      <c r="C59" s="45">
        <v>104</v>
      </c>
      <c r="D59" s="126">
        <v>10345</v>
      </c>
      <c r="E59" s="45">
        <v>75</v>
      </c>
      <c r="F59" s="44">
        <v>791</v>
      </c>
      <c r="G59" s="44">
        <v>6425</v>
      </c>
      <c r="H59" s="44">
        <v>15873</v>
      </c>
      <c r="I59" s="44">
        <v>4402</v>
      </c>
      <c r="J59" s="44">
        <v>2815</v>
      </c>
      <c r="K59" s="44">
        <v>1677</v>
      </c>
      <c r="L59" s="44">
        <v>2225</v>
      </c>
      <c r="M59" s="44">
        <v>760</v>
      </c>
      <c r="N59" s="44">
        <v>1256</v>
      </c>
      <c r="O59" s="44">
        <v>4328</v>
      </c>
      <c r="P59" s="44">
        <v>7880</v>
      </c>
      <c r="Q59" s="44">
        <v>3803</v>
      </c>
      <c r="R59" s="44">
        <v>1115</v>
      </c>
      <c r="S59" s="44">
        <v>6274</v>
      </c>
      <c r="T59" s="44">
        <v>257</v>
      </c>
      <c r="U59" s="78">
        <f t="shared" si="1"/>
        <v>71145</v>
      </c>
    </row>
    <row r="60" spans="1:21" x14ac:dyDescent="0.2">
      <c r="A60" s="269">
        <v>2018.03</v>
      </c>
      <c r="B60" s="45">
        <v>748</v>
      </c>
      <c r="C60" s="45">
        <v>106</v>
      </c>
      <c r="D60" s="126">
        <v>10324</v>
      </c>
      <c r="E60" s="45">
        <v>75</v>
      </c>
      <c r="F60" s="44">
        <v>796</v>
      </c>
      <c r="G60" s="44">
        <v>6548</v>
      </c>
      <c r="H60" s="44">
        <v>15872</v>
      </c>
      <c r="I60" s="44">
        <v>4399</v>
      </c>
      <c r="J60" s="44">
        <v>2791</v>
      </c>
      <c r="K60" s="44">
        <v>1699</v>
      </c>
      <c r="L60" s="44">
        <v>2232</v>
      </c>
      <c r="M60" s="44">
        <v>736</v>
      </c>
      <c r="N60" s="44">
        <v>1285</v>
      </c>
      <c r="O60" s="44">
        <v>4317</v>
      </c>
      <c r="P60" s="44">
        <v>8464</v>
      </c>
      <c r="Q60" s="44">
        <v>3803</v>
      </c>
      <c r="R60" s="44">
        <v>1027</v>
      </c>
      <c r="S60" s="44">
        <v>6196</v>
      </c>
      <c r="T60" s="44">
        <v>256</v>
      </c>
      <c r="U60" s="78">
        <f t="shared" si="1"/>
        <v>71674</v>
      </c>
    </row>
    <row r="61" spans="1:21" x14ac:dyDescent="0.2">
      <c r="A61" s="269">
        <v>2018.04</v>
      </c>
      <c r="B61" s="45">
        <v>741</v>
      </c>
      <c r="C61" s="45">
        <v>135</v>
      </c>
      <c r="D61" s="126">
        <v>10250</v>
      </c>
      <c r="E61" s="45">
        <v>74</v>
      </c>
      <c r="F61" s="44">
        <v>794</v>
      </c>
      <c r="G61" s="44">
        <v>6444</v>
      </c>
      <c r="H61" s="44">
        <v>15873</v>
      </c>
      <c r="I61" s="44">
        <v>4420</v>
      </c>
      <c r="J61" s="44">
        <v>2740</v>
      </c>
      <c r="K61" s="44">
        <v>1667</v>
      </c>
      <c r="L61" s="44">
        <v>2221</v>
      </c>
      <c r="M61" s="44">
        <v>723</v>
      </c>
      <c r="N61" s="44">
        <v>1246</v>
      </c>
      <c r="O61" s="44">
        <v>4253</v>
      </c>
      <c r="P61" s="44">
        <v>8771</v>
      </c>
      <c r="Q61" s="44">
        <v>3779</v>
      </c>
      <c r="R61" s="44">
        <v>1015</v>
      </c>
      <c r="S61" s="44">
        <v>6188</v>
      </c>
      <c r="T61" s="44">
        <v>258</v>
      </c>
      <c r="U61" s="78">
        <f t="shared" si="1"/>
        <v>71592</v>
      </c>
    </row>
    <row r="62" spans="1:21" x14ac:dyDescent="0.2">
      <c r="A62" s="269">
        <v>2018.05</v>
      </c>
      <c r="B62" s="45">
        <v>755</v>
      </c>
      <c r="C62" s="45">
        <v>135</v>
      </c>
      <c r="D62" s="126">
        <v>10205</v>
      </c>
      <c r="E62" s="45">
        <v>73</v>
      </c>
      <c r="F62" s="44">
        <v>792</v>
      </c>
      <c r="G62" s="44">
        <v>6523</v>
      </c>
      <c r="H62" s="44">
        <v>15769</v>
      </c>
      <c r="I62" s="44">
        <v>4375</v>
      </c>
      <c r="J62" s="44">
        <v>2746</v>
      </c>
      <c r="K62" s="44">
        <v>1700</v>
      </c>
      <c r="L62" s="44">
        <v>2236</v>
      </c>
      <c r="M62" s="44">
        <v>736</v>
      </c>
      <c r="N62" s="44">
        <v>1249</v>
      </c>
      <c r="O62" s="44">
        <v>4382</v>
      </c>
      <c r="P62" s="44">
        <v>9023</v>
      </c>
      <c r="Q62" s="44">
        <v>3789</v>
      </c>
      <c r="R62" s="44">
        <v>999</v>
      </c>
      <c r="S62" s="44">
        <v>6242</v>
      </c>
      <c r="T62" s="44">
        <v>259</v>
      </c>
      <c r="U62" s="78">
        <f t="shared" si="1"/>
        <v>71988</v>
      </c>
    </row>
    <row r="63" spans="1:21" x14ac:dyDescent="0.2">
      <c r="A63" s="269">
        <v>2018.06</v>
      </c>
      <c r="B63" s="45">
        <v>753</v>
      </c>
      <c r="C63" s="45">
        <v>129</v>
      </c>
      <c r="D63" s="126">
        <v>10146</v>
      </c>
      <c r="E63" s="45">
        <v>72</v>
      </c>
      <c r="F63" s="44">
        <v>789</v>
      </c>
      <c r="G63" s="44">
        <v>6529</v>
      </c>
      <c r="H63" s="44">
        <v>15723</v>
      </c>
      <c r="I63" s="44">
        <v>4357</v>
      </c>
      <c r="J63" s="44">
        <v>2683</v>
      </c>
      <c r="K63" s="44">
        <v>1685</v>
      </c>
      <c r="L63" s="44">
        <v>2220</v>
      </c>
      <c r="M63" s="44">
        <v>722</v>
      </c>
      <c r="N63" s="44">
        <v>1243</v>
      </c>
      <c r="O63" s="44">
        <v>4349</v>
      </c>
      <c r="P63" s="44">
        <v>9132</v>
      </c>
      <c r="Q63" s="44">
        <v>3780</v>
      </c>
      <c r="R63" s="44">
        <v>1005</v>
      </c>
      <c r="S63" s="44">
        <v>6254</v>
      </c>
      <c r="T63" s="44">
        <v>257</v>
      </c>
      <c r="U63" s="78">
        <f t="shared" si="1"/>
        <v>71828</v>
      </c>
    </row>
    <row r="64" spans="1:21" x14ac:dyDescent="0.2">
      <c r="A64" s="269">
        <v>2018.07</v>
      </c>
      <c r="B64" s="45">
        <v>759</v>
      </c>
      <c r="C64" s="45">
        <v>123</v>
      </c>
      <c r="D64" s="126">
        <v>10187</v>
      </c>
      <c r="E64" s="45">
        <v>72</v>
      </c>
      <c r="F64" s="44">
        <v>774</v>
      </c>
      <c r="G64" s="44">
        <v>6477</v>
      </c>
      <c r="H64" s="44">
        <v>15712</v>
      </c>
      <c r="I64" s="44">
        <v>4335</v>
      </c>
      <c r="J64" s="44">
        <v>2755</v>
      </c>
      <c r="K64" s="44">
        <v>1709</v>
      </c>
      <c r="L64" s="44">
        <v>2215</v>
      </c>
      <c r="M64" s="44">
        <v>725</v>
      </c>
      <c r="N64" s="44">
        <v>1285</v>
      </c>
      <c r="O64" s="44">
        <v>4271</v>
      </c>
      <c r="P64" s="44">
        <v>9135</v>
      </c>
      <c r="Q64" s="44">
        <v>3785</v>
      </c>
      <c r="R64" s="44">
        <v>1022</v>
      </c>
      <c r="S64" s="44">
        <v>6218</v>
      </c>
      <c r="T64" s="44">
        <v>259</v>
      </c>
      <c r="U64" s="78">
        <f t="shared" si="1"/>
        <v>71818</v>
      </c>
    </row>
    <row r="65" spans="1:21" x14ac:dyDescent="0.2">
      <c r="A65" s="269">
        <v>2018.08</v>
      </c>
      <c r="B65" s="45">
        <v>754</v>
      </c>
      <c r="C65" s="45">
        <v>122</v>
      </c>
      <c r="D65" s="126">
        <v>10177</v>
      </c>
      <c r="E65" s="45">
        <v>70</v>
      </c>
      <c r="F65" s="44">
        <v>764</v>
      </c>
      <c r="G65" s="44">
        <v>6557</v>
      </c>
      <c r="H65" s="44">
        <v>15834</v>
      </c>
      <c r="I65" s="44">
        <v>4338</v>
      </c>
      <c r="J65" s="44">
        <v>2843</v>
      </c>
      <c r="K65" s="44">
        <v>1678</v>
      </c>
      <c r="L65" s="44">
        <v>2216</v>
      </c>
      <c r="M65" s="44">
        <v>755</v>
      </c>
      <c r="N65" s="44">
        <v>1208</v>
      </c>
      <c r="O65" s="44">
        <v>4321</v>
      </c>
      <c r="P65" s="44">
        <v>9549</v>
      </c>
      <c r="Q65" s="44">
        <v>3762</v>
      </c>
      <c r="R65" s="44">
        <v>1084</v>
      </c>
      <c r="S65" s="44">
        <v>6286</v>
      </c>
      <c r="T65" s="44">
        <v>263</v>
      </c>
      <c r="U65" s="78">
        <f t="shared" si="1"/>
        <v>72581</v>
      </c>
    </row>
    <row r="66" spans="1:21" x14ac:dyDescent="0.2">
      <c r="A66" s="269">
        <v>2018.09</v>
      </c>
      <c r="B66" s="45">
        <v>738</v>
      </c>
      <c r="C66" s="45">
        <v>121</v>
      </c>
      <c r="D66" s="126">
        <v>10134</v>
      </c>
      <c r="E66" s="45">
        <v>70</v>
      </c>
      <c r="F66" s="44">
        <v>768</v>
      </c>
      <c r="G66" s="44">
        <v>6537</v>
      </c>
      <c r="H66" s="44">
        <v>15634</v>
      </c>
      <c r="I66" s="44">
        <v>4318</v>
      </c>
      <c r="J66" s="44">
        <v>2773</v>
      </c>
      <c r="K66" s="44">
        <v>1666</v>
      </c>
      <c r="L66" s="44">
        <v>2201</v>
      </c>
      <c r="M66" s="44">
        <v>730</v>
      </c>
      <c r="N66" s="44">
        <v>1208</v>
      </c>
      <c r="O66" s="44">
        <v>4314</v>
      </c>
      <c r="P66" s="44">
        <v>9515</v>
      </c>
      <c r="Q66" s="44">
        <v>3760</v>
      </c>
      <c r="R66" s="44">
        <v>1053</v>
      </c>
      <c r="S66" s="44">
        <v>6298</v>
      </c>
      <c r="T66" s="44">
        <v>266</v>
      </c>
      <c r="U66" s="78">
        <f t="shared" si="1"/>
        <v>72104</v>
      </c>
    </row>
    <row r="67" spans="1:21" x14ac:dyDescent="0.2">
      <c r="A67" s="269">
        <v>2018.1</v>
      </c>
      <c r="B67" s="45">
        <v>759</v>
      </c>
      <c r="C67" s="45">
        <v>123</v>
      </c>
      <c r="D67" s="126">
        <v>10100</v>
      </c>
      <c r="E67" s="45">
        <v>71</v>
      </c>
      <c r="F67" s="44">
        <v>781</v>
      </c>
      <c r="G67" s="44">
        <v>6475</v>
      </c>
      <c r="H67" s="44">
        <v>15714</v>
      </c>
      <c r="I67" s="44">
        <v>4329</v>
      </c>
      <c r="J67" s="44">
        <v>2746</v>
      </c>
      <c r="K67" s="44">
        <v>1667</v>
      </c>
      <c r="L67" s="44">
        <v>2204</v>
      </c>
      <c r="M67" s="44">
        <v>718</v>
      </c>
      <c r="N67" s="44">
        <v>1200</v>
      </c>
      <c r="O67" s="44">
        <v>4445</v>
      </c>
      <c r="P67" s="44">
        <v>9376</v>
      </c>
      <c r="Q67" s="44">
        <v>3776</v>
      </c>
      <c r="R67" s="44">
        <v>1032</v>
      </c>
      <c r="S67" s="44">
        <v>6334</v>
      </c>
      <c r="T67" s="44">
        <v>265</v>
      </c>
      <c r="U67" s="78">
        <f t="shared" si="1"/>
        <v>72115</v>
      </c>
    </row>
    <row r="68" spans="1:21" x14ac:dyDescent="0.2">
      <c r="A68" s="269">
        <v>2018.11</v>
      </c>
      <c r="B68" s="45">
        <v>750</v>
      </c>
      <c r="C68" s="45">
        <v>123</v>
      </c>
      <c r="D68" s="126">
        <v>10075</v>
      </c>
      <c r="E68" s="45">
        <v>70</v>
      </c>
      <c r="F68" s="44">
        <v>793</v>
      </c>
      <c r="G68" s="44">
        <v>6398</v>
      </c>
      <c r="H68" s="44">
        <v>15646</v>
      </c>
      <c r="I68" s="44">
        <v>4306</v>
      </c>
      <c r="J68" s="44">
        <v>2832</v>
      </c>
      <c r="K68" s="44">
        <v>1710</v>
      </c>
      <c r="L68" s="44">
        <v>2186</v>
      </c>
      <c r="M68" s="44">
        <v>704</v>
      </c>
      <c r="N68" s="44">
        <v>1183</v>
      </c>
      <c r="O68" s="44">
        <v>4362</v>
      </c>
      <c r="P68" s="44">
        <v>9230</v>
      </c>
      <c r="Q68" s="44">
        <v>3772</v>
      </c>
      <c r="R68" s="44">
        <v>1029</v>
      </c>
      <c r="S68" s="44">
        <v>6348</v>
      </c>
      <c r="T68" s="44">
        <v>270</v>
      </c>
      <c r="U68" s="78">
        <f t="shared" si="1"/>
        <v>71787</v>
      </c>
    </row>
    <row r="69" spans="1:21" x14ac:dyDescent="0.2">
      <c r="A69" s="269">
        <v>2018.12</v>
      </c>
      <c r="B69" s="45">
        <v>744</v>
      </c>
      <c r="C69" s="45">
        <v>125</v>
      </c>
      <c r="D69" s="126">
        <v>10047</v>
      </c>
      <c r="E69" s="45">
        <v>70</v>
      </c>
      <c r="F69" s="44">
        <v>795</v>
      </c>
      <c r="G69" s="44">
        <v>6242</v>
      </c>
      <c r="H69" s="44">
        <v>15775</v>
      </c>
      <c r="I69" s="44">
        <v>4254</v>
      </c>
      <c r="J69" s="44">
        <v>2845</v>
      </c>
      <c r="K69" s="44">
        <v>1686</v>
      </c>
      <c r="L69" s="44">
        <v>2181</v>
      </c>
      <c r="M69" s="44">
        <v>704</v>
      </c>
      <c r="N69" s="44">
        <v>1196</v>
      </c>
      <c r="O69" s="44">
        <v>4366</v>
      </c>
      <c r="P69" s="44">
        <v>8678</v>
      </c>
      <c r="Q69" s="44">
        <v>3769</v>
      </c>
      <c r="R69" s="44">
        <v>1089</v>
      </c>
      <c r="S69" s="44">
        <v>6448</v>
      </c>
      <c r="T69" s="44">
        <v>291</v>
      </c>
      <c r="U69" s="78">
        <f t="shared" si="1"/>
        <v>71305</v>
      </c>
    </row>
    <row r="70" spans="1:21" x14ac:dyDescent="0.2">
      <c r="A70" s="269">
        <v>2019.01</v>
      </c>
      <c r="B70" s="45">
        <v>747</v>
      </c>
      <c r="C70" s="45">
        <v>128</v>
      </c>
      <c r="D70" s="126">
        <v>10039</v>
      </c>
      <c r="E70" s="45">
        <v>71</v>
      </c>
      <c r="F70" s="44">
        <v>793</v>
      </c>
      <c r="G70" s="44">
        <v>6421</v>
      </c>
      <c r="H70" s="44">
        <v>15496</v>
      </c>
      <c r="I70" s="44">
        <v>4304</v>
      </c>
      <c r="J70" s="44">
        <v>2864</v>
      </c>
      <c r="K70" s="44">
        <v>1696</v>
      </c>
      <c r="L70" s="44">
        <v>2212</v>
      </c>
      <c r="M70" s="44">
        <v>699</v>
      </c>
      <c r="N70" s="44">
        <v>1155</v>
      </c>
      <c r="O70" s="44">
        <v>4312</v>
      </c>
      <c r="P70" s="44">
        <v>8003</v>
      </c>
      <c r="Q70" s="44">
        <v>3773</v>
      </c>
      <c r="R70" s="44">
        <v>1092</v>
      </c>
      <c r="S70" s="44">
        <v>6345</v>
      </c>
      <c r="T70" s="44">
        <v>291</v>
      </c>
      <c r="U70" s="78">
        <f t="shared" si="1"/>
        <v>70441</v>
      </c>
    </row>
    <row r="71" spans="1:21" x14ac:dyDescent="0.2">
      <c r="A71" s="269">
        <v>2019.02</v>
      </c>
      <c r="B71" s="45">
        <v>749</v>
      </c>
      <c r="C71" s="45">
        <v>127</v>
      </c>
      <c r="D71" s="126">
        <v>10026</v>
      </c>
      <c r="E71" s="45">
        <v>72</v>
      </c>
      <c r="F71" s="44">
        <v>793</v>
      </c>
      <c r="G71" s="44">
        <v>6446</v>
      </c>
      <c r="H71" s="44">
        <v>15359</v>
      </c>
      <c r="I71" s="44">
        <v>4300</v>
      </c>
      <c r="J71" s="44">
        <v>2917</v>
      </c>
      <c r="K71" s="44">
        <v>1696</v>
      </c>
      <c r="L71" s="44">
        <v>2205</v>
      </c>
      <c r="M71" s="44">
        <v>699</v>
      </c>
      <c r="N71" s="44">
        <v>1155</v>
      </c>
      <c r="O71" s="44">
        <v>4269</v>
      </c>
      <c r="P71" s="44">
        <v>8089</v>
      </c>
      <c r="Q71" s="44">
        <v>3768</v>
      </c>
      <c r="R71" s="44">
        <v>1093</v>
      </c>
      <c r="S71" s="44">
        <v>6347</v>
      </c>
      <c r="T71" s="44">
        <v>287</v>
      </c>
      <c r="U71" s="78">
        <f t="shared" si="1"/>
        <v>70397</v>
      </c>
    </row>
    <row r="72" spans="1:21" x14ac:dyDescent="0.2">
      <c r="A72" s="269">
        <v>2019.03</v>
      </c>
      <c r="B72" s="45">
        <v>748</v>
      </c>
      <c r="C72" s="45">
        <v>125</v>
      </c>
      <c r="D72" s="126">
        <v>9987</v>
      </c>
      <c r="E72" s="45">
        <v>71</v>
      </c>
      <c r="F72" s="44">
        <v>790</v>
      </c>
      <c r="G72" s="44">
        <v>6506</v>
      </c>
      <c r="H72" s="44">
        <v>15313</v>
      </c>
      <c r="I72" s="44">
        <v>4263</v>
      </c>
      <c r="J72" s="44">
        <v>3010</v>
      </c>
      <c r="K72" s="44">
        <v>1688</v>
      </c>
      <c r="L72" s="44">
        <v>2194</v>
      </c>
      <c r="M72" s="44">
        <v>677</v>
      </c>
      <c r="N72" s="44">
        <v>1160</v>
      </c>
      <c r="O72" s="44">
        <v>4162</v>
      </c>
      <c r="P72" s="44">
        <v>8499</v>
      </c>
      <c r="Q72" s="44">
        <v>3768</v>
      </c>
      <c r="R72" s="44">
        <v>1025</v>
      </c>
      <c r="S72" s="44">
        <v>6241</v>
      </c>
      <c r="T72" s="44">
        <v>283</v>
      </c>
      <c r="U72" s="78">
        <f t="shared" si="1"/>
        <v>70510</v>
      </c>
    </row>
    <row r="73" spans="1:21" x14ac:dyDescent="0.2">
      <c r="A73" s="269">
        <v>2019.04</v>
      </c>
      <c r="B73" s="45">
        <v>745</v>
      </c>
      <c r="C73" s="45">
        <v>127</v>
      </c>
      <c r="D73" s="126">
        <v>9907</v>
      </c>
      <c r="E73" s="45">
        <v>72</v>
      </c>
      <c r="F73" s="44">
        <v>797</v>
      </c>
      <c r="G73" s="44">
        <v>6403</v>
      </c>
      <c r="H73" s="44">
        <v>15186</v>
      </c>
      <c r="I73" s="44">
        <v>4180</v>
      </c>
      <c r="J73" s="44">
        <v>2938</v>
      </c>
      <c r="K73" s="44">
        <v>1713</v>
      </c>
      <c r="L73" s="44">
        <v>2178</v>
      </c>
      <c r="M73" s="44">
        <v>680</v>
      </c>
      <c r="N73" s="44">
        <v>1151</v>
      </c>
      <c r="O73" s="44">
        <v>4079</v>
      </c>
      <c r="P73" s="44">
        <v>8991</v>
      </c>
      <c r="Q73" s="44">
        <v>3772</v>
      </c>
      <c r="R73" s="44">
        <v>998</v>
      </c>
      <c r="S73" s="44">
        <v>6255</v>
      </c>
      <c r="T73" s="44">
        <v>268</v>
      </c>
      <c r="U73" s="78">
        <f t="shared" si="1"/>
        <v>70440</v>
      </c>
    </row>
    <row r="74" spans="1:21" x14ac:dyDescent="0.2">
      <c r="A74" s="269">
        <v>2019.05</v>
      </c>
      <c r="B74" s="45">
        <v>729</v>
      </c>
      <c r="C74" s="45">
        <v>124</v>
      </c>
      <c r="D74" s="126">
        <v>9842</v>
      </c>
      <c r="E74" s="45">
        <v>72</v>
      </c>
      <c r="F74" s="44">
        <v>796</v>
      </c>
      <c r="G74" s="44">
        <v>6345</v>
      </c>
      <c r="H74" s="44">
        <v>15134</v>
      </c>
      <c r="I74" s="44">
        <v>4163</v>
      </c>
      <c r="J74" s="44">
        <v>2854</v>
      </c>
      <c r="K74" s="44">
        <v>1719</v>
      </c>
      <c r="L74" s="44">
        <v>2177</v>
      </c>
      <c r="M74" s="44">
        <v>667</v>
      </c>
      <c r="N74" s="44">
        <v>1152</v>
      </c>
      <c r="O74" s="44">
        <v>4051</v>
      </c>
      <c r="P74" s="44">
        <v>9211</v>
      </c>
      <c r="Q74" s="44">
        <v>3735</v>
      </c>
      <c r="R74" s="44">
        <v>996</v>
      </c>
      <c r="S74" s="44">
        <v>6295</v>
      </c>
      <c r="T74" s="44">
        <v>274</v>
      </c>
      <c r="U74" s="78">
        <f t="shared" ref="U74:U117" si="2">SUM(B74:T74)</f>
        <v>70336</v>
      </c>
    </row>
    <row r="75" spans="1:21" x14ac:dyDescent="0.2">
      <c r="A75" s="269">
        <v>2019.06</v>
      </c>
      <c r="B75" s="45">
        <v>717</v>
      </c>
      <c r="C75" s="45">
        <v>124</v>
      </c>
      <c r="D75" s="126">
        <v>9807</v>
      </c>
      <c r="E75" s="45">
        <v>118</v>
      </c>
      <c r="F75" s="44">
        <v>796</v>
      </c>
      <c r="G75" s="44">
        <v>6118</v>
      </c>
      <c r="H75" s="44">
        <v>15069</v>
      </c>
      <c r="I75" s="44">
        <v>4141</v>
      </c>
      <c r="J75" s="44">
        <v>2809</v>
      </c>
      <c r="K75" s="44">
        <v>1744</v>
      </c>
      <c r="L75" s="44">
        <v>2170</v>
      </c>
      <c r="M75" s="44">
        <v>654</v>
      </c>
      <c r="N75" s="44">
        <v>1136</v>
      </c>
      <c r="O75" s="44">
        <v>4111</v>
      </c>
      <c r="P75" s="44">
        <v>9296</v>
      </c>
      <c r="Q75" s="44">
        <v>3711</v>
      </c>
      <c r="R75" s="44">
        <v>988</v>
      </c>
      <c r="S75" s="44">
        <v>6328</v>
      </c>
      <c r="T75" s="44">
        <v>274</v>
      </c>
      <c r="U75" s="78">
        <f t="shared" si="2"/>
        <v>70111</v>
      </c>
    </row>
    <row r="76" spans="1:21" x14ac:dyDescent="0.2">
      <c r="A76" s="269">
        <v>2019.07</v>
      </c>
      <c r="B76" s="45">
        <v>728</v>
      </c>
      <c r="C76" s="45">
        <v>126</v>
      </c>
      <c r="D76" s="126">
        <v>9802</v>
      </c>
      <c r="E76" s="45">
        <v>118</v>
      </c>
      <c r="F76" s="44">
        <v>785</v>
      </c>
      <c r="G76" s="44">
        <v>6062</v>
      </c>
      <c r="H76" s="44">
        <v>15173</v>
      </c>
      <c r="I76" s="44">
        <v>4136</v>
      </c>
      <c r="J76" s="44">
        <v>2823</v>
      </c>
      <c r="K76" s="44">
        <v>1775</v>
      </c>
      <c r="L76" s="44">
        <v>2165</v>
      </c>
      <c r="M76" s="44">
        <v>648</v>
      </c>
      <c r="N76" s="44">
        <v>1165</v>
      </c>
      <c r="O76" s="44">
        <v>4095</v>
      </c>
      <c r="P76" s="44">
        <v>9153</v>
      </c>
      <c r="Q76" s="44">
        <v>3739</v>
      </c>
      <c r="R76" s="44">
        <v>981</v>
      </c>
      <c r="S76" s="44">
        <v>6321</v>
      </c>
      <c r="T76" s="44">
        <v>267</v>
      </c>
      <c r="U76" s="78">
        <f t="shared" si="2"/>
        <v>70062</v>
      </c>
    </row>
    <row r="77" spans="1:21" x14ac:dyDescent="0.2">
      <c r="A77" s="269">
        <v>2019.08</v>
      </c>
      <c r="B77" s="45">
        <v>719</v>
      </c>
      <c r="C77" s="45">
        <v>122</v>
      </c>
      <c r="D77" s="126">
        <v>9836</v>
      </c>
      <c r="E77" s="45">
        <v>118</v>
      </c>
      <c r="F77" s="44">
        <v>769</v>
      </c>
      <c r="G77" s="44">
        <v>5807</v>
      </c>
      <c r="H77" s="44">
        <v>15262</v>
      </c>
      <c r="I77" s="44">
        <v>4098</v>
      </c>
      <c r="J77" s="44">
        <v>3021</v>
      </c>
      <c r="K77" s="44">
        <v>1734</v>
      </c>
      <c r="L77" s="44">
        <v>2166</v>
      </c>
      <c r="M77" s="44">
        <v>641</v>
      </c>
      <c r="N77" s="44">
        <v>1168</v>
      </c>
      <c r="O77" s="44">
        <v>4050</v>
      </c>
      <c r="P77" s="44">
        <v>9350</v>
      </c>
      <c r="Q77" s="44">
        <v>3744</v>
      </c>
      <c r="R77" s="44">
        <v>986</v>
      </c>
      <c r="S77" s="44">
        <v>6322</v>
      </c>
      <c r="T77" s="44">
        <v>263</v>
      </c>
      <c r="U77" s="78">
        <f t="shared" si="2"/>
        <v>70176</v>
      </c>
    </row>
    <row r="78" spans="1:21" x14ac:dyDescent="0.2">
      <c r="A78" s="269">
        <v>2019.09</v>
      </c>
      <c r="B78" s="45">
        <v>722</v>
      </c>
      <c r="C78" s="45">
        <v>124</v>
      </c>
      <c r="D78" s="126">
        <v>9820</v>
      </c>
      <c r="E78" s="45">
        <v>118</v>
      </c>
      <c r="F78" s="44">
        <v>765</v>
      </c>
      <c r="G78" s="44">
        <v>5481</v>
      </c>
      <c r="H78" s="44">
        <v>15121</v>
      </c>
      <c r="I78" s="44">
        <v>4083</v>
      </c>
      <c r="J78" s="44">
        <v>2968</v>
      </c>
      <c r="K78" s="44">
        <v>1734</v>
      </c>
      <c r="L78" s="44">
        <v>2166</v>
      </c>
      <c r="M78" s="44">
        <v>630</v>
      </c>
      <c r="N78" s="44">
        <v>1192</v>
      </c>
      <c r="O78" s="44">
        <v>4068</v>
      </c>
      <c r="P78" s="44">
        <v>9430</v>
      </c>
      <c r="Q78" s="44">
        <v>3733</v>
      </c>
      <c r="R78" s="44">
        <v>970</v>
      </c>
      <c r="S78" s="44">
        <v>6308</v>
      </c>
      <c r="T78" s="44">
        <v>264</v>
      </c>
      <c r="U78" s="78">
        <f t="shared" si="2"/>
        <v>69697</v>
      </c>
    </row>
    <row r="79" spans="1:21" x14ac:dyDescent="0.2">
      <c r="A79" s="269">
        <v>2019.1</v>
      </c>
      <c r="B79" s="45">
        <v>737</v>
      </c>
      <c r="C79" s="45">
        <v>126</v>
      </c>
      <c r="D79" s="126">
        <v>9837</v>
      </c>
      <c r="E79" s="45">
        <v>118</v>
      </c>
      <c r="F79" s="44">
        <v>761</v>
      </c>
      <c r="G79" s="44">
        <v>5409</v>
      </c>
      <c r="H79" s="44">
        <v>15102</v>
      </c>
      <c r="I79" s="44">
        <v>4070</v>
      </c>
      <c r="J79" s="44">
        <v>2950</v>
      </c>
      <c r="K79" s="44">
        <v>1805</v>
      </c>
      <c r="L79" s="44">
        <v>2148</v>
      </c>
      <c r="M79" s="44">
        <v>617</v>
      </c>
      <c r="N79" s="44">
        <v>1210</v>
      </c>
      <c r="O79" s="44">
        <v>4067</v>
      </c>
      <c r="P79" s="44">
        <v>9481</v>
      </c>
      <c r="Q79" s="44">
        <v>3747</v>
      </c>
      <c r="R79" s="44">
        <v>980</v>
      </c>
      <c r="S79" s="44">
        <v>6317</v>
      </c>
      <c r="T79" s="44">
        <v>253</v>
      </c>
      <c r="U79" s="78">
        <f t="shared" si="2"/>
        <v>69735</v>
      </c>
    </row>
    <row r="80" spans="1:21" x14ac:dyDescent="0.2">
      <c r="A80" s="269">
        <v>2019.11</v>
      </c>
      <c r="B80" s="45">
        <v>755</v>
      </c>
      <c r="C80" s="45">
        <v>127</v>
      </c>
      <c r="D80" s="126">
        <v>9796</v>
      </c>
      <c r="E80" s="45">
        <v>117</v>
      </c>
      <c r="F80" s="44">
        <v>762</v>
      </c>
      <c r="G80" s="44">
        <v>5302</v>
      </c>
      <c r="H80" s="44">
        <v>15058</v>
      </c>
      <c r="I80" s="44">
        <v>4052</v>
      </c>
      <c r="J80" s="44">
        <v>3014</v>
      </c>
      <c r="K80" s="44">
        <v>1805</v>
      </c>
      <c r="L80" s="44">
        <v>2148</v>
      </c>
      <c r="M80" s="44">
        <v>603</v>
      </c>
      <c r="N80" s="44">
        <v>1192</v>
      </c>
      <c r="O80" s="44">
        <v>4369</v>
      </c>
      <c r="P80" s="44">
        <v>9399</v>
      </c>
      <c r="Q80" s="44">
        <v>3743</v>
      </c>
      <c r="R80" s="44">
        <v>992</v>
      </c>
      <c r="S80" s="44">
        <v>6312</v>
      </c>
      <c r="T80" s="44">
        <v>250</v>
      </c>
      <c r="U80" s="78">
        <f t="shared" si="2"/>
        <v>69796</v>
      </c>
    </row>
    <row r="81" spans="1:23" x14ac:dyDescent="0.2">
      <c r="A81" s="269">
        <v>2019.12</v>
      </c>
      <c r="B81" s="45">
        <v>755</v>
      </c>
      <c r="C81" s="45">
        <v>130</v>
      </c>
      <c r="D81" s="126">
        <v>9748</v>
      </c>
      <c r="E81" s="45">
        <v>119</v>
      </c>
      <c r="F81" s="44">
        <v>769</v>
      </c>
      <c r="G81" s="44">
        <v>5111</v>
      </c>
      <c r="H81" s="44">
        <v>15226</v>
      </c>
      <c r="I81" s="44">
        <v>4040</v>
      </c>
      <c r="J81" s="44">
        <v>3059</v>
      </c>
      <c r="K81" s="44">
        <v>1818</v>
      </c>
      <c r="L81" s="44">
        <v>2141</v>
      </c>
      <c r="M81" s="44">
        <v>593</v>
      </c>
      <c r="N81" s="44">
        <v>1165</v>
      </c>
      <c r="O81" s="44">
        <v>4192</v>
      </c>
      <c r="P81" s="44">
        <v>8804</v>
      </c>
      <c r="Q81" s="44">
        <v>3755</v>
      </c>
      <c r="R81" s="44">
        <v>1035</v>
      </c>
      <c r="S81" s="44">
        <v>6344</v>
      </c>
      <c r="T81" s="44">
        <v>255</v>
      </c>
      <c r="U81" s="78">
        <f t="shared" si="2"/>
        <v>69059</v>
      </c>
    </row>
    <row r="82" spans="1:23" x14ac:dyDescent="0.2">
      <c r="A82" s="269">
        <v>2020.01</v>
      </c>
      <c r="B82" s="45">
        <v>746</v>
      </c>
      <c r="C82" s="45">
        <v>130</v>
      </c>
      <c r="D82" s="126">
        <v>9700</v>
      </c>
      <c r="E82" s="45">
        <v>118</v>
      </c>
      <c r="F82" s="44">
        <v>766</v>
      </c>
      <c r="G82" s="44">
        <v>4918</v>
      </c>
      <c r="H82" s="44">
        <v>15055</v>
      </c>
      <c r="I82" s="44">
        <v>4038</v>
      </c>
      <c r="J82" s="44">
        <v>2794</v>
      </c>
      <c r="K82" s="44">
        <v>1886</v>
      </c>
      <c r="L82" s="44">
        <v>2144</v>
      </c>
      <c r="M82" s="44">
        <v>566</v>
      </c>
      <c r="N82" s="44">
        <v>1128</v>
      </c>
      <c r="O82" s="44">
        <v>4224</v>
      </c>
      <c r="P82" s="44">
        <v>8018</v>
      </c>
      <c r="Q82" s="44">
        <v>3773</v>
      </c>
      <c r="R82" s="44">
        <v>1037</v>
      </c>
      <c r="S82" s="44">
        <v>6274</v>
      </c>
      <c r="T82" s="44">
        <v>262</v>
      </c>
      <c r="U82" s="78">
        <f t="shared" si="2"/>
        <v>67577</v>
      </c>
      <c r="W82" s="290"/>
    </row>
    <row r="83" spans="1:23" x14ac:dyDescent="0.2">
      <c r="A83" s="269">
        <v>2020.02</v>
      </c>
      <c r="B83" s="45">
        <v>760</v>
      </c>
      <c r="C83" s="45">
        <v>135</v>
      </c>
      <c r="D83" s="126">
        <v>9694</v>
      </c>
      <c r="E83" s="45">
        <v>118</v>
      </c>
      <c r="F83" s="44">
        <v>768</v>
      </c>
      <c r="G83" s="44">
        <v>4784</v>
      </c>
      <c r="H83" s="44">
        <v>14994</v>
      </c>
      <c r="I83" s="44">
        <v>4027</v>
      </c>
      <c r="J83" s="44">
        <v>2839</v>
      </c>
      <c r="K83" s="44">
        <v>1841</v>
      </c>
      <c r="L83" s="44">
        <v>2140</v>
      </c>
      <c r="M83" s="44">
        <v>566</v>
      </c>
      <c r="N83" s="44">
        <v>1107</v>
      </c>
      <c r="O83" s="44">
        <v>4278</v>
      </c>
      <c r="P83" s="44">
        <v>8056</v>
      </c>
      <c r="Q83" s="44">
        <v>3718</v>
      </c>
      <c r="R83" s="44">
        <v>1024</v>
      </c>
      <c r="S83" s="44">
        <v>6294</v>
      </c>
      <c r="T83" s="44">
        <v>260</v>
      </c>
      <c r="U83" s="78">
        <f t="shared" si="2"/>
        <v>67403</v>
      </c>
      <c r="W83" s="290"/>
    </row>
    <row r="84" spans="1:23" x14ac:dyDescent="0.2">
      <c r="A84" s="269">
        <v>2020.03</v>
      </c>
      <c r="B84" s="45">
        <v>775</v>
      </c>
      <c r="C84" s="45">
        <v>132</v>
      </c>
      <c r="D84" s="126">
        <v>9680</v>
      </c>
      <c r="E84" s="45">
        <v>119</v>
      </c>
      <c r="F84" s="44">
        <v>768</v>
      </c>
      <c r="G84" s="44">
        <v>4601</v>
      </c>
      <c r="H84" s="44">
        <v>15010</v>
      </c>
      <c r="I84" s="44">
        <v>3964</v>
      </c>
      <c r="J84" s="44">
        <v>2795</v>
      </c>
      <c r="K84" s="44">
        <v>1842</v>
      </c>
      <c r="L84" s="44">
        <v>2132</v>
      </c>
      <c r="M84" s="44">
        <v>563</v>
      </c>
      <c r="N84" s="44">
        <v>1068</v>
      </c>
      <c r="O84" s="44">
        <v>4156</v>
      </c>
      <c r="P84" s="44">
        <v>8174</v>
      </c>
      <c r="Q84" s="44">
        <v>3722</v>
      </c>
      <c r="R84" s="44">
        <v>970</v>
      </c>
      <c r="S84" s="44">
        <v>6150</v>
      </c>
      <c r="T84" s="44">
        <v>256</v>
      </c>
      <c r="U84" s="78">
        <f t="shared" si="2"/>
        <v>66877</v>
      </c>
      <c r="W84" s="290"/>
    </row>
    <row r="85" spans="1:23" x14ac:dyDescent="0.2">
      <c r="A85" s="269">
        <v>2020.04</v>
      </c>
      <c r="B85" s="45">
        <v>773</v>
      </c>
      <c r="C85" s="45">
        <v>130</v>
      </c>
      <c r="D85" s="126">
        <v>9628</v>
      </c>
      <c r="E85" s="45">
        <v>119</v>
      </c>
      <c r="F85" s="44">
        <v>766</v>
      </c>
      <c r="G85" s="44">
        <v>4207</v>
      </c>
      <c r="H85" s="44">
        <v>14808</v>
      </c>
      <c r="I85" s="44">
        <v>3905</v>
      </c>
      <c r="J85" s="44">
        <v>2549</v>
      </c>
      <c r="K85" s="44">
        <v>1844</v>
      </c>
      <c r="L85" s="44">
        <v>2109</v>
      </c>
      <c r="M85" s="44">
        <v>558</v>
      </c>
      <c r="N85" s="44">
        <v>1054</v>
      </c>
      <c r="O85" s="44">
        <v>3979</v>
      </c>
      <c r="P85" s="44">
        <v>8024</v>
      </c>
      <c r="Q85" s="44">
        <v>3700</v>
      </c>
      <c r="R85" s="44">
        <v>949</v>
      </c>
      <c r="S85" s="44">
        <v>6079</v>
      </c>
      <c r="T85" s="44">
        <v>166</v>
      </c>
      <c r="U85" s="78">
        <f t="shared" si="2"/>
        <v>65347</v>
      </c>
      <c r="W85" s="290"/>
    </row>
    <row r="86" spans="1:23" x14ac:dyDescent="0.2">
      <c r="A86" s="269">
        <v>2020.05</v>
      </c>
      <c r="B86" s="45">
        <v>776</v>
      </c>
      <c r="C86" s="45">
        <v>129</v>
      </c>
      <c r="D86" s="126">
        <v>9563</v>
      </c>
      <c r="E86" s="45">
        <v>119</v>
      </c>
      <c r="F86" s="44">
        <v>765</v>
      </c>
      <c r="G86" s="44">
        <v>4152</v>
      </c>
      <c r="H86" s="44">
        <v>14734</v>
      </c>
      <c r="I86" s="44">
        <v>3893</v>
      </c>
      <c r="J86" s="44">
        <v>2511</v>
      </c>
      <c r="K86" s="44">
        <v>1834</v>
      </c>
      <c r="L86" s="44">
        <v>2103</v>
      </c>
      <c r="M86" s="44">
        <v>559</v>
      </c>
      <c r="N86" s="44">
        <v>1048</v>
      </c>
      <c r="O86" s="44">
        <v>3892</v>
      </c>
      <c r="P86" s="44">
        <v>7918</v>
      </c>
      <c r="Q86" s="44">
        <v>3690</v>
      </c>
      <c r="R86" s="44">
        <v>935</v>
      </c>
      <c r="S86" s="44">
        <v>6039</v>
      </c>
      <c r="T86" s="44">
        <v>166</v>
      </c>
      <c r="U86" s="78">
        <f t="shared" si="2"/>
        <v>64826</v>
      </c>
      <c r="W86" s="290"/>
    </row>
    <row r="87" spans="1:23" x14ac:dyDescent="0.2">
      <c r="A87" s="269">
        <v>2020.06</v>
      </c>
      <c r="B87" s="45">
        <v>762</v>
      </c>
      <c r="C87" s="45">
        <v>131</v>
      </c>
      <c r="D87" s="126">
        <v>9597</v>
      </c>
      <c r="E87" s="45">
        <v>118</v>
      </c>
      <c r="F87" s="44">
        <v>761</v>
      </c>
      <c r="G87" s="44">
        <v>4192</v>
      </c>
      <c r="H87" s="44">
        <v>14774</v>
      </c>
      <c r="I87" s="44">
        <v>3884</v>
      </c>
      <c r="J87" s="44">
        <v>2448</v>
      </c>
      <c r="K87" s="44">
        <v>1846</v>
      </c>
      <c r="L87" s="44">
        <v>2093</v>
      </c>
      <c r="M87" s="44">
        <v>560</v>
      </c>
      <c r="N87" s="44">
        <v>1065</v>
      </c>
      <c r="O87" s="44">
        <v>3884</v>
      </c>
      <c r="P87" s="44">
        <v>7944</v>
      </c>
      <c r="Q87" s="44">
        <v>3703</v>
      </c>
      <c r="R87" s="44">
        <v>931</v>
      </c>
      <c r="S87" s="44">
        <v>6012</v>
      </c>
      <c r="T87" s="44">
        <v>164</v>
      </c>
      <c r="U87" s="78">
        <f t="shared" si="2"/>
        <v>64869</v>
      </c>
      <c r="W87" s="290"/>
    </row>
    <row r="88" spans="1:23" x14ac:dyDescent="0.2">
      <c r="A88" s="269">
        <v>2020.07</v>
      </c>
      <c r="B88" s="45">
        <v>756</v>
      </c>
      <c r="C88" s="45">
        <v>126</v>
      </c>
      <c r="D88" s="126">
        <v>9680</v>
      </c>
      <c r="E88" s="45">
        <v>118</v>
      </c>
      <c r="F88" s="44">
        <v>762</v>
      </c>
      <c r="G88" s="44">
        <v>4271</v>
      </c>
      <c r="H88" s="44">
        <v>14834</v>
      </c>
      <c r="I88" s="44">
        <v>3865</v>
      </c>
      <c r="J88" s="44">
        <v>2398</v>
      </c>
      <c r="K88" s="44">
        <v>1853</v>
      </c>
      <c r="L88" s="44">
        <v>2089</v>
      </c>
      <c r="M88" s="44">
        <v>565</v>
      </c>
      <c r="N88" s="44">
        <v>1070</v>
      </c>
      <c r="O88" s="44">
        <v>3904</v>
      </c>
      <c r="P88" s="44">
        <v>7874</v>
      </c>
      <c r="Q88" s="44">
        <v>3701</v>
      </c>
      <c r="R88" s="44">
        <v>906</v>
      </c>
      <c r="S88" s="44">
        <v>5948</v>
      </c>
      <c r="T88" s="44">
        <v>165</v>
      </c>
      <c r="U88" s="78">
        <f t="shared" si="2"/>
        <v>64885</v>
      </c>
      <c r="W88" s="290"/>
    </row>
    <row r="89" spans="1:23" x14ac:dyDescent="0.2">
      <c r="A89" s="269">
        <v>2020.08</v>
      </c>
      <c r="B89" s="45">
        <v>753</v>
      </c>
      <c r="C89" s="45">
        <v>126</v>
      </c>
      <c r="D89" s="126">
        <v>9702</v>
      </c>
      <c r="E89" s="45">
        <v>118</v>
      </c>
      <c r="F89" s="44">
        <v>763</v>
      </c>
      <c r="G89" s="44">
        <v>4358</v>
      </c>
      <c r="H89" s="44">
        <v>14885</v>
      </c>
      <c r="I89" s="44">
        <v>3857</v>
      </c>
      <c r="J89" s="44">
        <v>2371</v>
      </c>
      <c r="K89" s="44">
        <v>1863</v>
      </c>
      <c r="L89" s="44">
        <v>2084</v>
      </c>
      <c r="M89" s="44">
        <v>568</v>
      </c>
      <c r="N89" s="44">
        <v>1076</v>
      </c>
      <c r="O89" s="44">
        <v>3926</v>
      </c>
      <c r="P89" s="44">
        <v>7852</v>
      </c>
      <c r="Q89" s="44">
        <v>3754</v>
      </c>
      <c r="R89" s="44">
        <v>903</v>
      </c>
      <c r="S89" s="44">
        <v>5939</v>
      </c>
      <c r="T89" s="44">
        <v>165</v>
      </c>
      <c r="U89" s="78">
        <f t="shared" si="2"/>
        <v>65063</v>
      </c>
      <c r="W89" s="290"/>
    </row>
    <row r="90" spans="1:23" x14ac:dyDescent="0.2">
      <c r="A90" s="269">
        <v>2020.09</v>
      </c>
      <c r="B90" s="45">
        <v>760</v>
      </c>
      <c r="C90" s="45">
        <v>122</v>
      </c>
      <c r="D90" s="126">
        <v>9762</v>
      </c>
      <c r="E90" s="45">
        <v>119</v>
      </c>
      <c r="F90" s="44">
        <v>776</v>
      </c>
      <c r="G90" s="44">
        <v>4427</v>
      </c>
      <c r="H90" s="44">
        <v>14876</v>
      </c>
      <c r="I90" s="44">
        <v>3859</v>
      </c>
      <c r="J90" s="44">
        <v>2355</v>
      </c>
      <c r="K90" s="44">
        <v>1867</v>
      </c>
      <c r="L90" s="44">
        <v>2087</v>
      </c>
      <c r="M90" s="44">
        <v>565</v>
      </c>
      <c r="N90" s="44">
        <v>1075</v>
      </c>
      <c r="O90" s="44">
        <v>3949</v>
      </c>
      <c r="P90" s="44">
        <v>7818</v>
      </c>
      <c r="Q90" s="44">
        <v>3801</v>
      </c>
      <c r="R90" s="44">
        <v>904</v>
      </c>
      <c r="S90" s="44">
        <v>5937</v>
      </c>
      <c r="T90" s="44">
        <v>166</v>
      </c>
      <c r="U90" s="78">
        <f t="shared" si="2"/>
        <v>65225</v>
      </c>
      <c r="W90" s="290"/>
    </row>
    <row r="91" spans="1:23" x14ac:dyDescent="0.2">
      <c r="A91" s="269">
        <v>2020.1</v>
      </c>
      <c r="B91" s="45">
        <v>760</v>
      </c>
      <c r="C91" s="45">
        <v>122</v>
      </c>
      <c r="D91" s="126">
        <v>9863</v>
      </c>
      <c r="E91" s="45">
        <v>120</v>
      </c>
      <c r="F91" s="44">
        <v>787</v>
      </c>
      <c r="G91" s="44">
        <v>4475</v>
      </c>
      <c r="H91" s="44">
        <v>14877</v>
      </c>
      <c r="I91" s="44">
        <v>3820</v>
      </c>
      <c r="J91" s="44">
        <v>2340</v>
      </c>
      <c r="K91" s="44">
        <v>1869</v>
      </c>
      <c r="L91" s="44">
        <v>2088</v>
      </c>
      <c r="M91" s="44">
        <v>572</v>
      </c>
      <c r="N91" s="44">
        <v>1068</v>
      </c>
      <c r="O91" s="44">
        <v>3993</v>
      </c>
      <c r="P91" s="44">
        <v>7814</v>
      </c>
      <c r="Q91" s="44">
        <v>3878</v>
      </c>
      <c r="R91" s="44">
        <v>905</v>
      </c>
      <c r="S91" s="44">
        <v>5983</v>
      </c>
      <c r="T91" s="44">
        <v>164</v>
      </c>
      <c r="U91" s="78">
        <f t="shared" si="2"/>
        <v>65498</v>
      </c>
      <c r="W91" s="290"/>
    </row>
    <row r="92" spans="1:23" x14ac:dyDescent="0.2">
      <c r="A92" s="269">
        <v>2020.11</v>
      </c>
      <c r="B92" s="45">
        <v>770</v>
      </c>
      <c r="C92" s="45">
        <v>127</v>
      </c>
      <c r="D92" s="126">
        <v>9951</v>
      </c>
      <c r="E92" s="45">
        <v>119</v>
      </c>
      <c r="F92" s="44">
        <v>801</v>
      </c>
      <c r="G92" s="44">
        <v>4618</v>
      </c>
      <c r="H92" s="44">
        <v>14894</v>
      </c>
      <c r="I92" s="44">
        <v>3795</v>
      </c>
      <c r="J92" s="44">
        <v>2359</v>
      </c>
      <c r="K92" s="44">
        <v>1869</v>
      </c>
      <c r="L92" s="44">
        <v>2089</v>
      </c>
      <c r="M92" s="44">
        <v>565</v>
      </c>
      <c r="N92" s="44">
        <v>1066</v>
      </c>
      <c r="O92" s="44">
        <v>4023</v>
      </c>
      <c r="P92" s="44">
        <v>7806</v>
      </c>
      <c r="Q92" s="44">
        <v>3882</v>
      </c>
      <c r="R92" s="44">
        <v>909</v>
      </c>
      <c r="S92" s="44">
        <v>6000</v>
      </c>
      <c r="T92" s="44">
        <v>163</v>
      </c>
      <c r="U92" s="78">
        <f t="shared" si="2"/>
        <v>65806</v>
      </c>
      <c r="W92" s="290"/>
    </row>
    <row r="93" spans="1:23" x14ac:dyDescent="0.2">
      <c r="A93" s="269">
        <v>2020.12</v>
      </c>
      <c r="B93" s="45">
        <v>769</v>
      </c>
      <c r="C93" s="45">
        <v>128</v>
      </c>
      <c r="D93" s="126">
        <v>9944</v>
      </c>
      <c r="E93" s="45">
        <v>118</v>
      </c>
      <c r="F93" s="44">
        <v>804</v>
      </c>
      <c r="G93" s="44">
        <v>4552</v>
      </c>
      <c r="H93" s="44">
        <v>15036</v>
      </c>
      <c r="I93" s="44">
        <v>3795</v>
      </c>
      <c r="J93" s="44">
        <v>2364</v>
      </c>
      <c r="K93" s="44">
        <v>1881</v>
      </c>
      <c r="L93" s="44">
        <v>2079</v>
      </c>
      <c r="M93" s="44">
        <v>554</v>
      </c>
      <c r="N93" s="44">
        <v>1072</v>
      </c>
      <c r="O93" s="44">
        <v>4074</v>
      </c>
      <c r="P93" s="44">
        <v>7804</v>
      </c>
      <c r="Q93" s="44">
        <v>3838</v>
      </c>
      <c r="R93" s="44">
        <v>933</v>
      </c>
      <c r="S93" s="44">
        <v>6118</v>
      </c>
      <c r="T93" s="44">
        <v>163</v>
      </c>
      <c r="U93" s="78">
        <f t="shared" si="2"/>
        <v>66026</v>
      </c>
      <c r="W93" s="290"/>
    </row>
    <row r="94" spans="1:23" x14ac:dyDescent="0.2">
      <c r="A94" s="269">
        <v>2021.01</v>
      </c>
      <c r="B94" s="45">
        <v>770</v>
      </c>
      <c r="C94" s="45">
        <v>140</v>
      </c>
      <c r="D94" s="126">
        <v>10005</v>
      </c>
      <c r="E94" s="45">
        <v>120</v>
      </c>
      <c r="F94" s="44">
        <v>805</v>
      </c>
      <c r="G94" s="44">
        <v>4591</v>
      </c>
      <c r="H94" s="44">
        <v>14995</v>
      </c>
      <c r="I94" s="44">
        <v>3831</v>
      </c>
      <c r="J94" s="44">
        <v>2331</v>
      </c>
      <c r="K94" s="44">
        <v>1906</v>
      </c>
      <c r="L94" s="44">
        <v>2073</v>
      </c>
      <c r="M94" s="44">
        <v>555</v>
      </c>
      <c r="N94" s="44">
        <v>1089</v>
      </c>
      <c r="O94" s="44">
        <v>4185</v>
      </c>
      <c r="P94" s="44">
        <v>7693</v>
      </c>
      <c r="Q94" s="44">
        <v>3856</v>
      </c>
      <c r="R94" s="44">
        <v>919</v>
      </c>
      <c r="S94" s="44">
        <v>6142</v>
      </c>
      <c r="T94" s="44">
        <v>166</v>
      </c>
      <c r="U94" s="78">
        <f t="shared" si="2"/>
        <v>66172</v>
      </c>
    </row>
    <row r="95" spans="1:23" x14ac:dyDescent="0.2">
      <c r="A95" s="269">
        <v>2021.02</v>
      </c>
      <c r="B95" s="45">
        <v>788</v>
      </c>
      <c r="C95" s="45">
        <v>140</v>
      </c>
      <c r="D95" s="126">
        <v>10057</v>
      </c>
      <c r="E95" s="45">
        <v>119</v>
      </c>
      <c r="F95" s="44">
        <v>807</v>
      </c>
      <c r="G95" s="44">
        <v>4693</v>
      </c>
      <c r="H95" s="44">
        <v>15009</v>
      </c>
      <c r="I95" s="44">
        <v>3829</v>
      </c>
      <c r="J95" s="44">
        <v>2335</v>
      </c>
      <c r="K95" s="44">
        <v>1900</v>
      </c>
      <c r="L95" s="44">
        <v>2071</v>
      </c>
      <c r="M95" s="44">
        <v>546</v>
      </c>
      <c r="N95" s="44">
        <v>1067</v>
      </c>
      <c r="O95" s="44">
        <v>4189</v>
      </c>
      <c r="P95" s="44">
        <v>7735</v>
      </c>
      <c r="Q95" s="44">
        <v>3843</v>
      </c>
      <c r="R95" s="44">
        <v>928</v>
      </c>
      <c r="S95" s="44">
        <v>6158</v>
      </c>
      <c r="T95" s="44">
        <v>165</v>
      </c>
      <c r="U95" s="78">
        <f t="shared" si="2"/>
        <v>66379</v>
      </c>
    </row>
    <row r="96" spans="1:23" x14ac:dyDescent="0.2">
      <c r="A96" s="269">
        <v>2021.03</v>
      </c>
      <c r="B96" s="45">
        <v>795</v>
      </c>
      <c r="C96" s="45">
        <v>135</v>
      </c>
      <c r="D96" s="126">
        <v>10072</v>
      </c>
      <c r="E96" s="45">
        <v>121</v>
      </c>
      <c r="F96" s="44">
        <v>809</v>
      </c>
      <c r="G96" s="44">
        <v>4772</v>
      </c>
      <c r="H96" s="44">
        <v>15038</v>
      </c>
      <c r="I96" s="44">
        <v>3861</v>
      </c>
      <c r="J96" s="44">
        <v>2257</v>
      </c>
      <c r="K96" s="44">
        <v>1932</v>
      </c>
      <c r="L96" s="44">
        <v>2071</v>
      </c>
      <c r="M96" s="44">
        <v>543</v>
      </c>
      <c r="N96" s="44">
        <v>1046</v>
      </c>
      <c r="O96" s="44">
        <v>4210</v>
      </c>
      <c r="P96" s="44">
        <v>8171</v>
      </c>
      <c r="Q96" s="44">
        <v>3829</v>
      </c>
      <c r="R96" s="44">
        <v>870</v>
      </c>
      <c r="S96" s="44">
        <v>6133</v>
      </c>
      <c r="T96" s="44">
        <v>163</v>
      </c>
      <c r="U96" s="78">
        <f t="shared" si="2"/>
        <v>66828</v>
      </c>
    </row>
    <row r="97" spans="1:21" x14ac:dyDescent="0.2">
      <c r="A97" s="269">
        <v>2021.04</v>
      </c>
      <c r="B97" s="45">
        <v>792</v>
      </c>
      <c r="C97" s="45">
        <v>133</v>
      </c>
      <c r="D97" s="126">
        <v>10084</v>
      </c>
      <c r="E97" s="45">
        <v>120</v>
      </c>
      <c r="F97" s="44">
        <v>810</v>
      </c>
      <c r="G97" s="44">
        <v>4812</v>
      </c>
      <c r="H97" s="44">
        <v>15033</v>
      </c>
      <c r="I97" s="44">
        <v>3886</v>
      </c>
      <c r="J97" s="44">
        <v>2220</v>
      </c>
      <c r="K97" s="44">
        <v>1965</v>
      </c>
      <c r="L97" s="44">
        <v>2060</v>
      </c>
      <c r="M97" s="44">
        <v>537</v>
      </c>
      <c r="N97" s="44">
        <v>1051</v>
      </c>
      <c r="O97" s="44">
        <v>4145</v>
      </c>
      <c r="P97" s="44">
        <v>8647</v>
      </c>
      <c r="Q97" s="44">
        <v>3816</v>
      </c>
      <c r="R97" s="44">
        <v>845</v>
      </c>
      <c r="S97" s="44">
        <v>6194</v>
      </c>
      <c r="T97" s="44">
        <v>164</v>
      </c>
      <c r="U97" s="78">
        <f t="shared" si="2"/>
        <v>67314</v>
      </c>
    </row>
    <row r="98" spans="1:21" x14ac:dyDescent="0.2">
      <c r="A98" s="269">
        <v>2021.05</v>
      </c>
      <c r="B98" s="45">
        <v>814</v>
      </c>
      <c r="C98" s="45">
        <v>132</v>
      </c>
      <c r="D98" s="126">
        <v>10077</v>
      </c>
      <c r="E98" s="45">
        <v>121</v>
      </c>
      <c r="F98" s="44">
        <v>822</v>
      </c>
      <c r="G98" s="44">
        <v>4861</v>
      </c>
      <c r="H98" s="44">
        <v>14984</v>
      </c>
      <c r="I98" s="44">
        <v>3855</v>
      </c>
      <c r="J98" s="44">
        <v>2149</v>
      </c>
      <c r="K98" s="44">
        <v>1976</v>
      </c>
      <c r="L98" s="44">
        <v>2052</v>
      </c>
      <c r="M98" s="44">
        <v>536</v>
      </c>
      <c r="N98" s="44">
        <v>1066</v>
      </c>
      <c r="O98" s="44">
        <v>4124</v>
      </c>
      <c r="P98" s="44">
        <v>8777</v>
      </c>
      <c r="Q98" s="44">
        <v>3810</v>
      </c>
      <c r="R98" s="44">
        <v>820</v>
      </c>
      <c r="S98" s="44">
        <v>6217</v>
      </c>
      <c r="T98" s="44">
        <v>164</v>
      </c>
      <c r="U98" s="78">
        <f t="shared" si="2"/>
        <v>67357</v>
      </c>
    </row>
    <row r="99" spans="1:21" x14ac:dyDescent="0.2">
      <c r="A99" s="269">
        <v>2021.06</v>
      </c>
      <c r="B99" s="45">
        <v>817</v>
      </c>
      <c r="C99" s="45">
        <v>137</v>
      </c>
      <c r="D99" s="126">
        <v>10111</v>
      </c>
      <c r="E99" s="45">
        <v>121</v>
      </c>
      <c r="F99" s="44">
        <v>823</v>
      </c>
      <c r="G99" s="44">
        <v>4928</v>
      </c>
      <c r="H99" s="44">
        <v>15015</v>
      </c>
      <c r="I99" s="44">
        <v>3812</v>
      </c>
      <c r="J99" s="44">
        <v>2101</v>
      </c>
      <c r="K99" s="44">
        <v>1971</v>
      </c>
      <c r="L99" s="44">
        <v>2046</v>
      </c>
      <c r="M99" s="44">
        <v>537</v>
      </c>
      <c r="N99" s="44">
        <v>1074</v>
      </c>
      <c r="O99" s="44">
        <v>4105</v>
      </c>
      <c r="P99" s="44">
        <v>8432</v>
      </c>
      <c r="Q99" s="44">
        <v>3820</v>
      </c>
      <c r="R99" s="44">
        <v>814</v>
      </c>
      <c r="S99" s="44">
        <v>6141</v>
      </c>
      <c r="T99" s="44">
        <v>165</v>
      </c>
      <c r="U99" s="78">
        <f t="shared" si="2"/>
        <v>66970</v>
      </c>
    </row>
    <row r="100" spans="1:21" x14ac:dyDescent="0.2">
      <c r="A100" s="269">
        <v>2021.07</v>
      </c>
      <c r="B100" s="45">
        <v>817</v>
      </c>
      <c r="C100" s="45">
        <v>137</v>
      </c>
      <c r="D100" s="126">
        <v>10152</v>
      </c>
      <c r="E100" s="45">
        <v>117</v>
      </c>
      <c r="F100" s="44">
        <v>802</v>
      </c>
      <c r="G100" s="44">
        <v>5049</v>
      </c>
      <c r="H100" s="44">
        <v>15039</v>
      </c>
      <c r="I100" s="44">
        <v>3811</v>
      </c>
      <c r="J100" s="44">
        <v>2104</v>
      </c>
      <c r="K100" s="44">
        <v>1968</v>
      </c>
      <c r="L100" s="44">
        <v>2044</v>
      </c>
      <c r="M100" s="44">
        <v>540</v>
      </c>
      <c r="N100" s="44">
        <v>1076</v>
      </c>
      <c r="O100" s="44">
        <v>4121</v>
      </c>
      <c r="P100" s="44">
        <v>8521</v>
      </c>
      <c r="Q100" s="44">
        <v>3807</v>
      </c>
      <c r="R100" s="44">
        <v>812</v>
      </c>
      <c r="S100" s="44">
        <v>6131</v>
      </c>
      <c r="T100" s="44">
        <v>167</v>
      </c>
      <c r="U100" s="78">
        <f t="shared" si="2"/>
        <v>67215</v>
      </c>
    </row>
    <row r="101" spans="1:21" x14ac:dyDescent="0.2">
      <c r="A101" s="269">
        <v>2021.08</v>
      </c>
      <c r="B101" s="45">
        <v>814</v>
      </c>
      <c r="C101" s="45">
        <v>143</v>
      </c>
      <c r="D101" s="126">
        <v>10182</v>
      </c>
      <c r="E101" s="45">
        <v>120</v>
      </c>
      <c r="F101" s="44">
        <v>794</v>
      </c>
      <c r="G101" s="44">
        <v>5137</v>
      </c>
      <c r="H101" s="44">
        <v>15156</v>
      </c>
      <c r="I101" s="44">
        <v>3817</v>
      </c>
      <c r="J101" s="44">
        <v>2151</v>
      </c>
      <c r="K101" s="44">
        <v>1985</v>
      </c>
      <c r="L101" s="44">
        <v>2038</v>
      </c>
      <c r="M101" s="44">
        <v>539</v>
      </c>
      <c r="N101" s="44">
        <v>1088</v>
      </c>
      <c r="O101" s="44">
        <v>4117</v>
      </c>
      <c r="P101" s="44">
        <v>8957</v>
      </c>
      <c r="Q101" s="44">
        <v>3808</v>
      </c>
      <c r="R101" s="44">
        <v>798</v>
      </c>
      <c r="S101" s="44">
        <v>6176</v>
      </c>
      <c r="T101" s="44">
        <v>167</v>
      </c>
      <c r="U101" s="78">
        <f t="shared" si="2"/>
        <v>67987</v>
      </c>
    </row>
    <row r="102" spans="1:21" x14ac:dyDescent="0.2">
      <c r="A102" s="269">
        <v>2021.09</v>
      </c>
      <c r="B102" s="45">
        <v>821</v>
      </c>
      <c r="C102" s="45">
        <v>143</v>
      </c>
      <c r="D102" s="126">
        <v>10245</v>
      </c>
      <c r="E102" s="45">
        <v>120</v>
      </c>
      <c r="F102" s="44">
        <v>800</v>
      </c>
      <c r="G102" s="44">
        <v>5282</v>
      </c>
      <c r="H102" s="44">
        <v>15124</v>
      </c>
      <c r="I102" s="44">
        <v>3866</v>
      </c>
      <c r="J102" s="44">
        <v>2187</v>
      </c>
      <c r="K102" s="44">
        <v>1991</v>
      </c>
      <c r="L102" s="44">
        <v>2026</v>
      </c>
      <c r="M102" s="44">
        <v>545</v>
      </c>
      <c r="N102" s="44">
        <v>1094</v>
      </c>
      <c r="O102" s="44">
        <v>4125</v>
      </c>
      <c r="P102" s="44">
        <v>9120</v>
      </c>
      <c r="Q102" s="44">
        <v>3808</v>
      </c>
      <c r="R102" s="44">
        <v>797</v>
      </c>
      <c r="S102" s="44">
        <v>6195</v>
      </c>
      <c r="T102" s="44">
        <v>166</v>
      </c>
      <c r="U102" s="78">
        <f t="shared" si="2"/>
        <v>68455</v>
      </c>
    </row>
    <row r="103" spans="1:21" x14ac:dyDescent="0.2">
      <c r="A103" s="269">
        <v>2021.1</v>
      </c>
      <c r="B103" s="45">
        <v>820</v>
      </c>
      <c r="C103" s="45">
        <v>141</v>
      </c>
      <c r="D103" s="126">
        <v>10291</v>
      </c>
      <c r="E103" s="45">
        <v>118</v>
      </c>
      <c r="F103" s="44">
        <v>821</v>
      </c>
      <c r="G103" s="44">
        <v>5525</v>
      </c>
      <c r="H103" s="44">
        <v>15295</v>
      </c>
      <c r="I103" s="44">
        <v>3903</v>
      </c>
      <c r="J103" s="44">
        <v>2301</v>
      </c>
      <c r="K103" s="44">
        <v>1998</v>
      </c>
      <c r="L103" s="44">
        <v>2030</v>
      </c>
      <c r="M103" s="44">
        <v>538</v>
      </c>
      <c r="N103" s="44">
        <v>1109</v>
      </c>
      <c r="O103" s="44">
        <v>4230</v>
      </c>
      <c r="P103" s="44">
        <v>9173</v>
      </c>
      <c r="Q103" s="44">
        <v>3799</v>
      </c>
      <c r="R103" s="44">
        <v>812</v>
      </c>
      <c r="S103" s="44">
        <v>6201</v>
      </c>
      <c r="T103" s="44">
        <v>164</v>
      </c>
      <c r="U103" s="78">
        <f t="shared" si="2"/>
        <v>69269</v>
      </c>
    </row>
    <row r="104" spans="1:21" x14ac:dyDescent="0.2">
      <c r="A104" s="269">
        <v>2021.11</v>
      </c>
      <c r="B104" s="45">
        <v>838</v>
      </c>
      <c r="C104" s="45">
        <v>139</v>
      </c>
      <c r="D104" s="126">
        <v>10340</v>
      </c>
      <c r="E104" s="45">
        <v>118</v>
      </c>
      <c r="F104" s="44">
        <v>819</v>
      </c>
      <c r="G104" s="44">
        <v>5718</v>
      </c>
      <c r="H104" s="44">
        <v>15426</v>
      </c>
      <c r="I104" s="44">
        <v>3898</v>
      </c>
      <c r="J104" s="44">
        <v>2379</v>
      </c>
      <c r="K104" s="44">
        <v>2024</v>
      </c>
      <c r="L104" s="44">
        <v>2038</v>
      </c>
      <c r="M104" s="44">
        <v>536</v>
      </c>
      <c r="N104" s="44">
        <v>1122</v>
      </c>
      <c r="O104" s="44">
        <v>4353</v>
      </c>
      <c r="P104" s="44">
        <v>9260</v>
      </c>
      <c r="Q104" s="44">
        <v>3809</v>
      </c>
      <c r="R104" s="44">
        <v>791</v>
      </c>
      <c r="S104" s="44">
        <v>6246</v>
      </c>
      <c r="T104" s="44">
        <v>167</v>
      </c>
      <c r="U104" s="78">
        <f t="shared" si="2"/>
        <v>70021</v>
      </c>
    </row>
    <row r="105" spans="1:21" x14ac:dyDescent="0.2">
      <c r="A105" s="269">
        <v>2021.12</v>
      </c>
      <c r="B105" s="45">
        <v>848</v>
      </c>
      <c r="C105" s="45">
        <v>138</v>
      </c>
      <c r="D105" s="126">
        <v>10347</v>
      </c>
      <c r="E105" s="45">
        <v>118</v>
      </c>
      <c r="F105" s="44">
        <v>813</v>
      </c>
      <c r="G105" s="44">
        <v>5669</v>
      </c>
      <c r="H105" s="44">
        <v>15673</v>
      </c>
      <c r="I105" s="44">
        <v>3946</v>
      </c>
      <c r="J105" s="44">
        <v>2434</v>
      </c>
      <c r="K105" s="44">
        <v>2044</v>
      </c>
      <c r="L105" s="44">
        <v>2035</v>
      </c>
      <c r="M105" s="44">
        <v>533</v>
      </c>
      <c r="N105" s="44">
        <v>1112</v>
      </c>
      <c r="O105" s="44">
        <v>4468</v>
      </c>
      <c r="P105" s="44">
        <v>8794</v>
      </c>
      <c r="Q105" s="44">
        <v>3828</v>
      </c>
      <c r="R105" s="44">
        <v>865</v>
      </c>
      <c r="S105" s="44">
        <v>6319</v>
      </c>
      <c r="T105" s="44">
        <v>166</v>
      </c>
      <c r="U105" s="78">
        <f t="shared" si="2"/>
        <v>70150</v>
      </c>
    </row>
    <row r="106" spans="1:21" x14ac:dyDescent="0.2">
      <c r="A106" s="269">
        <v>2022.01</v>
      </c>
      <c r="B106" s="45">
        <v>854</v>
      </c>
      <c r="C106" s="45">
        <v>142</v>
      </c>
      <c r="D106" s="126">
        <v>10415</v>
      </c>
      <c r="E106" s="45">
        <v>118</v>
      </c>
      <c r="F106" s="44">
        <v>813</v>
      </c>
      <c r="G106" s="44">
        <v>5766</v>
      </c>
      <c r="H106" s="44">
        <v>15670</v>
      </c>
      <c r="I106" s="44">
        <v>3968</v>
      </c>
      <c r="J106" s="44">
        <v>2538</v>
      </c>
      <c r="K106" s="44">
        <v>2035</v>
      </c>
      <c r="L106" s="44">
        <v>2017</v>
      </c>
      <c r="M106" s="44">
        <v>539</v>
      </c>
      <c r="N106" s="44">
        <v>1078</v>
      </c>
      <c r="O106" s="44">
        <v>4591</v>
      </c>
      <c r="P106" s="44">
        <v>8021</v>
      </c>
      <c r="Q106" s="44">
        <v>3860</v>
      </c>
      <c r="R106" s="44">
        <v>834</v>
      </c>
      <c r="S106" s="44">
        <v>6271</v>
      </c>
      <c r="T106" s="44">
        <v>165</v>
      </c>
      <c r="U106" s="78">
        <f t="shared" si="2"/>
        <v>69695</v>
      </c>
    </row>
    <row r="107" spans="1:21" x14ac:dyDescent="0.2">
      <c r="A107" s="269">
        <v>2022.02</v>
      </c>
      <c r="B107" s="45">
        <v>861</v>
      </c>
      <c r="C107" s="45">
        <v>139</v>
      </c>
      <c r="D107" s="126">
        <v>10438</v>
      </c>
      <c r="E107" s="45">
        <v>118</v>
      </c>
      <c r="F107" s="44">
        <v>811</v>
      </c>
      <c r="G107" s="44">
        <v>5823</v>
      </c>
      <c r="H107" s="44">
        <v>15689</v>
      </c>
      <c r="I107" s="44">
        <v>3983</v>
      </c>
      <c r="J107" s="44">
        <v>2620</v>
      </c>
      <c r="K107" s="44">
        <v>2052</v>
      </c>
      <c r="L107" s="44">
        <v>2015</v>
      </c>
      <c r="M107" s="44">
        <v>545</v>
      </c>
      <c r="N107" s="44">
        <v>1085</v>
      </c>
      <c r="O107" s="44">
        <v>4599</v>
      </c>
      <c r="P107" s="44">
        <v>8156</v>
      </c>
      <c r="Q107" s="44">
        <v>3849</v>
      </c>
      <c r="R107" s="44">
        <v>848</v>
      </c>
      <c r="S107" s="44">
        <v>6232</v>
      </c>
      <c r="T107" s="44">
        <v>166</v>
      </c>
      <c r="U107" s="78">
        <f t="shared" si="2"/>
        <v>70029</v>
      </c>
    </row>
    <row r="108" spans="1:21" x14ac:dyDescent="0.2">
      <c r="A108" s="269">
        <v>2022.03</v>
      </c>
      <c r="B108" s="45">
        <v>858</v>
      </c>
      <c r="C108" s="45">
        <v>136</v>
      </c>
      <c r="D108" s="126">
        <v>10462</v>
      </c>
      <c r="E108" s="45">
        <v>120</v>
      </c>
      <c r="F108" s="44">
        <v>821</v>
      </c>
      <c r="G108" s="44">
        <v>5997</v>
      </c>
      <c r="H108" s="44">
        <v>15735</v>
      </c>
      <c r="I108" s="44">
        <v>3983</v>
      </c>
      <c r="J108" s="44">
        <v>2598</v>
      </c>
      <c r="K108" s="44">
        <v>2079</v>
      </c>
      <c r="L108" s="44">
        <v>2019</v>
      </c>
      <c r="M108" s="44">
        <v>537</v>
      </c>
      <c r="N108" s="44">
        <v>1139</v>
      </c>
      <c r="O108" s="44">
        <v>4681</v>
      </c>
      <c r="P108" s="44">
        <v>8853</v>
      </c>
      <c r="Q108" s="44">
        <v>3867</v>
      </c>
      <c r="R108" s="44">
        <v>827</v>
      </c>
      <c r="S108" s="44">
        <v>6277</v>
      </c>
      <c r="T108" s="44">
        <v>168</v>
      </c>
      <c r="U108" s="78">
        <f t="shared" si="2"/>
        <v>71157</v>
      </c>
    </row>
    <row r="109" spans="1:21" x14ac:dyDescent="0.2">
      <c r="A109" s="269">
        <v>2022.04</v>
      </c>
      <c r="B109" s="45">
        <v>868</v>
      </c>
      <c r="C109" s="45">
        <v>135</v>
      </c>
      <c r="D109" s="126">
        <v>10451</v>
      </c>
      <c r="E109" s="45">
        <v>121</v>
      </c>
      <c r="F109" s="44">
        <v>818</v>
      </c>
      <c r="G109" s="44">
        <v>6097</v>
      </c>
      <c r="H109" s="44">
        <v>15804</v>
      </c>
      <c r="I109" s="44">
        <v>3981</v>
      </c>
      <c r="J109" s="44">
        <v>2606</v>
      </c>
      <c r="K109" s="44">
        <v>2082</v>
      </c>
      <c r="L109" s="44">
        <v>2001</v>
      </c>
      <c r="M109" s="44">
        <v>547</v>
      </c>
      <c r="N109" s="44">
        <v>1146</v>
      </c>
      <c r="O109" s="44">
        <v>4449</v>
      </c>
      <c r="P109" s="44">
        <v>9275</v>
      </c>
      <c r="Q109" s="44">
        <v>3863</v>
      </c>
      <c r="R109" s="44">
        <v>788</v>
      </c>
      <c r="S109" s="44">
        <v>6258</v>
      </c>
      <c r="T109" s="44">
        <v>168</v>
      </c>
      <c r="U109" s="78">
        <f t="shared" si="2"/>
        <v>71458</v>
      </c>
    </row>
    <row r="110" spans="1:21" x14ac:dyDescent="0.2">
      <c r="A110" s="269">
        <v>2022.05</v>
      </c>
      <c r="B110" s="45">
        <v>885</v>
      </c>
      <c r="C110" s="45">
        <v>134</v>
      </c>
      <c r="D110" s="126">
        <v>10473</v>
      </c>
      <c r="E110" s="45">
        <v>121</v>
      </c>
      <c r="F110" s="44">
        <v>831</v>
      </c>
      <c r="G110" s="44">
        <v>6203</v>
      </c>
      <c r="H110" s="44">
        <v>15874</v>
      </c>
      <c r="I110" s="44">
        <v>3957</v>
      </c>
      <c r="J110" s="44">
        <v>2658</v>
      </c>
      <c r="K110" s="44">
        <v>2086</v>
      </c>
      <c r="L110" s="44">
        <v>2006</v>
      </c>
      <c r="M110" s="44">
        <v>554</v>
      </c>
      <c r="N110" s="44">
        <v>1215</v>
      </c>
      <c r="O110" s="44">
        <v>4375</v>
      </c>
      <c r="P110" s="44">
        <v>9493</v>
      </c>
      <c r="Q110" s="44">
        <v>3844</v>
      </c>
      <c r="R110" s="44">
        <v>811</v>
      </c>
      <c r="S110" s="44">
        <v>6305</v>
      </c>
      <c r="T110" s="44">
        <v>167</v>
      </c>
      <c r="U110" s="78">
        <f t="shared" si="2"/>
        <v>71992</v>
      </c>
    </row>
    <row r="111" spans="1:21" x14ac:dyDescent="0.2">
      <c r="A111" s="269">
        <v>2022.06</v>
      </c>
      <c r="B111" s="45">
        <v>889</v>
      </c>
      <c r="C111" s="45">
        <v>133</v>
      </c>
      <c r="D111" s="126">
        <v>10469</v>
      </c>
      <c r="E111" s="45">
        <v>121</v>
      </c>
      <c r="F111" s="44">
        <v>832</v>
      </c>
      <c r="G111" s="44">
        <v>6253</v>
      </c>
      <c r="H111" s="44">
        <v>15872</v>
      </c>
      <c r="I111" s="44">
        <v>3969</v>
      </c>
      <c r="J111" s="44">
        <v>2644</v>
      </c>
      <c r="K111" s="44">
        <v>2112</v>
      </c>
      <c r="L111" s="44">
        <v>2022</v>
      </c>
      <c r="M111" s="44">
        <v>558</v>
      </c>
      <c r="N111" s="44">
        <v>1213</v>
      </c>
      <c r="O111" s="44">
        <v>4381</v>
      </c>
      <c r="P111" s="44">
        <v>9669</v>
      </c>
      <c r="Q111" s="44">
        <v>3864</v>
      </c>
      <c r="R111" s="44">
        <v>824</v>
      </c>
      <c r="S111" s="44">
        <v>6340</v>
      </c>
      <c r="T111" s="44">
        <v>167</v>
      </c>
      <c r="U111" s="78">
        <f t="shared" si="2"/>
        <v>72332</v>
      </c>
    </row>
    <row r="112" spans="1:21" x14ac:dyDescent="0.2">
      <c r="A112" s="269">
        <v>2022.07</v>
      </c>
      <c r="B112" s="45">
        <v>878</v>
      </c>
      <c r="C112" s="45">
        <v>134</v>
      </c>
      <c r="D112" s="126">
        <v>10520</v>
      </c>
      <c r="E112" s="45">
        <v>123</v>
      </c>
      <c r="F112" s="44">
        <v>820</v>
      </c>
      <c r="G112" s="44">
        <v>6314</v>
      </c>
      <c r="H112" s="44">
        <v>15989</v>
      </c>
      <c r="I112" s="44">
        <v>3971</v>
      </c>
      <c r="J112" s="44">
        <v>2689</v>
      </c>
      <c r="K112" s="44">
        <v>2104</v>
      </c>
      <c r="L112" s="44">
        <v>2012</v>
      </c>
      <c r="M112" s="44">
        <v>564</v>
      </c>
      <c r="N112" s="44">
        <v>1187</v>
      </c>
      <c r="O112" s="44">
        <v>4436</v>
      </c>
      <c r="P112" s="44">
        <v>9292</v>
      </c>
      <c r="Q112" s="44">
        <v>3872</v>
      </c>
      <c r="R112" s="44">
        <v>804</v>
      </c>
      <c r="S112" s="44">
        <v>6266</v>
      </c>
      <c r="T112" s="44">
        <v>167</v>
      </c>
      <c r="U112" s="78">
        <f t="shared" si="2"/>
        <v>72142</v>
      </c>
    </row>
    <row r="113" spans="1:21" x14ac:dyDescent="0.2">
      <c r="A113" s="269">
        <v>2022.08</v>
      </c>
      <c r="B113" s="45">
        <v>879</v>
      </c>
      <c r="C113" s="45">
        <v>137</v>
      </c>
      <c r="D113" s="126">
        <v>10523</v>
      </c>
      <c r="E113" s="45">
        <v>121</v>
      </c>
      <c r="F113" s="44">
        <v>821</v>
      </c>
      <c r="G113" s="44">
        <v>6421</v>
      </c>
      <c r="H113" s="44">
        <v>16049</v>
      </c>
      <c r="I113" s="44">
        <v>3958</v>
      </c>
      <c r="J113" s="44">
        <v>2678</v>
      </c>
      <c r="K113" s="44">
        <v>2088</v>
      </c>
      <c r="L113" s="44">
        <v>2014</v>
      </c>
      <c r="M113" s="44">
        <v>565</v>
      </c>
      <c r="N113" s="44">
        <v>1191</v>
      </c>
      <c r="O113" s="44">
        <v>4471</v>
      </c>
      <c r="P113" s="44">
        <v>9340</v>
      </c>
      <c r="Q113" s="44">
        <v>3889</v>
      </c>
      <c r="R113" s="44">
        <v>824</v>
      </c>
      <c r="S113" s="44">
        <v>6287</v>
      </c>
      <c r="T113" s="44">
        <v>167</v>
      </c>
      <c r="U113" s="78">
        <f t="shared" si="2"/>
        <v>72423</v>
      </c>
    </row>
    <row r="114" spans="1:21" x14ac:dyDescent="0.2">
      <c r="A114" s="269">
        <v>2022.09</v>
      </c>
      <c r="B114" s="45">
        <v>892</v>
      </c>
      <c r="C114" s="45">
        <v>139</v>
      </c>
      <c r="D114" s="126">
        <v>10566</v>
      </c>
      <c r="E114" s="45">
        <v>124</v>
      </c>
      <c r="F114" s="44">
        <v>833</v>
      </c>
      <c r="G114" s="44">
        <v>6386</v>
      </c>
      <c r="H114" s="44">
        <v>16015</v>
      </c>
      <c r="I114" s="44">
        <v>3975</v>
      </c>
      <c r="J114" s="44">
        <v>2698</v>
      </c>
      <c r="K114" s="44">
        <v>2109</v>
      </c>
      <c r="L114" s="44">
        <v>2009</v>
      </c>
      <c r="M114" s="44">
        <v>556</v>
      </c>
      <c r="N114" s="44">
        <v>1227</v>
      </c>
      <c r="O114" s="44">
        <v>4456</v>
      </c>
      <c r="P114" s="44">
        <v>9563</v>
      </c>
      <c r="Q114" s="44">
        <v>3885</v>
      </c>
      <c r="R114" s="44">
        <v>831</v>
      </c>
      <c r="S114" s="44">
        <v>6321</v>
      </c>
      <c r="T114" s="44">
        <v>168</v>
      </c>
      <c r="U114" s="78">
        <f t="shared" si="2"/>
        <v>72753</v>
      </c>
    </row>
    <row r="115" spans="1:21" x14ac:dyDescent="0.2">
      <c r="A115" s="269">
        <v>2022.1</v>
      </c>
      <c r="B115" s="45">
        <v>900</v>
      </c>
      <c r="C115" s="45">
        <v>140</v>
      </c>
      <c r="D115" s="126">
        <v>10568</v>
      </c>
      <c r="E115" s="45">
        <v>125</v>
      </c>
      <c r="F115" s="44">
        <v>860</v>
      </c>
      <c r="G115" s="44">
        <v>6399</v>
      </c>
      <c r="H115" s="44">
        <v>16113</v>
      </c>
      <c r="I115" s="44">
        <v>3965</v>
      </c>
      <c r="J115" s="44">
        <v>2744</v>
      </c>
      <c r="K115" s="44">
        <v>2098</v>
      </c>
      <c r="L115" s="44">
        <v>1991</v>
      </c>
      <c r="M115" s="44">
        <v>555</v>
      </c>
      <c r="N115" s="44">
        <v>1225</v>
      </c>
      <c r="O115" s="44">
        <v>4576</v>
      </c>
      <c r="P115" s="44">
        <v>9704</v>
      </c>
      <c r="Q115" s="44">
        <v>3872</v>
      </c>
      <c r="R115" s="44">
        <v>909</v>
      </c>
      <c r="S115" s="44">
        <v>6425</v>
      </c>
      <c r="T115" s="44">
        <v>164</v>
      </c>
      <c r="U115" s="78">
        <f t="shared" si="2"/>
        <v>73333</v>
      </c>
    </row>
    <row r="116" spans="1:21" x14ac:dyDescent="0.2">
      <c r="A116" s="269">
        <v>2022.11</v>
      </c>
      <c r="B116" s="45">
        <v>920</v>
      </c>
      <c r="C116" s="45">
        <v>138</v>
      </c>
      <c r="D116" s="126">
        <v>10690</v>
      </c>
      <c r="E116" s="45">
        <v>127</v>
      </c>
      <c r="F116" s="44">
        <v>860</v>
      </c>
      <c r="G116" s="44">
        <v>6469</v>
      </c>
      <c r="H116" s="44">
        <v>16288</v>
      </c>
      <c r="I116" s="44">
        <v>4000</v>
      </c>
      <c r="J116" s="44">
        <v>2750</v>
      </c>
      <c r="K116" s="44">
        <v>2135</v>
      </c>
      <c r="L116" s="44">
        <v>2004</v>
      </c>
      <c r="M116" s="44">
        <v>554</v>
      </c>
      <c r="N116" s="44">
        <v>1247</v>
      </c>
      <c r="O116" s="44">
        <v>4827</v>
      </c>
      <c r="P116" s="44">
        <v>9737</v>
      </c>
      <c r="Q116" s="44">
        <v>3886</v>
      </c>
      <c r="R116" s="44">
        <v>860</v>
      </c>
      <c r="S116" s="44">
        <v>6472</v>
      </c>
      <c r="T116" s="44">
        <v>164</v>
      </c>
      <c r="U116" s="78">
        <f t="shared" si="2"/>
        <v>74128</v>
      </c>
    </row>
    <row r="117" spans="1:21" x14ac:dyDescent="0.2">
      <c r="A117" s="269">
        <v>2022.12</v>
      </c>
      <c r="B117" s="45">
        <v>934</v>
      </c>
      <c r="C117" s="45">
        <v>143</v>
      </c>
      <c r="D117" s="126">
        <v>10671</v>
      </c>
      <c r="E117" s="45">
        <v>126</v>
      </c>
      <c r="F117" s="44">
        <v>856</v>
      </c>
      <c r="G117" s="44">
        <v>6317</v>
      </c>
      <c r="H117" s="44">
        <v>16535</v>
      </c>
      <c r="I117" s="44">
        <v>3995</v>
      </c>
      <c r="J117" s="44">
        <v>2744</v>
      </c>
      <c r="K117" s="44">
        <v>2101</v>
      </c>
      <c r="L117" s="44">
        <v>1992</v>
      </c>
      <c r="M117" s="44">
        <v>555</v>
      </c>
      <c r="N117" s="44">
        <v>1238</v>
      </c>
      <c r="O117" s="44">
        <v>4669</v>
      </c>
      <c r="P117" s="44">
        <v>9256</v>
      </c>
      <c r="Q117" s="44">
        <v>3918</v>
      </c>
      <c r="R117" s="44">
        <v>885</v>
      </c>
      <c r="S117" s="44">
        <v>6522</v>
      </c>
      <c r="T117" s="44">
        <v>167</v>
      </c>
      <c r="U117" s="78">
        <f t="shared" si="2"/>
        <v>73624</v>
      </c>
    </row>
    <row r="118" spans="1:21" x14ac:dyDescent="0.2">
      <c r="A118" s="269">
        <v>2023.01</v>
      </c>
      <c r="B118" s="45" t="e">
        <v>#N/A</v>
      </c>
      <c r="C118" s="45" t="e">
        <v>#N/A</v>
      </c>
      <c r="D118" s="126" t="e">
        <v>#N/A</v>
      </c>
      <c r="E118" s="45" t="e">
        <v>#N/A</v>
      </c>
      <c r="F118" s="44" t="e">
        <v>#N/A</v>
      </c>
      <c r="G118" s="44" t="e">
        <v>#N/A</v>
      </c>
      <c r="H118" s="44" t="e">
        <v>#N/A</v>
      </c>
      <c r="I118" s="44" t="e">
        <v>#N/A</v>
      </c>
      <c r="J118" s="44" t="e">
        <v>#N/A</v>
      </c>
      <c r="K118" s="44" t="e">
        <v>#N/A</v>
      </c>
      <c r="L118" s="44" t="e">
        <v>#N/A</v>
      </c>
      <c r="M118" s="44" t="e">
        <v>#N/A</v>
      </c>
      <c r="N118" s="44" t="e">
        <v>#N/A</v>
      </c>
      <c r="O118" s="44" t="e">
        <v>#N/A</v>
      </c>
      <c r="P118" s="44" t="e">
        <v>#N/A</v>
      </c>
      <c r="Q118" s="44" t="e">
        <v>#N/A</v>
      </c>
      <c r="R118" s="44" t="e">
        <v>#N/A</v>
      </c>
      <c r="S118" s="44" t="e">
        <v>#N/A</v>
      </c>
      <c r="T118" s="44" t="e">
        <v>#N/A</v>
      </c>
      <c r="U118" s="78" t="e">
        <v>#N/A</v>
      </c>
    </row>
    <row r="119" spans="1:21" x14ac:dyDescent="0.2">
      <c r="A119" s="269">
        <v>2023.02</v>
      </c>
      <c r="B119" s="45" t="e">
        <v>#N/A</v>
      </c>
      <c r="C119" s="45" t="e">
        <v>#N/A</v>
      </c>
      <c r="D119" s="126" t="e">
        <v>#N/A</v>
      </c>
      <c r="E119" s="45" t="e">
        <v>#N/A</v>
      </c>
      <c r="F119" s="44" t="e">
        <v>#N/A</v>
      </c>
      <c r="G119" s="44" t="e">
        <v>#N/A</v>
      </c>
      <c r="H119" s="44" t="e">
        <v>#N/A</v>
      </c>
      <c r="I119" s="44" t="e">
        <v>#N/A</v>
      </c>
      <c r="J119" s="44" t="e">
        <v>#N/A</v>
      </c>
      <c r="K119" s="44" t="e">
        <v>#N/A</v>
      </c>
      <c r="L119" s="44" t="e">
        <v>#N/A</v>
      </c>
      <c r="M119" s="44" t="e">
        <v>#N/A</v>
      </c>
      <c r="N119" s="44" t="e">
        <v>#N/A</v>
      </c>
      <c r="O119" s="44" t="e">
        <v>#N/A</v>
      </c>
      <c r="P119" s="44" t="e">
        <v>#N/A</v>
      </c>
      <c r="Q119" s="44" t="e">
        <v>#N/A</v>
      </c>
      <c r="R119" s="44" t="e">
        <v>#N/A</v>
      </c>
      <c r="S119" s="44" t="e">
        <v>#N/A</v>
      </c>
      <c r="T119" s="44" t="e">
        <v>#N/A</v>
      </c>
      <c r="U119" s="78" t="e">
        <v>#N/A</v>
      </c>
    </row>
    <row r="120" spans="1:21" x14ac:dyDescent="0.2">
      <c r="A120" s="269">
        <v>2023.03</v>
      </c>
      <c r="B120" s="45" t="e">
        <v>#N/A</v>
      </c>
      <c r="C120" s="45" t="e">
        <v>#N/A</v>
      </c>
      <c r="D120" s="126" t="e">
        <v>#N/A</v>
      </c>
      <c r="E120" s="45" t="e">
        <v>#N/A</v>
      </c>
      <c r="F120" s="44" t="e">
        <v>#N/A</v>
      </c>
      <c r="G120" s="44" t="e">
        <v>#N/A</v>
      </c>
      <c r="H120" s="44" t="e">
        <v>#N/A</v>
      </c>
      <c r="I120" s="44" t="e">
        <v>#N/A</v>
      </c>
      <c r="J120" s="44" t="e">
        <v>#N/A</v>
      </c>
      <c r="K120" s="44" t="e">
        <v>#N/A</v>
      </c>
      <c r="L120" s="44" t="e">
        <v>#N/A</v>
      </c>
      <c r="M120" s="44" t="e">
        <v>#N/A</v>
      </c>
      <c r="N120" s="44" t="e">
        <v>#N/A</v>
      </c>
      <c r="O120" s="44" t="e">
        <v>#N/A</v>
      </c>
      <c r="P120" s="44" t="e">
        <v>#N/A</v>
      </c>
      <c r="Q120" s="44" t="e">
        <v>#N/A</v>
      </c>
      <c r="R120" s="44" t="e">
        <v>#N/A</v>
      </c>
      <c r="S120" s="44" t="e">
        <v>#N/A</v>
      </c>
      <c r="T120" s="44" t="e">
        <v>#N/A</v>
      </c>
      <c r="U120" s="78" t="e">
        <v>#N/A</v>
      </c>
    </row>
    <row r="121" spans="1:21" x14ac:dyDescent="0.2">
      <c r="A121" s="269">
        <v>2023.04</v>
      </c>
      <c r="B121" s="45" t="e">
        <v>#N/A</v>
      </c>
      <c r="C121" s="45" t="e">
        <v>#N/A</v>
      </c>
      <c r="D121" s="126" t="e">
        <v>#N/A</v>
      </c>
      <c r="E121" s="45" t="e">
        <v>#N/A</v>
      </c>
      <c r="F121" s="44" t="e">
        <v>#N/A</v>
      </c>
      <c r="G121" s="44" t="e">
        <v>#N/A</v>
      </c>
      <c r="H121" s="44" t="e">
        <v>#N/A</v>
      </c>
      <c r="I121" s="44" t="e">
        <v>#N/A</v>
      </c>
      <c r="J121" s="44" t="e">
        <v>#N/A</v>
      </c>
      <c r="K121" s="44" t="e">
        <v>#N/A</v>
      </c>
      <c r="L121" s="44" t="e">
        <v>#N/A</v>
      </c>
      <c r="M121" s="44" t="e">
        <v>#N/A</v>
      </c>
      <c r="N121" s="44" t="e">
        <v>#N/A</v>
      </c>
      <c r="O121" s="44" t="e">
        <v>#N/A</v>
      </c>
      <c r="P121" s="44" t="e">
        <v>#N/A</v>
      </c>
      <c r="Q121" s="44" t="e">
        <v>#N/A</v>
      </c>
      <c r="R121" s="44" t="e">
        <v>#N/A</v>
      </c>
      <c r="S121" s="44" t="e">
        <v>#N/A</v>
      </c>
      <c r="T121" s="44" t="e">
        <v>#N/A</v>
      </c>
      <c r="U121" s="78" t="e">
        <v>#N/A</v>
      </c>
    </row>
    <row r="122" spans="1:21" x14ac:dyDescent="0.2">
      <c r="A122" s="269">
        <v>2023.05</v>
      </c>
      <c r="B122" s="45" t="e">
        <v>#N/A</v>
      </c>
      <c r="C122" s="45" t="e">
        <v>#N/A</v>
      </c>
      <c r="D122" s="126" t="e">
        <v>#N/A</v>
      </c>
      <c r="E122" s="45" t="e">
        <v>#N/A</v>
      </c>
      <c r="F122" s="44" t="e">
        <v>#N/A</v>
      </c>
      <c r="G122" s="44" t="e">
        <v>#N/A</v>
      </c>
      <c r="H122" s="44" t="e">
        <v>#N/A</v>
      </c>
      <c r="I122" s="44" t="e">
        <v>#N/A</v>
      </c>
      <c r="J122" s="44" t="e">
        <v>#N/A</v>
      </c>
      <c r="K122" s="44" t="e">
        <v>#N/A</v>
      </c>
      <c r="L122" s="44" t="e">
        <v>#N/A</v>
      </c>
      <c r="M122" s="44" t="e">
        <v>#N/A</v>
      </c>
      <c r="N122" s="44" t="e">
        <v>#N/A</v>
      </c>
      <c r="O122" s="44" t="e">
        <v>#N/A</v>
      </c>
      <c r="P122" s="44" t="e">
        <v>#N/A</v>
      </c>
      <c r="Q122" s="44" t="e">
        <v>#N/A</v>
      </c>
      <c r="R122" s="44" t="e">
        <v>#N/A</v>
      </c>
      <c r="S122" s="44" t="e">
        <v>#N/A</v>
      </c>
      <c r="T122" s="44" t="e">
        <v>#N/A</v>
      </c>
      <c r="U122" s="78" t="e">
        <v>#N/A</v>
      </c>
    </row>
    <row r="123" spans="1:21" x14ac:dyDescent="0.2">
      <c r="A123" s="269">
        <v>2023.06</v>
      </c>
      <c r="B123" s="45" t="e">
        <v>#N/A</v>
      </c>
      <c r="C123" s="45" t="e">
        <v>#N/A</v>
      </c>
      <c r="D123" s="126" t="e">
        <v>#N/A</v>
      </c>
      <c r="E123" s="45" t="e">
        <v>#N/A</v>
      </c>
      <c r="F123" s="44" t="e">
        <v>#N/A</v>
      </c>
      <c r="G123" s="44" t="e">
        <v>#N/A</v>
      </c>
      <c r="H123" s="44" t="e">
        <v>#N/A</v>
      </c>
      <c r="I123" s="44" t="e">
        <v>#N/A</v>
      </c>
      <c r="J123" s="44" t="e">
        <v>#N/A</v>
      </c>
      <c r="K123" s="44" t="e">
        <v>#N/A</v>
      </c>
      <c r="L123" s="44" t="e">
        <v>#N/A</v>
      </c>
      <c r="M123" s="44" t="e">
        <v>#N/A</v>
      </c>
      <c r="N123" s="44" t="e">
        <v>#N/A</v>
      </c>
      <c r="O123" s="44" t="e">
        <v>#N/A</v>
      </c>
      <c r="P123" s="44" t="e">
        <v>#N/A</v>
      </c>
      <c r="Q123" s="44" t="e">
        <v>#N/A</v>
      </c>
      <c r="R123" s="44" t="e">
        <v>#N/A</v>
      </c>
      <c r="S123" s="44" t="e">
        <v>#N/A</v>
      </c>
      <c r="T123" s="44" t="e">
        <v>#N/A</v>
      </c>
      <c r="U123" s="78" t="e">
        <v>#N/A</v>
      </c>
    </row>
    <row r="124" spans="1:21" x14ac:dyDescent="0.2">
      <c r="A124" s="269">
        <v>2023.07</v>
      </c>
      <c r="B124" s="45" t="e">
        <v>#N/A</v>
      </c>
      <c r="C124" s="45" t="e">
        <v>#N/A</v>
      </c>
      <c r="D124" s="126" t="e">
        <v>#N/A</v>
      </c>
      <c r="E124" s="45" t="e">
        <v>#N/A</v>
      </c>
      <c r="F124" s="44" t="e">
        <v>#N/A</v>
      </c>
      <c r="G124" s="44" t="e">
        <v>#N/A</v>
      </c>
      <c r="H124" s="44" t="e">
        <v>#N/A</v>
      </c>
      <c r="I124" s="44" t="e">
        <v>#N/A</v>
      </c>
      <c r="J124" s="44" t="e">
        <v>#N/A</v>
      </c>
      <c r="K124" s="44" t="e">
        <v>#N/A</v>
      </c>
      <c r="L124" s="44" t="e">
        <v>#N/A</v>
      </c>
      <c r="M124" s="44" t="e">
        <v>#N/A</v>
      </c>
      <c r="N124" s="44" t="e">
        <v>#N/A</v>
      </c>
      <c r="O124" s="44" t="e">
        <v>#N/A</v>
      </c>
      <c r="P124" s="44" t="e">
        <v>#N/A</v>
      </c>
      <c r="Q124" s="44" t="e">
        <v>#N/A</v>
      </c>
      <c r="R124" s="44" t="e">
        <v>#N/A</v>
      </c>
      <c r="S124" s="44" t="e">
        <v>#N/A</v>
      </c>
      <c r="T124" s="44" t="e">
        <v>#N/A</v>
      </c>
      <c r="U124" s="78" t="e">
        <v>#N/A</v>
      </c>
    </row>
    <row r="125" spans="1:21" x14ac:dyDescent="0.2">
      <c r="A125" s="269">
        <v>2023.08</v>
      </c>
      <c r="B125" s="45" t="e">
        <v>#N/A</v>
      </c>
      <c r="C125" s="45" t="e">
        <v>#N/A</v>
      </c>
      <c r="D125" s="126" t="e">
        <v>#N/A</v>
      </c>
      <c r="E125" s="45" t="e">
        <v>#N/A</v>
      </c>
      <c r="F125" s="44" t="e">
        <v>#N/A</v>
      </c>
      <c r="G125" s="44" t="e">
        <v>#N/A</v>
      </c>
      <c r="H125" s="44" t="e">
        <v>#N/A</v>
      </c>
      <c r="I125" s="44" t="e">
        <v>#N/A</v>
      </c>
      <c r="J125" s="44" t="e">
        <v>#N/A</v>
      </c>
      <c r="K125" s="44" t="e">
        <v>#N/A</v>
      </c>
      <c r="L125" s="44" t="e">
        <v>#N/A</v>
      </c>
      <c r="M125" s="44" t="e">
        <v>#N/A</v>
      </c>
      <c r="N125" s="44" t="e">
        <v>#N/A</v>
      </c>
      <c r="O125" s="44" t="e">
        <v>#N/A</v>
      </c>
      <c r="P125" s="44" t="e">
        <v>#N/A</v>
      </c>
      <c r="Q125" s="44" t="e">
        <v>#N/A</v>
      </c>
      <c r="R125" s="44" t="e">
        <v>#N/A</v>
      </c>
      <c r="S125" s="44" t="e">
        <v>#N/A</v>
      </c>
      <c r="T125" s="44" t="e">
        <v>#N/A</v>
      </c>
      <c r="U125" s="78" t="e">
        <v>#N/A</v>
      </c>
    </row>
    <row r="126" spans="1:21" x14ac:dyDescent="0.2">
      <c r="A126" s="269">
        <v>2023.09</v>
      </c>
      <c r="B126" s="45" t="e">
        <v>#N/A</v>
      </c>
      <c r="C126" s="45" t="e">
        <v>#N/A</v>
      </c>
      <c r="D126" s="126" t="e">
        <v>#N/A</v>
      </c>
      <c r="E126" s="45" t="e">
        <v>#N/A</v>
      </c>
      <c r="F126" s="44" t="e">
        <v>#N/A</v>
      </c>
      <c r="G126" s="44" t="e">
        <v>#N/A</v>
      </c>
      <c r="H126" s="44" t="e">
        <v>#N/A</v>
      </c>
      <c r="I126" s="44" t="e">
        <v>#N/A</v>
      </c>
      <c r="J126" s="44" t="e">
        <v>#N/A</v>
      </c>
      <c r="K126" s="44" t="e">
        <v>#N/A</v>
      </c>
      <c r="L126" s="44" t="e">
        <v>#N/A</v>
      </c>
      <c r="M126" s="44" t="e">
        <v>#N/A</v>
      </c>
      <c r="N126" s="44" t="e">
        <v>#N/A</v>
      </c>
      <c r="O126" s="44" t="e">
        <v>#N/A</v>
      </c>
      <c r="P126" s="44" t="e">
        <v>#N/A</v>
      </c>
      <c r="Q126" s="44" t="e">
        <v>#N/A</v>
      </c>
      <c r="R126" s="44" t="e">
        <v>#N/A</v>
      </c>
      <c r="S126" s="44" t="e">
        <v>#N/A</v>
      </c>
      <c r="T126" s="44" t="e">
        <v>#N/A</v>
      </c>
      <c r="U126" s="78" t="e">
        <v>#N/A</v>
      </c>
    </row>
    <row r="127" spans="1:21" x14ac:dyDescent="0.2">
      <c r="A127" s="269">
        <v>2023.1</v>
      </c>
      <c r="B127" s="45" t="e">
        <v>#N/A</v>
      </c>
      <c r="C127" s="45" t="e">
        <v>#N/A</v>
      </c>
      <c r="D127" s="126" t="e">
        <v>#N/A</v>
      </c>
      <c r="E127" s="45" t="e">
        <v>#N/A</v>
      </c>
      <c r="F127" s="44" t="e">
        <v>#N/A</v>
      </c>
      <c r="G127" s="44" t="e">
        <v>#N/A</v>
      </c>
      <c r="H127" s="44" t="e">
        <v>#N/A</v>
      </c>
      <c r="I127" s="44" t="e">
        <v>#N/A</v>
      </c>
      <c r="J127" s="44" t="e">
        <v>#N/A</v>
      </c>
      <c r="K127" s="44" t="e">
        <v>#N/A</v>
      </c>
      <c r="L127" s="44" t="e">
        <v>#N/A</v>
      </c>
      <c r="M127" s="44" t="e">
        <v>#N/A</v>
      </c>
      <c r="N127" s="44" t="e">
        <v>#N/A</v>
      </c>
      <c r="O127" s="44" t="e">
        <v>#N/A</v>
      </c>
      <c r="P127" s="44" t="e">
        <v>#N/A</v>
      </c>
      <c r="Q127" s="44" t="e">
        <v>#N/A</v>
      </c>
      <c r="R127" s="44" t="e">
        <v>#N/A</v>
      </c>
      <c r="S127" s="44" t="e">
        <v>#N/A</v>
      </c>
      <c r="T127" s="44" t="e">
        <v>#N/A</v>
      </c>
      <c r="U127" s="78" t="e">
        <v>#N/A</v>
      </c>
    </row>
    <row r="128" spans="1:21" x14ac:dyDescent="0.2">
      <c r="A128" s="269">
        <v>2023.11</v>
      </c>
      <c r="B128" s="45" t="e">
        <v>#N/A</v>
      </c>
      <c r="C128" s="45" t="e">
        <v>#N/A</v>
      </c>
      <c r="D128" s="126" t="e">
        <v>#N/A</v>
      </c>
      <c r="E128" s="45" t="e">
        <v>#N/A</v>
      </c>
      <c r="F128" s="44" t="e">
        <v>#N/A</v>
      </c>
      <c r="G128" s="44" t="e">
        <v>#N/A</v>
      </c>
      <c r="H128" s="44" t="e">
        <v>#N/A</v>
      </c>
      <c r="I128" s="44" t="e">
        <v>#N/A</v>
      </c>
      <c r="J128" s="44" t="e">
        <v>#N/A</v>
      </c>
      <c r="K128" s="44" t="e">
        <v>#N/A</v>
      </c>
      <c r="L128" s="44" t="e">
        <v>#N/A</v>
      </c>
      <c r="M128" s="44" t="e">
        <v>#N/A</v>
      </c>
      <c r="N128" s="44" t="e">
        <v>#N/A</v>
      </c>
      <c r="O128" s="44" t="e">
        <v>#N/A</v>
      </c>
      <c r="P128" s="44" t="e">
        <v>#N/A</v>
      </c>
      <c r="Q128" s="44" t="e">
        <v>#N/A</v>
      </c>
      <c r="R128" s="44" t="e">
        <v>#N/A</v>
      </c>
      <c r="S128" s="44" t="e">
        <v>#N/A</v>
      </c>
      <c r="T128" s="44" t="e">
        <v>#N/A</v>
      </c>
      <c r="U128" s="78" t="e">
        <v>#N/A</v>
      </c>
    </row>
    <row r="129" spans="1:21" x14ac:dyDescent="0.2">
      <c r="A129" s="269">
        <v>2023.12</v>
      </c>
      <c r="B129" s="45" t="e">
        <v>#N/A</v>
      </c>
      <c r="C129" s="45" t="e">
        <v>#N/A</v>
      </c>
      <c r="D129" s="126" t="e">
        <v>#N/A</v>
      </c>
      <c r="E129" s="45" t="e">
        <v>#N/A</v>
      </c>
      <c r="F129" s="44" t="e">
        <v>#N/A</v>
      </c>
      <c r="G129" s="44" t="e">
        <v>#N/A</v>
      </c>
      <c r="H129" s="44" t="e">
        <v>#N/A</v>
      </c>
      <c r="I129" s="44" t="e">
        <v>#N/A</v>
      </c>
      <c r="J129" s="44" t="e">
        <v>#N/A</v>
      </c>
      <c r="K129" s="44" t="e">
        <v>#N/A</v>
      </c>
      <c r="L129" s="44" t="e">
        <v>#N/A</v>
      </c>
      <c r="M129" s="44" t="e">
        <v>#N/A</v>
      </c>
      <c r="N129" s="44" t="e">
        <v>#N/A</v>
      </c>
      <c r="O129" s="44" t="e">
        <v>#N/A</v>
      </c>
      <c r="P129" s="44" t="e">
        <v>#N/A</v>
      </c>
      <c r="Q129" s="44" t="e">
        <v>#N/A</v>
      </c>
      <c r="R129" s="44" t="e">
        <v>#N/A</v>
      </c>
      <c r="S129" s="44" t="e">
        <v>#N/A</v>
      </c>
      <c r="T129" s="44" t="e">
        <v>#N/A</v>
      </c>
      <c r="U129" s="78" t="e">
        <v>#N/A</v>
      </c>
    </row>
    <row r="130" spans="1:21" x14ac:dyDescent="0.2">
      <c r="A130" s="34"/>
    </row>
    <row r="131" spans="1:21" x14ac:dyDescent="0.2">
      <c r="A131" s="34"/>
    </row>
    <row r="132" spans="1:21" x14ac:dyDescent="0.2">
      <c r="A132" s="34"/>
    </row>
    <row r="133" spans="1:21" x14ac:dyDescent="0.2">
      <c r="A133" s="34"/>
    </row>
    <row r="134" spans="1:21" x14ac:dyDescent="0.2">
      <c r="A134" s="34"/>
    </row>
    <row r="135" spans="1:21" x14ac:dyDescent="0.2">
      <c r="A135" s="34"/>
    </row>
    <row r="136" spans="1:21" x14ac:dyDescent="0.2">
      <c r="A136" s="34"/>
    </row>
    <row r="137" spans="1:21" x14ac:dyDescent="0.2">
      <c r="A137" s="34"/>
    </row>
    <row r="138" spans="1:21" x14ac:dyDescent="0.2">
      <c r="A138" s="34"/>
    </row>
    <row r="139" spans="1:21" x14ac:dyDescent="0.2">
      <c r="A139" s="34"/>
    </row>
    <row r="140" spans="1:21" x14ac:dyDescent="0.2">
      <c r="A140" s="34"/>
    </row>
    <row r="141" spans="1:21" x14ac:dyDescent="0.2">
      <c r="A141" s="34"/>
    </row>
    <row r="142" spans="1:21" x14ac:dyDescent="0.2">
      <c r="A142" s="34"/>
    </row>
    <row r="143" spans="1:21" x14ac:dyDescent="0.2">
      <c r="A143" s="34"/>
    </row>
    <row r="144" spans="1:21" x14ac:dyDescent="0.2">
      <c r="A144" s="34"/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  <row r="149" spans="1:1" x14ac:dyDescent="0.2">
      <c r="A149" s="34"/>
    </row>
    <row r="150" spans="1:1" x14ac:dyDescent="0.2">
      <c r="A150" s="34"/>
    </row>
    <row r="151" spans="1:1" x14ac:dyDescent="0.2">
      <c r="A151" s="34"/>
    </row>
    <row r="152" spans="1:1" x14ac:dyDescent="0.2">
      <c r="A152" s="34"/>
    </row>
    <row r="153" spans="1:1" x14ac:dyDescent="0.2">
      <c r="A153" s="34"/>
    </row>
    <row r="154" spans="1:1" x14ac:dyDescent="0.2">
      <c r="A154" s="34"/>
    </row>
    <row r="155" spans="1:1" x14ac:dyDescent="0.2">
      <c r="A155" s="34"/>
    </row>
    <row r="156" spans="1:1" x14ac:dyDescent="0.2">
      <c r="A156" s="34"/>
    </row>
    <row r="157" spans="1:1" x14ac:dyDescent="0.2">
      <c r="A157" s="34"/>
    </row>
    <row r="158" spans="1:1" x14ac:dyDescent="0.2">
      <c r="A158" s="34"/>
    </row>
    <row r="159" spans="1:1" x14ac:dyDescent="0.2">
      <c r="A159" s="34"/>
    </row>
    <row r="160" spans="1:1" x14ac:dyDescent="0.2">
      <c r="A160" s="34"/>
    </row>
    <row r="161" spans="1:1" x14ac:dyDescent="0.2">
      <c r="A161" s="34"/>
    </row>
    <row r="162" spans="1:1" x14ac:dyDescent="0.2">
      <c r="A162" s="34"/>
    </row>
    <row r="163" spans="1:1" x14ac:dyDescent="0.2">
      <c r="A163" s="34"/>
    </row>
    <row r="164" spans="1:1" x14ac:dyDescent="0.2">
      <c r="A164" s="34"/>
    </row>
    <row r="165" spans="1:1" x14ac:dyDescent="0.2">
      <c r="A165" s="34"/>
    </row>
    <row r="166" spans="1:1" x14ac:dyDescent="0.2">
      <c r="A166" s="34"/>
    </row>
    <row r="167" spans="1:1" x14ac:dyDescent="0.2">
      <c r="A167" s="34"/>
    </row>
    <row r="168" spans="1:1" x14ac:dyDescent="0.2">
      <c r="A168" s="34"/>
    </row>
    <row r="169" spans="1:1" x14ac:dyDescent="0.2">
      <c r="A169" s="34"/>
    </row>
    <row r="170" spans="1:1" x14ac:dyDescent="0.2">
      <c r="A170" s="34"/>
    </row>
    <row r="171" spans="1:1" x14ac:dyDescent="0.2">
      <c r="A171" s="34"/>
    </row>
    <row r="172" spans="1:1" x14ac:dyDescent="0.2">
      <c r="A172" s="34"/>
    </row>
    <row r="173" spans="1:1" x14ac:dyDescent="0.2">
      <c r="A173" s="34"/>
    </row>
    <row r="174" spans="1:1" x14ac:dyDescent="0.2">
      <c r="A174" s="34"/>
    </row>
    <row r="175" spans="1:1" x14ac:dyDescent="0.2">
      <c r="A175" s="34"/>
    </row>
    <row r="176" spans="1:1" x14ac:dyDescent="0.2">
      <c r="A176" s="34"/>
    </row>
    <row r="177" spans="1:1" x14ac:dyDescent="0.2">
      <c r="A177" s="34"/>
    </row>
    <row r="178" spans="1:1" x14ac:dyDescent="0.2">
      <c r="A178" s="34"/>
    </row>
    <row r="179" spans="1:1" x14ac:dyDescent="0.2">
      <c r="A179" s="34"/>
    </row>
    <row r="180" spans="1:1" x14ac:dyDescent="0.2">
      <c r="A180" s="34"/>
    </row>
    <row r="181" spans="1:1" x14ac:dyDescent="0.2">
      <c r="A181" s="34"/>
    </row>
    <row r="182" spans="1:1" x14ac:dyDescent="0.2">
      <c r="A182" s="34"/>
    </row>
    <row r="183" spans="1:1" x14ac:dyDescent="0.2">
      <c r="A183" s="34"/>
    </row>
    <row r="184" spans="1:1" x14ac:dyDescent="0.2">
      <c r="A184" s="34"/>
    </row>
    <row r="185" spans="1:1" x14ac:dyDescent="0.2">
      <c r="A185" s="34"/>
    </row>
    <row r="186" spans="1:1" x14ac:dyDescent="0.2">
      <c r="A186" s="34"/>
    </row>
    <row r="187" spans="1:1" x14ac:dyDescent="0.2">
      <c r="A187" s="34"/>
    </row>
    <row r="188" spans="1:1" x14ac:dyDescent="0.2">
      <c r="A188" s="34"/>
    </row>
    <row r="189" spans="1:1" x14ac:dyDescent="0.2">
      <c r="A189" s="34"/>
    </row>
    <row r="190" spans="1:1" x14ac:dyDescent="0.2">
      <c r="A190" s="34"/>
    </row>
    <row r="191" spans="1:1" x14ac:dyDescent="0.2">
      <c r="A191" s="34"/>
    </row>
    <row r="192" spans="1:1" x14ac:dyDescent="0.2">
      <c r="A192" s="34"/>
    </row>
    <row r="193" spans="1:1" x14ac:dyDescent="0.2">
      <c r="A193" s="34"/>
    </row>
    <row r="194" spans="1:1" x14ac:dyDescent="0.2">
      <c r="A194" s="34"/>
    </row>
    <row r="195" spans="1:1" x14ac:dyDescent="0.2">
      <c r="A195" s="34"/>
    </row>
    <row r="196" spans="1:1" x14ac:dyDescent="0.2">
      <c r="A196" s="34"/>
    </row>
    <row r="197" spans="1:1" x14ac:dyDescent="0.2">
      <c r="A197" s="34"/>
    </row>
    <row r="198" spans="1:1" x14ac:dyDescent="0.2">
      <c r="A198" s="34"/>
    </row>
    <row r="199" spans="1:1" x14ac:dyDescent="0.2">
      <c r="A199" s="34"/>
    </row>
    <row r="200" spans="1:1" x14ac:dyDescent="0.2">
      <c r="A200" s="34"/>
    </row>
    <row r="201" spans="1:1" x14ac:dyDescent="0.2">
      <c r="A201" s="34"/>
    </row>
    <row r="202" spans="1:1" x14ac:dyDescent="0.2">
      <c r="A202" s="34"/>
    </row>
    <row r="203" spans="1:1" x14ac:dyDescent="0.2">
      <c r="A203" s="34"/>
    </row>
    <row r="204" spans="1:1" x14ac:dyDescent="0.2">
      <c r="A204" s="34"/>
    </row>
    <row r="205" spans="1:1" x14ac:dyDescent="0.2">
      <c r="A205" s="34"/>
    </row>
    <row r="206" spans="1:1" x14ac:dyDescent="0.2">
      <c r="A206" s="34"/>
    </row>
    <row r="207" spans="1:1" x14ac:dyDescent="0.2">
      <c r="A207" s="34"/>
    </row>
    <row r="208" spans="1:1" x14ac:dyDescent="0.2">
      <c r="A208" s="34"/>
    </row>
    <row r="209" spans="1:1" x14ac:dyDescent="0.2">
      <c r="A209" s="34"/>
    </row>
    <row r="210" spans="1:1" x14ac:dyDescent="0.2">
      <c r="A210" s="34"/>
    </row>
    <row r="211" spans="1:1" x14ac:dyDescent="0.2">
      <c r="A211" s="34"/>
    </row>
    <row r="212" spans="1:1" x14ac:dyDescent="0.2">
      <c r="A212" s="34"/>
    </row>
    <row r="213" spans="1:1" x14ac:dyDescent="0.2">
      <c r="A213" s="34"/>
    </row>
    <row r="214" spans="1:1" x14ac:dyDescent="0.2">
      <c r="A214" s="34"/>
    </row>
    <row r="215" spans="1:1" x14ac:dyDescent="0.2">
      <c r="A215" s="34"/>
    </row>
    <row r="216" spans="1:1" x14ac:dyDescent="0.2">
      <c r="A216" s="34"/>
    </row>
    <row r="217" spans="1:1" x14ac:dyDescent="0.2">
      <c r="A217" s="34"/>
    </row>
    <row r="218" spans="1:1" x14ac:dyDescent="0.2">
      <c r="A218" s="34"/>
    </row>
    <row r="219" spans="1:1" x14ac:dyDescent="0.2">
      <c r="A219" s="34"/>
    </row>
    <row r="220" spans="1:1" x14ac:dyDescent="0.2">
      <c r="A220" s="34"/>
    </row>
    <row r="221" spans="1:1" x14ac:dyDescent="0.2">
      <c r="A221" s="34"/>
    </row>
    <row r="222" spans="1:1" x14ac:dyDescent="0.2">
      <c r="A222" s="34"/>
    </row>
    <row r="223" spans="1:1" x14ac:dyDescent="0.2">
      <c r="A223" s="34"/>
    </row>
    <row r="224" spans="1:1" x14ac:dyDescent="0.2">
      <c r="A224" s="34"/>
    </row>
    <row r="225" spans="1:1" x14ac:dyDescent="0.2">
      <c r="A225" s="34"/>
    </row>
    <row r="226" spans="1:1" x14ac:dyDescent="0.2">
      <c r="A226" s="34"/>
    </row>
    <row r="227" spans="1:1" x14ac:dyDescent="0.2">
      <c r="A227" s="34"/>
    </row>
    <row r="228" spans="1:1" x14ac:dyDescent="0.2">
      <c r="A228" s="34"/>
    </row>
    <row r="229" spans="1:1" x14ac:dyDescent="0.2">
      <c r="A229" s="34"/>
    </row>
    <row r="230" spans="1:1" x14ac:dyDescent="0.2">
      <c r="A230" s="34"/>
    </row>
    <row r="231" spans="1:1" x14ac:dyDescent="0.2">
      <c r="A231" s="34"/>
    </row>
    <row r="232" spans="1:1" x14ac:dyDescent="0.2">
      <c r="A232" s="34"/>
    </row>
    <row r="233" spans="1:1" x14ac:dyDescent="0.2">
      <c r="A233" s="34"/>
    </row>
    <row r="234" spans="1:1" x14ac:dyDescent="0.2">
      <c r="A234" s="34"/>
    </row>
    <row r="235" spans="1:1" x14ac:dyDescent="0.2">
      <c r="A235" s="34"/>
    </row>
    <row r="236" spans="1:1" x14ac:dyDescent="0.2">
      <c r="A236" s="34"/>
    </row>
    <row r="237" spans="1:1" x14ac:dyDescent="0.2">
      <c r="A237" s="34"/>
    </row>
    <row r="238" spans="1:1" x14ac:dyDescent="0.2">
      <c r="A238" s="34"/>
    </row>
    <row r="239" spans="1:1" x14ac:dyDescent="0.2">
      <c r="A239" s="34"/>
    </row>
    <row r="240" spans="1:1" x14ac:dyDescent="0.2">
      <c r="A240" s="34"/>
    </row>
    <row r="241" spans="1:1" x14ac:dyDescent="0.2">
      <c r="A241" s="34"/>
    </row>
    <row r="242" spans="1:1" x14ac:dyDescent="0.2">
      <c r="A242" s="34"/>
    </row>
    <row r="243" spans="1:1" x14ac:dyDescent="0.2">
      <c r="A243" s="34"/>
    </row>
    <row r="244" spans="1:1" x14ac:dyDescent="0.2">
      <c r="A244" s="34"/>
    </row>
    <row r="245" spans="1:1" x14ac:dyDescent="0.2">
      <c r="A245" s="34"/>
    </row>
    <row r="246" spans="1:1" x14ac:dyDescent="0.2">
      <c r="A246" s="34"/>
    </row>
    <row r="247" spans="1:1" x14ac:dyDescent="0.2">
      <c r="A247" s="34"/>
    </row>
    <row r="248" spans="1:1" x14ac:dyDescent="0.2">
      <c r="A248" s="34"/>
    </row>
    <row r="249" spans="1:1" x14ac:dyDescent="0.2">
      <c r="A249" s="34"/>
    </row>
    <row r="250" spans="1:1" x14ac:dyDescent="0.2">
      <c r="A250" s="34"/>
    </row>
    <row r="251" spans="1:1" x14ac:dyDescent="0.2">
      <c r="A251" s="34"/>
    </row>
    <row r="252" spans="1:1" x14ac:dyDescent="0.2">
      <c r="A252" s="34"/>
    </row>
    <row r="253" spans="1:1" x14ac:dyDescent="0.2">
      <c r="A253" s="34"/>
    </row>
    <row r="254" spans="1:1" x14ac:dyDescent="0.2">
      <c r="A254" s="34"/>
    </row>
    <row r="255" spans="1:1" x14ac:dyDescent="0.2">
      <c r="A255" s="34"/>
    </row>
    <row r="256" spans="1:1" x14ac:dyDescent="0.2">
      <c r="A256" s="34"/>
    </row>
    <row r="257" spans="1:1" x14ac:dyDescent="0.2">
      <c r="A257" s="34"/>
    </row>
    <row r="258" spans="1:1" x14ac:dyDescent="0.2">
      <c r="A258" s="34"/>
    </row>
    <row r="259" spans="1:1" x14ac:dyDescent="0.2">
      <c r="A259" s="34"/>
    </row>
    <row r="260" spans="1:1" x14ac:dyDescent="0.2">
      <c r="A260" s="34"/>
    </row>
    <row r="261" spans="1:1" x14ac:dyDescent="0.2">
      <c r="A261" s="34"/>
    </row>
    <row r="262" spans="1:1" x14ac:dyDescent="0.2">
      <c r="A262" s="34"/>
    </row>
    <row r="263" spans="1:1" x14ac:dyDescent="0.2">
      <c r="A263" s="34"/>
    </row>
    <row r="264" spans="1:1" x14ac:dyDescent="0.2">
      <c r="A264" s="34"/>
    </row>
    <row r="265" spans="1:1" x14ac:dyDescent="0.2">
      <c r="A265" s="34"/>
    </row>
    <row r="266" spans="1:1" x14ac:dyDescent="0.2">
      <c r="A266" s="34"/>
    </row>
    <row r="267" spans="1:1" x14ac:dyDescent="0.2">
      <c r="A267" s="34"/>
    </row>
    <row r="268" spans="1:1" x14ac:dyDescent="0.2">
      <c r="A268" s="34"/>
    </row>
    <row r="269" spans="1:1" x14ac:dyDescent="0.2">
      <c r="A269" s="34"/>
    </row>
    <row r="270" spans="1:1" x14ac:dyDescent="0.2">
      <c r="A270" s="34"/>
    </row>
    <row r="271" spans="1:1" x14ac:dyDescent="0.2">
      <c r="A271" s="34"/>
    </row>
    <row r="272" spans="1:1" x14ac:dyDescent="0.2">
      <c r="A272" s="34"/>
    </row>
    <row r="273" spans="1:1" x14ac:dyDescent="0.2">
      <c r="A273" s="34"/>
    </row>
    <row r="274" spans="1:1" x14ac:dyDescent="0.2">
      <c r="A274" s="34"/>
    </row>
    <row r="275" spans="1:1" x14ac:dyDescent="0.2">
      <c r="A275" s="34"/>
    </row>
    <row r="276" spans="1:1" x14ac:dyDescent="0.2">
      <c r="A276" s="34"/>
    </row>
    <row r="277" spans="1:1" x14ac:dyDescent="0.2">
      <c r="A277" s="34"/>
    </row>
    <row r="278" spans="1:1" x14ac:dyDescent="0.2">
      <c r="A278" s="34"/>
    </row>
    <row r="279" spans="1:1" x14ac:dyDescent="0.2">
      <c r="A279" s="34"/>
    </row>
    <row r="280" spans="1:1" x14ac:dyDescent="0.2">
      <c r="A280" s="34"/>
    </row>
    <row r="281" spans="1:1" x14ac:dyDescent="0.2">
      <c r="A281" s="34"/>
    </row>
    <row r="282" spans="1:1" x14ac:dyDescent="0.2">
      <c r="A282" s="34"/>
    </row>
    <row r="283" spans="1:1" x14ac:dyDescent="0.2">
      <c r="A283" s="34"/>
    </row>
    <row r="284" spans="1:1" x14ac:dyDescent="0.2">
      <c r="A284" s="34"/>
    </row>
    <row r="285" spans="1:1" x14ac:dyDescent="0.2">
      <c r="A285" s="34"/>
    </row>
    <row r="286" spans="1:1" x14ac:dyDescent="0.2">
      <c r="A286" s="34"/>
    </row>
    <row r="287" spans="1:1" x14ac:dyDescent="0.2">
      <c r="A287" s="34"/>
    </row>
    <row r="288" spans="1:1" x14ac:dyDescent="0.2">
      <c r="A288" s="34"/>
    </row>
    <row r="289" spans="1:1" x14ac:dyDescent="0.2">
      <c r="A289" s="34"/>
    </row>
    <row r="290" spans="1:1" x14ac:dyDescent="0.2">
      <c r="A290" s="34"/>
    </row>
    <row r="291" spans="1:1" x14ac:dyDescent="0.2">
      <c r="A291" s="34"/>
    </row>
    <row r="292" spans="1:1" x14ac:dyDescent="0.2">
      <c r="A292" s="34"/>
    </row>
    <row r="293" spans="1:1" x14ac:dyDescent="0.2">
      <c r="A293" s="34"/>
    </row>
    <row r="294" spans="1:1" x14ac:dyDescent="0.2">
      <c r="A294" s="34"/>
    </row>
    <row r="295" spans="1:1" x14ac:dyDescent="0.2">
      <c r="A295" s="34"/>
    </row>
    <row r="296" spans="1:1" x14ac:dyDescent="0.2">
      <c r="A296" s="34"/>
    </row>
    <row r="297" spans="1:1" x14ac:dyDescent="0.2">
      <c r="A297" s="34"/>
    </row>
    <row r="298" spans="1:1" x14ac:dyDescent="0.2">
      <c r="A298" s="34"/>
    </row>
    <row r="299" spans="1:1" x14ac:dyDescent="0.2">
      <c r="A299" s="34"/>
    </row>
    <row r="300" spans="1:1" x14ac:dyDescent="0.2">
      <c r="A300" s="34"/>
    </row>
    <row r="301" spans="1:1" x14ac:dyDescent="0.2">
      <c r="A301" s="34"/>
    </row>
    <row r="302" spans="1:1" x14ac:dyDescent="0.2">
      <c r="A302" s="34"/>
    </row>
    <row r="303" spans="1:1" x14ac:dyDescent="0.2">
      <c r="A303" s="34"/>
    </row>
    <row r="304" spans="1:1" x14ac:dyDescent="0.2">
      <c r="A304" s="34"/>
    </row>
    <row r="305" spans="1:1" x14ac:dyDescent="0.2">
      <c r="A305" s="34"/>
    </row>
    <row r="306" spans="1:1" x14ac:dyDescent="0.2">
      <c r="A306" s="34"/>
    </row>
    <row r="307" spans="1:1" x14ac:dyDescent="0.2">
      <c r="A307" s="34"/>
    </row>
    <row r="308" spans="1:1" x14ac:dyDescent="0.2">
      <c r="A308" s="34"/>
    </row>
    <row r="309" spans="1:1" x14ac:dyDescent="0.2">
      <c r="A309" s="34"/>
    </row>
    <row r="310" spans="1:1" x14ac:dyDescent="0.2">
      <c r="A310" s="34"/>
    </row>
    <row r="311" spans="1:1" x14ac:dyDescent="0.2">
      <c r="A311" s="34"/>
    </row>
    <row r="312" spans="1:1" x14ac:dyDescent="0.2">
      <c r="A312" s="34"/>
    </row>
    <row r="313" spans="1:1" x14ac:dyDescent="0.2">
      <c r="A313" s="34"/>
    </row>
    <row r="314" spans="1:1" x14ac:dyDescent="0.2">
      <c r="A314" s="34"/>
    </row>
    <row r="315" spans="1:1" x14ac:dyDescent="0.2">
      <c r="A315" s="34"/>
    </row>
    <row r="316" spans="1:1" x14ac:dyDescent="0.2">
      <c r="A316" s="34"/>
    </row>
    <row r="317" spans="1:1" x14ac:dyDescent="0.2">
      <c r="A317" s="34"/>
    </row>
    <row r="318" spans="1:1" x14ac:dyDescent="0.2">
      <c r="A318" s="34"/>
    </row>
    <row r="319" spans="1:1" x14ac:dyDescent="0.2">
      <c r="A319" s="34"/>
    </row>
    <row r="320" spans="1:1" x14ac:dyDescent="0.2">
      <c r="A320" s="34"/>
    </row>
    <row r="321" spans="1:1" x14ac:dyDescent="0.2">
      <c r="A321" s="34"/>
    </row>
    <row r="322" spans="1:1" x14ac:dyDescent="0.2">
      <c r="A322" s="34"/>
    </row>
    <row r="323" spans="1:1" x14ac:dyDescent="0.2">
      <c r="A323" s="34"/>
    </row>
    <row r="324" spans="1:1" x14ac:dyDescent="0.2">
      <c r="A324" s="34"/>
    </row>
    <row r="325" spans="1:1" x14ac:dyDescent="0.2">
      <c r="A325" s="34"/>
    </row>
    <row r="326" spans="1:1" x14ac:dyDescent="0.2">
      <c r="A326" s="34"/>
    </row>
    <row r="327" spans="1:1" x14ac:dyDescent="0.2">
      <c r="A327" s="34"/>
    </row>
    <row r="328" spans="1:1" x14ac:dyDescent="0.2">
      <c r="A328" s="34"/>
    </row>
    <row r="329" spans="1:1" x14ac:dyDescent="0.2">
      <c r="A329" s="34"/>
    </row>
    <row r="330" spans="1:1" x14ac:dyDescent="0.2">
      <c r="A330" s="34"/>
    </row>
    <row r="331" spans="1:1" x14ac:dyDescent="0.2">
      <c r="A331" s="34"/>
    </row>
    <row r="332" spans="1:1" x14ac:dyDescent="0.2">
      <c r="A332" s="34"/>
    </row>
    <row r="333" spans="1:1" x14ac:dyDescent="0.2">
      <c r="A333" s="34"/>
    </row>
    <row r="334" spans="1:1" x14ac:dyDescent="0.2">
      <c r="A334" s="34"/>
    </row>
    <row r="335" spans="1:1" x14ac:dyDescent="0.2">
      <c r="A335" s="34"/>
    </row>
    <row r="336" spans="1:1" x14ac:dyDescent="0.2">
      <c r="A336" s="34"/>
    </row>
    <row r="337" spans="1:1" x14ac:dyDescent="0.2">
      <c r="A337" s="34"/>
    </row>
    <row r="338" spans="1:1" x14ac:dyDescent="0.2">
      <c r="A338" s="34"/>
    </row>
    <row r="339" spans="1:1" x14ac:dyDescent="0.2">
      <c r="A339" s="34"/>
    </row>
    <row r="340" spans="1:1" x14ac:dyDescent="0.2">
      <c r="A340" s="34"/>
    </row>
    <row r="341" spans="1:1" x14ac:dyDescent="0.2">
      <c r="A341" s="34"/>
    </row>
    <row r="342" spans="1:1" x14ac:dyDescent="0.2">
      <c r="A342" s="34"/>
    </row>
    <row r="343" spans="1:1" x14ac:dyDescent="0.2">
      <c r="A343" s="34"/>
    </row>
    <row r="344" spans="1:1" x14ac:dyDescent="0.2">
      <c r="A344" s="34"/>
    </row>
    <row r="345" spans="1:1" x14ac:dyDescent="0.2">
      <c r="A345" s="34"/>
    </row>
    <row r="346" spans="1:1" x14ac:dyDescent="0.2">
      <c r="A346" s="34"/>
    </row>
    <row r="347" spans="1:1" x14ac:dyDescent="0.2">
      <c r="A347" s="34"/>
    </row>
    <row r="348" spans="1:1" x14ac:dyDescent="0.2">
      <c r="A348" s="34"/>
    </row>
    <row r="349" spans="1:1" x14ac:dyDescent="0.2">
      <c r="A349" s="34"/>
    </row>
    <row r="350" spans="1:1" x14ac:dyDescent="0.2">
      <c r="A350" s="34"/>
    </row>
    <row r="351" spans="1:1" x14ac:dyDescent="0.2">
      <c r="A351" s="34"/>
    </row>
    <row r="352" spans="1:1" x14ac:dyDescent="0.2">
      <c r="A352" s="34"/>
    </row>
    <row r="353" spans="1:1" x14ac:dyDescent="0.2">
      <c r="A353" s="34"/>
    </row>
    <row r="354" spans="1:1" x14ac:dyDescent="0.2">
      <c r="A354" s="34"/>
    </row>
    <row r="355" spans="1:1" x14ac:dyDescent="0.2">
      <c r="A355" s="34"/>
    </row>
    <row r="356" spans="1:1" x14ac:dyDescent="0.2">
      <c r="A356" s="34"/>
    </row>
    <row r="357" spans="1:1" x14ac:dyDescent="0.2">
      <c r="A357" s="34"/>
    </row>
    <row r="358" spans="1:1" x14ac:dyDescent="0.2">
      <c r="A358" s="34"/>
    </row>
    <row r="359" spans="1:1" x14ac:dyDescent="0.2">
      <c r="A359" s="34"/>
    </row>
    <row r="360" spans="1:1" x14ac:dyDescent="0.2">
      <c r="A360" s="34"/>
    </row>
    <row r="361" spans="1:1" x14ac:dyDescent="0.2">
      <c r="A361" s="34"/>
    </row>
    <row r="362" spans="1:1" x14ac:dyDescent="0.2">
      <c r="A362" s="34"/>
    </row>
    <row r="363" spans="1:1" x14ac:dyDescent="0.2">
      <c r="A363" s="34"/>
    </row>
    <row r="364" spans="1:1" x14ac:dyDescent="0.2">
      <c r="A364" s="34"/>
    </row>
    <row r="365" spans="1:1" x14ac:dyDescent="0.2">
      <c r="A365" s="34"/>
    </row>
    <row r="366" spans="1:1" x14ac:dyDescent="0.2">
      <c r="A366" s="34"/>
    </row>
    <row r="367" spans="1:1" x14ac:dyDescent="0.2">
      <c r="A367" s="34"/>
    </row>
    <row r="368" spans="1:1" x14ac:dyDescent="0.2">
      <c r="A368" s="34"/>
    </row>
    <row r="369" spans="1:1" x14ac:dyDescent="0.2">
      <c r="A369" s="34"/>
    </row>
    <row r="370" spans="1:1" x14ac:dyDescent="0.2">
      <c r="A370" s="34"/>
    </row>
    <row r="371" spans="1:1" x14ac:dyDescent="0.2">
      <c r="A371" s="34"/>
    </row>
    <row r="372" spans="1:1" x14ac:dyDescent="0.2">
      <c r="A372" s="34"/>
    </row>
    <row r="373" spans="1:1" x14ac:dyDescent="0.2">
      <c r="A373" s="34"/>
    </row>
    <row r="374" spans="1:1" x14ac:dyDescent="0.2">
      <c r="A374" s="34"/>
    </row>
    <row r="375" spans="1:1" x14ac:dyDescent="0.2">
      <c r="A375" s="34"/>
    </row>
    <row r="376" spans="1:1" x14ac:dyDescent="0.2">
      <c r="A376" s="34"/>
    </row>
    <row r="377" spans="1:1" x14ac:dyDescent="0.2">
      <c r="A377" s="34"/>
    </row>
    <row r="378" spans="1:1" x14ac:dyDescent="0.2">
      <c r="A378" s="34"/>
    </row>
    <row r="379" spans="1:1" x14ac:dyDescent="0.2">
      <c r="A379" s="34"/>
    </row>
    <row r="380" spans="1:1" x14ac:dyDescent="0.2">
      <c r="A380" s="34"/>
    </row>
    <row r="381" spans="1:1" x14ac:dyDescent="0.2">
      <c r="A381" s="34"/>
    </row>
    <row r="382" spans="1:1" x14ac:dyDescent="0.2">
      <c r="A382" s="34"/>
    </row>
    <row r="383" spans="1:1" x14ac:dyDescent="0.2">
      <c r="A383" s="34"/>
    </row>
    <row r="384" spans="1:1" x14ac:dyDescent="0.2">
      <c r="A384" s="34"/>
    </row>
    <row r="385" spans="1:1" x14ac:dyDescent="0.2">
      <c r="A385" s="34"/>
    </row>
    <row r="386" spans="1:1" x14ac:dyDescent="0.2">
      <c r="A386" s="34"/>
    </row>
    <row r="387" spans="1:1" x14ac:dyDescent="0.2">
      <c r="A387" s="34"/>
    </row>
    <row r="388" spans="1:1" x14ac:dyDescent="0.2">
      <c r="A388" s="34"/>
    </row>
    <row r="389" spans="1:1" x14ac:dyDescent="0.2">
      <c r="A389" s="34"/>
    </row>
    <row r="390" spans="1:1" x14ac:dyDescent="0.2">
      <c r="A390" s="34"/>
    </row>
    <row r="391" spans="1:1" x14ac:dyDescent="0.2">
      <c r="A391" s="34"/>
    </row>
    <row r="392" spans="1:1" x14ac:dyDescent="0.2">
      <c r="A392" s="34"/>
    </row>
    <row r="393" spans="1:1" x14ac:dyDescent="0.2">
      <c r="A393" s="34"/>
    </row>
    <row r="394" spans="1:1" x14ac:dyDescent="0.2">
      <c r="A394" s="34"/>
    </row>
    <row r="395" spans="1:1" x14ac:dyDescent="0.2">
      <c r="A395" s="34"/>
    </row>
    <row r="396" spans="1:1" x14ac:dyDescent="0.2">
      <c r="A396" s="34"/>
    </row>
    <row r="397" spans="1:1" x14ac:dyDescent="0.2">
      <c r="A397" s="34"/>
    </row>
    <row r="398" spans="1:1" x14ac:dyDescent="0.2">
      <c r="A398" s="34"/>
    </row>
    <row r="399" spans="1:1" x14ac:dyDescent="0.2">
      <c r="A399" s="34"/>
    </row>
    <row r="400" spans="1:1" x14ac:dyDescent="0.2">
      <c r="A400" s="34"/>
    </row>
    <row r="401" spans="1:1" x14ac:dyDescent="0.2">
      <c r="A401" s="34"/>
    </row>
    <row r="402" spans="1:1" x14ac:dyDescent="0.2">
      <c r="A402" s="34"/>
    </row>
    <row r="403" spans="1:1" x14ac:dyDescent="0.2">
      <c r="A403" s="34"/>
    </row>
    <row r="404" spans="1:1" x14ac:dyDescent="0.2">
      <c r="A404" s="34"/>
    </row>
    <row r="405" spans="1:1" x14ac:dyDescent="0.2">
      <c r="A405" s="34"/>
    </row>
    <row r="406" spans="1:1" x14ac:dyDescent="0.2">
      <c r="A406" s="34"/>
    </row>
    <row r="407" spans="1:1" x14ac:dyDescent="0.2">
      <c r="A407" s="34"/>
    </row>
    <row r="408" spans="1:1" x14ac:dyDescent="0.2">
      <c r="A408" s="34"/>
    </row>
    <row r="409" spans="1:1" x14ac:dyDescent="0.2">
      <c r="A409" s="34"/>
    </row>
    <row r="410" spans="1:1" x14ac:dyDescent="0.2">
      <c r="A410" s="34"/>
    </row>
    <row r="411" spans="1:1" x14ac:dyDescent="0.2">
      <c r="A411" s="34"/>
    </row>
    <row r="412" spans="1:1" x14ac:dyDescent="0.2">
      <c r="A412" s="34"/>
    </row>
    <row r="413" spans="1:1" x14ac:dyDescent="0.2">
      <c r="A413" s="34"/>
    </row>
    <row r="414" spans="1:1" x14ac:dyDescent="0.2">
      <c r="A414" s="34"/>
    </row>
    <row r="415" spans="1:1" x14ac:dyDescent="0.2">
      <c r="A415" s="34"/>
    </row>
    <row r="416" spans="1:1" x14ac:dyDescent="0.2">
      <c r="A416" s="34"/>
    </row>
    <row r="417" spans="1:1" x14ac:dyDescent="0.2">
      <c r="A417" s="34"/>
    </row>
    <row r="418" spans="1:1" x14ac:dyDescent="0.2">
      <c r="A418" s="34"/>
    </row>
    <row r="419" spans="1:1" x14ac:dyDescent="0.2">
      <c r="A419" s="34"/>
    </row>
    <row r="420" spans="1:1" x14ac:dyDescent="0.2">
      <c r="A420" s="34"/>
    </row>
    <row r="421" spans="1:1" x14ac:dyDescent="0.2">
      <c r="A421" s="34"/>
    </row>
    <row r="422" spans="1:1" x14ac:dyDescent="0.2">
      <c r="A422" s="34"/>
    </row>
    <row r="423" spans="1:1" x14ac:dyDescent="0.2">
      <c r="A423" s="34"/>
    </row>
    <row r="424" spans="1:1" x14ac:dyDescent="0.2">
      <c r="A424" s="34"/>
    </row>
    <row r="425" spans="1:1" x14ac:dyDescent="0.2">
      <c r="A425" s="34"/>
    </row>
    <row r="426" spans="1:1" x14ac:dyDescent="0.2">
      <c r="A426" s="34"/>
    </row>
    <row r="427" spans="1:1" x14ac:dyDescent="0.2">
      <c r="A427" s="34"/>
    </row>
    <row r="428" spans="1:1" x14ac:dyDescent="0.2">
      <c r="A428" s="34"/>
    </row>
    <row r="429" spans="1:1" x14ac:dyDescent="0.2">
      <c r="A429" s="34"/>
    </row>
    <row r="430" spans="1:1" x14ac:dyDescent="0.2">
      <c r="A430" s="34"/>
    </row>
    <row r="431" spans="1:1" x14ac:dyDescent="0.2">
      <c r="A431" s="34"/>
    </row>
    <row r="432" spans="1:1" x14ac:dyDescent="0.2">
      <c r="A432" s="34"/>
    </row>
    <row r="433" spans="1:1" x14ac:dyDescent="0.2">
      <c r="A433" s="34"/>
    </row>
    <row r="434" spans="1:1" x14ac:dyDescent="0.2">
      <c r="A434" s="34"/>
    </row>
    <row r="435" spans="1:1" x14ac:dyDescent="0.2">
      <c r="A435" s="34"/>
    </row>
    <row r="436" spans="1:1" x14ac:dyDescent="0.2">
      <c r="A436" s="34"/>
    </row>
    <row r="437" spans="1:1" x14ac:dyDescent="0.2">
      <c r="A437" s="34"/>
    </row>
    <row r="438" spans="1:1" x14ac:dyDescent="0.2">
      <c r="A438" s="34"/>
    </row>
    <row r="439" spans="1:1" x14ac:dyDescent="0.2">
      <c r="A439" s="34"/>
    </row>
    <row r="440" spans="1:1" x14ac:dyDescent="0.2">
      <c r="A440" s="34"/>
    </row>
    <row r="441" spans="1:1" x14ac:dyDescent="0.2">
      <c r="A441" s="34"/>
    </row>
    <row r="442" spans="1:1" x14ac:dyDescent="0.2">
      <c r="A442" s="34"/>
    </row>
    <row r="443" spans="1:1" x14ac:dyDescent="0.2">
      <c r="A443" s="34"/>
    </row>
    <row r="444" spans="1:1" x14ac:dyDescent="0.2">
      <c r="A444" s="34"/>
    </row>
    <row r="445" spans="1:1" x14ac:dyDescent="0.2">
      <c r="A445" s="34"/>
    </row>
    <row r="446" spans="1:1" x14ac:dyDescent="0.2">
      <c r="A446" s="34"/>
    </row>
    <row r="447" spans="1:1" x14ac:dyDescent="0.2">
      <c r="A447" s="34"/>
    </row>
    <row r="448" spans="1:1" x14ac:dyDescent="0.2">
      <c r="A448" s="34"/>
    </row>
    <row r="449" spans="1:1" x14ac:dyDescent="0.2">
      <c r="A449" s="34"/>
    </row>
    <row r="450" spans="1:1" x14ac:dyDescent="0.2">
      <c r="A450" s="34"/>
    </row>
    <row r="451" spans="1:1" x14ac:dyDescent="0.2">
      <c r="A451" s="34"/>
    </row>
    <row r="452" spans="1:1" x14ac:dyDescent="0.2">
      <c r="A452" s="34"/>
    </row>
    <row r="453" spans="1:1" x14ac:dyDescent="0.2">
      <c r="A453" s="34"/>
    </row>
    <row r="454" spans="1:1" x14ac:dyDescent="0.2">
      <c r="A454" s="34"/>
    </row>
    <row r="455" spans="1:1" x14ac:dyDescent="0.2">
      <c r="A455" s="34"/>
    </row>
    <row r="456" spans="1:1" x14ac:dyDescent="0.2">
      <c r="A456" s="34"/>
    </row>
    <row r="457" spans="1:1" x14ac:dyDescent="0.2">
      <c r="A457" s="34"/>
    </row>
    <row r="458" spans="1:1" x14ac:dyDescent="0.2">
      <c r="A458" s="34"/>
    </row>
    <row r="459" spans="1:1" x14ac:dyDescent="0.2">
      <c r="A459" s="34"/>
    </row>
    <row r="460" spans="1:1" x14ac:dyDescent="0.2">
      <c r="A460" s="34"/>
    </row>
    <row r="461" spans="1:1" x14ac:dyDescent="0.2">
      <c r="A461" s="34"/>
    </row>
    <row r="462" spans="1:1" x14ac:dyDescent="0.2">
      <c r="A462" s="34"/>
    </row>
    <row r="463" spans="1:1" x14ac:dyDescent="0.2">
      <c r="A463" s="34"/>
    </row>
    <row r="464" spans="1:1" x14ac:dyDescent="0.2">
      <c r="A464" s="34"/>
    </row>
    <row r="465" spans="1:1" x14ac:dyDescent="0.2">
      <c r="A465" s="34"/>
    </row>
    <row r="466" spans="1:1" x14ac:dyDescent="0.2">
      <c r="A466" s="34"/>
    </row>
    <row r="467" spans="1:1" x14ac:dyDescent="0.2">
      <c r="A467" s="34"/>
    </row>
    <row r="468" spans="1:1" x14ac:dyDescent="0.2">
      <c r="A468" s="34"/>
    </row>
    <row r="469" spans="1:1" x14ac:dyDescent="0.2">
      <c r="A469" s="34"/>
    </row>
    <row r="470" spans="1:1" x14ac:dyDescent="0.2">
      <c r="A470" s="34"/>
    </row>
    <row r="471" spans="1:1" x14ac:dyDescent="0.2">
      <c r="A471" s="34"/>
    </row>
    <row r="472" spans="1:1" x14ac:dyDescent="0.2">
      <c r="A472" s="34"/>
    </row>
    <row r="473" spans="1:1" x14ac:dyDescent="0.2">
      <c r="A473" s="34"/>
    </row>
    <row r="474" spans="1:1" x14ac:dyDescent="0.2">
      <c r="A474" s="34"/>
    </row>
    <row r="475" spans="1:1" x14ac:dyDescent="0.2">
      <c r="A475" s="34"/>
    </row>
    <row r="476" spans="1:1" x14ac:dyDescent="0.2">
      <c r="A476" s="34"/>
    </row>
    <row r="477" spans="1:1" x14ac:dyDescent="0.2">
      <c r="A477" s="34"/>
    </row>
    <row r="478" spans="1:1" x14ac:dyDescent="0.2">
      <c r="A478" s="34"/>
    </row>
    <row r="479" spans="1:1" x14ac:dyDescent="0.2">
      <c r="A479" s="34"/>
    </row>
    <row r="480" spans="1:1" x14ac:dyDescent="0.2">
      <c r="A480" s="34"/>
    </row>
    <row r="481" spans="1:1" x14ac:dyDescent="0.2">
      <c r="A481" s="34"/>
    </row>
    <row r="482" spans="1:1" x14ac:dyDescent="0.2">
      <c r="A482" s="34"/>
    </row>
    <row r="483" spans="1:1" x14ac:dyDescent="0.2">
      <c r="A483" s="34"/>
    </row>
    <row r="484" spans="1:1" x14ac:dyDescent="0.2">
      <c r="A484" s="34"/>
    </row>
    <row r="485" spans="1:1" x14ac:dyDescent="0.2">
      <c r="A485" s="34"/>
    </row>
    <row r="486" spans="1:1" x14ac:dyDescent="0.2">
      <c r="A486" s="34"/>
    </row>
    <row r="487" spans="1:1" x14ac:dyDescent="0.2">
      <c r="A487" s="34"/>
    </row>
    <row r="488" spans="1:1" x14ac:dyDescent="0.2">
      <c r="A488" s="34"/>
    </row>
    <row r="489" spans="1:1" x14ac:dyDescent="0.2">
      <c r="A489" s="34"/>
    </row>
    <row r="490" spans="1:1" x14ac:dyDescent="0.2">
      <c r="A490" s="34"/>
    </row>
    <row r="491" spans="1:1" x14ac:dyDescent="0.2">
      <c r="A491" s="34"/>
    </row>
    <row r="492" spans="1:1" x14ac:dyDescent="0.2">
      <c r="A492" s="34"/>
    </row>
    <row r="493" spans="1:1" x14ac:dyDescent="0.2">
      <c r="A493" s="34"/>
    </row>
    <row r="494" spans="1:1" x14ac:dyDescent="0.2">
      <c r="A494" s="34"/>
    </row>
    <row r="495" spans="1:1" x14ac:dyDescent="0.2">
      <c r="A495" s="34"/>
    </row>
    <row r="496" spans="1:1" x14ac:dyDescent="0.2">
      <c r="A496" s="34"/>
    </row>
    <row r="497" spans="1:1" x14ac:dyDescent="0.2">
      <c r="A497" s="34"/>
    </row>
    <row r="498" spans="1:1" x14ac:dyDescent="0.2">
      <c r="A498" s="34"/>
    </row>
    <row r="499" spans="1:1" x14ac:dyDescent="0.2">
      <c r="A499" s="34"/>
    </row>
    <row r="500" spans="1:1" x14ac:dyDescent="0.2">
      <c r="A500" s="34"/>
    </row>
    <row r="501" spans="1:1" x14ac:dyDescent="0.2">
      <c r="A501" s="34"/>
    </row>
    <row r="502" spans="1:1" x14ac:dyDescent="0.2">
      <c r="A502" s="34"/>
    </row>
    <row r="503" spans="1:1" x14ac:dyDescent="0.2">
      <c r="A503" s="34"/>
    </row>
    <row r="504" spans="1:1" x14ac:dyDescent="0.2">
      <c r="A504" s="34"/>
    </row>
    <row r="505" spans="1:1" x14ac:dyDescent="0.2">
      <c r="A505" s="34"/>
    </row>
    <row r="506" spans="1:1" x14ac:dyDescent="0.2">
      <c r="A506" s="34"/>
    </row>
    <row r="507" spans="1:1" x14ac:dyDescent="0.2">
      <c r="A507" s="34"/>
    </row>
    <row r="508" spans="1:1" x14ac:dyDescent="0.2">
      <c r="A508" s="34"/>
    </row>
    <row r="509" spans="1:1" x14ac:dyDescent="0.2">
      <c r="A509" s="34"/>
    </row>
    <row r="510" spans="1:1" x14ac:dyDescent="0.2">
      <c r="A510" s="34"/>
    </row>
    <row r="511" spans="1:1" x14ac:dyDescent="0.2">
      <c r="A511" s="34"/>
    </row>
    <row r="512" spans="1:1" x14ac:dyDescent="0.2">
      <c r="A512" s="34"/>
    </row>
    <row r="513" spans="1:1" x14ac:dyDescent="0.2">
      <c r="A513" s="34"/>
    </row>
    <row r="514" spans="1:1" x14ac:dyDescent="0.2">
      <c r="A514" s="34"/>
    </row>
    <row r="515" spans="1:1" x14ac:dyDescent="0.2">
      <c r="A515" s="34"/>
    </row>
    <row r="516" spans="1:1" x14ac:dyDescent="0.2">
      <c r="A516" s="34"/>
    </row>
    <row r="517" spans="1:1" x14ac:dyDescent="0.2">
      <c r="A517" s="34"/>
    </row>
    <row r="518" spans="1:1" x14ac:dyDescent="0.2">
      <c r="A518" s="34"/>
    </row>
    <row r="519" spans="1:1" x14ac:dyDescent="0.2">
      <c r="A519" s="34"/>
    </row>
    <row r="520" spans="1:1" x14ac:dyDescent="0.2">
      <c r="A520" s="34"/>
    </row>
    <row r="521" spans="1:1" x14ac:dyDescent="0.2">
      <c r="A521" s="34"/>
    </row>
    <row r="522" spans="1:1" x14ac:dyDescent="0.2">
      <c r="A522" s="34"/>
    </row>
    <row r="523" spans="1:1" x14ac:dyDescent="0.2">
      <c r="A523" s="34"/>
    </row>
    <row r="524" spans="1:1" x14ac:dyDescent="0.2">
      <c r="A524" s="34"/>
    </row>
    <row r="525" spans="1:1" x14ac:dyDescent="0.2">
      <c r="A525" s="34"/>
    </row>
    <row r="526" spans="1:1" x14ac:dyDescent="0.2">
      <c r="A526" s="34"/>
    </row>
    <row r="527" spans="1:1" x14ac:dyDescent="0.2">
      <c r="A527" s="34"/>
    </row>
    <row r="528" spans="1:1" x14ac:dyDescent="0.2">
      <c r="A528" s="34"/>
    </row>
    <row r="529" spans="1:1" x14ac:dyDescent="0.2">
      <c r="A529" s="34"/>
    </row>
    <row r="530" spans="1:1" x14ac:dyDescent="0.2">
      <c r="A530" s="34"/>
    </row>
    <row r="531" spans="1:1" x14ac:dyDescent="0.2">
      <c r="A531" s="34"/>
    </row>
    <row r="532" spans="1:1" x14ac:dyDescent="0.2">
      <c r="A532" s="34"/>
    </row>
    <row r="533" spans="1:1" x14ac:dyDescent="0.2">
      <c r="A533" s="34"/>
    </row>
    <row r="534" spans="1:1" x14ac:dyDescent="0.2">
      <c r="A534" s="34"/>
    </row>
    <row r="535" spans="1:1" x14ac:dyDescent="0.2">
      <c r="A535" s="34"/>
    </row>
    <row r="536" spans="1:1" x14ac:dyDescent="0.2">
      <c r="A536" s="34"/>
    </row>
    <row r="537" spans="1:1" x14ac:dyDescent="0.2">
      <c r="A537" s="34"/>
    </row>
    <row r="538" spans="1:1" x14ac:dyDescent="0.2">
      <c r="A538" s="34"/>
    </row>
    <row r="539" spans="1:1" x14ac:dyDescent="0.2">
      <c r="A539" s="34"/>
    </row>
    <row r="540" spans="1:1" x14ac:dyDescent="0.2">
      <c r="A540" s="34"/>
    </row>
    <row r="541" spans="1:1" x14ac:dyDescent="0.2">
      <c r="A541" s="34"/>
    </row>
    <row r="542" spans="1:1" x14ac:dyDescent="0.2">
      <c r="A542" s="34"/>
    </row>
    <row r="543" spans="1:1" x14ac:dyDescent="0.2">
      <c r="A543" s="34"/>
    </row>
    <row r="544" spans="1:1" x14ac:dyDescent="0.2">
      <c r="A544" s="34"/>
    </row>
    <row r="545" spans="1:1" x14ac:dyDescent="0.2">
      <c r="A545" s="34"/>
    </row>
    <row r="546" spans="1:1" x14ac:dyDescent="0.2">
      <c r="A546" s="34"/>
    </row>
    <row r="547" spans="1:1" x14ac:dyDescent="0.2">
      <c r="A547" s="34"/>
    </row>
    <row r="548" spans="1:1" x14ac:dyDescent="0.2">
      <c r="A548" s="34"/>
    </row>
    <row r="549" spans="1:1" x14ac:dyDescent="0.2">
      <c r="A549" s="34"/>
    </row>
    <row r="550" spans="1:1" x14ac:dyDescent="0.2">
      <c r="A550" s="34"/>
    </row>
    <row r="551" spans="1:1" x14ac:dyDescent="0.2">
      <c r="A551" s="34"/>
    </row>
    <row r="552" spans="1:1" x14ac:dyDescent="0.2">
      <c r="A552" s="34"/>
    </row>
    <row r="553" spans="1:1" x14ac:dyDescent="0.2">
      <c r="A553" s="34"/>
    </row>
    <row r="554" spans="1:1" x14ac:dyDescent="0.2">
      <c r="A554" s="34"/>
    </row>
    <row r="555" spans="1:1" x14ac:dyDescent="0.2">
      <c r="A555" s="34"/>
    </row>
    <row r="556" spans="1:1" x14ac:dyDescent="0.2">
      <c r="A556" s="34"/>
    </row>
    <row r="557" spans="1:1" x14ac:dyDescent="0.2">
      <c r="A557" s="34"/>
    </row>
    <row r="558" spans="1:1" x14ac:dyDescent="0.2">
      <c r="A558" s="34"/>
    </row>
    <row r="559" spans="1:1" x14ac:dyDescent="0.2">
      <c r="A559" s="34"/>
    </row>
    <row r="560" spans="1:1" x14ac:dyDescent="0.2">
      <c r="A560" s="34"/>
    </row>
    <row r="561" spans="1:1" x14ac:dyDescent="0.2">
      <c r="A561" s="34"/>
    </row>
    <row r="562" spans="1:1" x14ac:dyDescent="0.2">
      <c r="A562" s="34"/>
    </row>
    <row r="563" spans="1:1" x14ac:dyDescent="0.2">
      <c r="A563" s="34"/>
    </row>
    <row r="564" spans="1:1" x14ac:dyDescent="0.2">
      <c r="A564" s="34"/>
    </row>
    <row r="565" spans="1:1" x14ac:dyDescent="0.2">
      <c r="A565" s="34"/>
    </row>
    <row r="566" spans="1:1" x14ac:dyDescent="0.2">
      <c r="A566" s="34"/>
    </row>
    <row r="567" spans="1:1" x14ac:dyDescent="0.2">
      <c r="A567" s="34"/>
    </row>
    <row r="568" spans="1:1" x14ac:dyDescent="0.2">
      <c r="A568" s="34"/>
    </row>
    <row r="569" spans="1:1" x14ac:dyDescent="0.2">
      <c r="A569" s="34"/>
    </row>
    <row r="570" spans="1:1" x14ac:dyDescent="0.2">
      <c r="A570" s="34"/>
    </row>
    <row r="571" spans="1:1" x14ac:dyDescent="0.2">
      <c r="A571" s="34"/>
    </row>
    <row r="572" spans="1:1" x14ac:dyDescent="0.2">
      <c r="A572" s="34"/>
    </row>
  </sheetData>
  <hyperlinks>
    <hyperlink ref="A5" location="INDICE!A7" display="VOLVER AL INDICE" xr:uid="{95CF6D94-D4B5-4F20-AD87-657D48DEFE7A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1653-2B0A-4F90-A958-075B0C288440}">
  <sheetPr>
    <pageSetUpPr autoPageBreaks="0" fitToPage="1"/>
  </sheetPr>
  <dimension ref="A1:G360"/>
  <sheetViews>
    <sheetView zoomScale="115" zoomScaleNormal="115" workbookViewId="0">
      <pane xSplit="1" ySplit="9" topLeftCell="B109" activePane="bottomRight" state="frozen"/>
      <selection pane="topRight" activeCell="B1" sqref="B1"/>
      <selection pane="bottomLeft" activeCell="A10" sqref="A10"/>
      <selection pane="bottomRight" activeCell="D7" sqref="D7"/>
    </sheetView>
  </sheetViews>
  <sheetFormatPr baseColWidth="10" defaultColWidth="11.42578125" defaultRowHeight="12.75" x14ac:dyDescent="0.2"/>
  <cols>
    <col min="1" max="1" width="9.85546875" style="36" bestFit="1" customWidth="1"/>
    <col min="2" max="2" width="35.5703125" style="36" customWidth="1"/>
    <col min="3" max="3" width="10.85546875" style="34" customWidth="1"/>
    <col min="4" max="4" width="12.7109375" style="34" bestFit="1" customWidth="1"/>
    <col min="5" max="5" width="10.85546875" style="34" customWidth="1"/>
    <col min="6" max="16384" width="11.42578125" style="34"/>
  </cols>
  <sheetData>
    <row r="1" spans="1:7" s="3" customFormat="1" ht="3" customHeight="1" x14ac:dyDescent="0.2">
      <c r="A1" s="23"/>
      <c r="B1" s="144"/>
    </row>
    <row r="2" spans="1:7" s="3" customFormat="1" ht="41.25" customHeight="1" x14ac:dyDescent="0.2">
      <c r="A2" s="143" t="s">
        <v>3</v>
      </c>
      <c r="B2" s="141" t="s">
        <v>244</v>
      </c>
    </row>
    <row r="3" spans="1:7" s="3" customFormat="1" ht="33.75" x14ac:dyDescent="0.2">
      <c r="A3" s="94" t="s">
        <v>145</v>
      </c>
      <c r="B3" s="383" t="s">
        <v>214</v>
      </c>
    </row>
    <row r="4" spans="1:7" s="3" customFormat="1" ht="3" customHeight="1" x14ac:dyDescent="0.2">
      <c r="A4" s="28"/>
      <c r="B4" s="144"/>
    </row>
    <row r="5" spans="1:7" s="3" customFormat="1" ht="22.5" x14ac:dyDescent="0.2">
      <c r="A5" s="29" t="s">
        <v>4</v>
      </c>
      <c r="B5" s="384"/>
    </row>
    <row r="6" spans="1:7" s="3" customFormat="1" ht="3" customHeight="1" x14ac:dyDescent="0.2">
      <c r="A6" s="30"/>
      <c r="B6" s="47"/>
    </row>
    <row r="7" spans="1:7" s="3" customFormat="1" ht="22.5" x14ac:dyDescent="0.2">
      <c r="A7" s="94" t="s">
        <v>165</v>
      </c>
      <c r="B7" s="386" t="s">
        <v>82</v>
      </c>
    </row>
    <row r="8" spans="1:7" s="3" customFormat="1" ht="5.25" customHeight="1" x14ac:dyDescent="0.2">
      <c r="A8" s="28"/>
      <c r="B8" s="385"/>
    </row>
    <row r="9" spans="1:7" s="4" customFormat="1" ht="27" customHeight="1" thickBot="1" x14ac:dyDescent="0.25">
      <c r="A9" s="31" t="s">
        <v>14</v>
      </c>
      <c r="B9" s="336" t="s">
        <v>215</v>
      </c>
      <c r="C9" s="3"/>
    </row>
    <row r="10" spans="1:7" s="4" customFormat="1" ht="12.75" customHeight="1" x14ac:dyDescent="0.2">
      <c r="A10" s="294">
        <v>2014.01</v>
      </c>
      <c r="B10" s="295">
        <v>46719</v>
      </c>
      <c r="C10" s="250"/>
      <c r="D10" s="249"/>
      <c r="E10" s="249"/>
      <c r="F10" s="249"/>
      <c r="G10" s="249"/>
    </row>
    <row r="11" spans="1:7" s="4" customFormat="1" ht="12.75" customHeight="1" x14ac:dyDescent="0.2">
      <c r="A11" s="294">
        <v>2014.02</v>
      </c>
      <c r="B11" s="296">
        <v>47148</v>
      </c>
      <c r="C11" s="250"/>
      <c r="D11" s="249"/>
      <c r="E11" s="249"/>
      <c r="F11" s="249"/>
      <c r="G11" s="249"/>
    </row>
    <row r="12" spans="1:7" s="4" customFormat="1" ht="12.75" customHeight="1" x14ac:dyDescent="0.2">
      <c r="A12" s="294">
        <v>2014.03</v>
      </c>
      <c r="B12" s="296">
        <v>47200</v>
      </c>
      <c r="C12" s="250"/>
      <c r="D12" s="249"/>
      <c r="E12" s="249"/>
      <c r="F12" s="249"/>
      <c r="G12" s="249"/>
    </row>
    <row r="13" spans="1:7" s="4" customFormat="1" ht="12.75" customHeight="1" x14ac:dyDescent="0.2">
      <c r="A13" s="294">
        <v>2014.04</v>
      </c>
      <c r="B13" s="296">
        <v>48286</v>
      </c>
      <c r="C13" s="250"/>
      <c r="D13" s="249"/>
      <c r="E13" s="249"/>
      <c r="F13" s="249"/>
      <c r="G13" s="249"/>
    </row>
    <row r="14" spans="1:7" s="4" customFormat="1" ht="12.75" customHeight="1" x14ac:dyDescent="0.2">
      <c r="A14" s="294">
        <v>2014.05</v>
      </c>
      <c r="B14" s="296">
        <v>48880</v>
      </c>
      <c r="C14" s="250"/>
      <c r="D14" s="249"/>
      <c r="E14" s="249"/>
      <c r="F14" s="249"/>
      <c r="G14" s="249"/>
    </row>
    <row r="15" spans="1:7" s="4" customFormat="1" ht="12.75" customHeight="1" x14ac:dyDescent="0.2">
      <c r="A15" s="294">
        <v>2014.06</v>
      </c>
      <c r="B15" s="296">
        <v>49296</v>
      </c>
      <c r="C15" s="3"/>
      <c r="D15" s="250"/>
      <c r="E15" s="249"/>
    </row>
    <row r="16" spans="1:7" s="4" customFormat="1" ht="12.75" customHeight="1" x14ac:dyDescent="0.2">
      <c r="A16" s="294">
        <v>2014.07</v>
      </c>
      <c r="B16" s="296">
        <v>49206</v>
      </c>
      <c r="C16" s="3"/>
      <c r="D16" s="250"/>
    </row>
    <row r="17" spans="1:4" s="4" customFormat="1" ht="12.75" customHeight="1" x14ac:dyDescent="0.2">
      <c r="A17" s="294">
        <v>2014.08</v>
      </c>
      <c r="B17" s="296">
        <v>49597</v>
      </c>
      <c r="C17" s="3"/>
      <c r="D17" s="250"/>
    </row>
    <row r="18" spans="1:4" s="4" customFormat="1" ht="12.75" customHeight="1" x14ac:dyDescent="0.2">
      <c r="A18" s="294">
        <v>2014.09</v>
      </c>
      <c r="B18" s="296">
        <v>50107</v>
      </c>
      <c r="C18" s="3"/>
    </row>
    <row r="19" spans="1:4" s="4" customFormat="1" ht="12.75" customHeight="1" x14ac:dyDescent="0.2">
      <c r="A19" s="294">
        <v>2014.1</v>
      </c>
      <c r="B19" s="296">
        <v>50084</v>
      </c>
      <c r="C19" s="3"/>
    </row>
    <row r="20" spans="1:4" s="4" customFormat="1" ht="12.75" customHeight="1" x14ac:dyDescent="0.2">
      <c r="A20" s="294">
        <v>2014.11</v>
      </c>
      <c r="B20" s="296">
        <v>50417</v>
      </c>
      <c r="C20" s="3"/>
    </row>
    <row r="21" spans="1:4" s="4" customFormat="1" ht="12.75" customHeight="1" x14ac:dyDescent="0.2">
      <c r="A21" s="294">
        <v>2014.12</v>
      </c>
      <c r="B21" s="296">
        <v>50498</v>
      </c>
      <c r="C21" s="3"/>
    </row>
    <row r="22" spans="1:4" s="4" customFormat="1" ht="12.75" customHeight="1" x14ac:dyDescent="0.2">
      <c r="A22" s="294">
        <v>2015.01</v>
      </c>
      <c r="B22" s="296">
        <v>49922</v>
      </c>
      <c r="C22" s="84"/>
    </row>
    <row r="23" spans="1:4" s="4" customFormat="1" ht="12.75" customHeight="1" x14ac:dyDescent="0.2">
      <c r="A23" s="294">
        <v>2015.02</v>
      </c>
      <c r="B23" s="296">
        <v>48274</v>
      </c>
      <c r="C23" s="84"/>
    </row>
    <row r="24" spans="1:4" s="4" customFormat="1" ht="12.75" customHeight="1" x14ac:dyDescent="0.2">
      <c r="A24" s="294">
        <v>2015.03</v>
      </c>
      <c r="B24" s="296">
        <v>48885</v>
      </c>
      <c r="C24" s="84"/>
    </row>
    <row r="25" spans="1:4" s="4" customFormat="1" ht="12.75" customHeight="1" x14ac:dyDescent="0.2">
      <c r="A25" s="294">
        <v>2015.04</v>
      </c>
      <c r="B25" s="296">
        <v>50995</v>
      </c>
      <c r="C25" s="84"/>
    </row>
    <row r="26" spans="1:4" s="4" customFormat="1" ht="12.75" customHeight="1" x14ac:dyDescent="0.2">
      <c r="A26" s="294">
        <v>2015.05</v>
      </c>
      <c r="B26" s="296">
        <v>50652</v>
      </c>
      <c r="C26" s="84"/>
    </row>
    <row r="27" spans="1:4" s="4" customFormat="1" ht="12.75" customHeight="1" x14ac:dyDescent="0.2">
      <c r="A27" s="294">
        <v>2015.06</v>
      </c>
      <c r="B27" s="296">
        <v>51690</v>
      </c>
      <c r="C27" s="84"/>
    </row>
    <row r="28" spans="1:4" s="4" customFormat="1" ht="12.75" customHeight="1" x14ac:dyDescent="0.2">
      <c r="A28" s="294">
        <v>2015.07</v>
      </c>
      <c r="B28" s="296">
        <v>51708</v>
      </c>
      <c r="C28" s="84"/>
    </row>
    <row r="29" spans="1:4" s="4" customFormat="1" ht="12.75" customHeight="1" x14ac:dyDescent="0.2">
      <c r="A29" s="294">
        <v>2015.08</v>
      </c>
      <c r="B29" s="296">
        <v>52102</v>
      </c>
      <c r="C29" s="84"/>
    </row>
    <row r="30" spans="1:4" s="4" customFormat="1" ht="12.75" customHeight="1" x14ac:dyDescent="0.2">
      <c r="A30" s="294">
        <v>2015.09</v>
      </c>
      <c r="B30" s="296">
        <v>51903</v>
      </c>
      <c r="C30" s="84"/>
    </row>
    <row r="31" spans="1:4" s="4" customFormat="1" ht="12.75" customHeight="1" x14ac:dyDescent="0.2">
      <c r="A31" s="294">
        <v>2015.1</v>
      </c>
      <c r="B31" s="296">
        <v>52510</v>
      </c>
      <c r="C31" s="84"/>
    </row>
    <row r="32" spans="1:4" s="4" customFormat="1" ht="12.75" customHeight="1" x14ac:dyDescent="0.2">
      <c r="A32" s="294">
        <v>2015.11</v>
      </c>
      <c r="B32" s="296">
        <v>52563</v>
      </c>
      <c r="C32" s="84"/>
    </row>
    <row r="33" spans="1:3" s="4" customFormat="1" ht="12.75" customHeight="1" x14ac:dyDescent="0.2">
      <c r="A33" s="294">
        <v>2015.12</v>
      </c>
      <c r="B33" s="296">
        <v>52333</v>
      </c>
      <c r="C33" s="84"/>
    </row>
    <row r="34" spans="1:3" s="4" customFormat="1" ht="12.75" customHeight="1" x14ac:dyDescent="0.2">
      <c r="A34" s="294">
        <v>2016.01</v>
      </c>
      <c r="B34" s="296">
        <v>50123</v>
      </c>
      <c r="C34" s="84"/>
    </row>
    <row r="35" spans="1:3" s="4" customFormat="1" ht="12.75" customHeight="1" x14ac:dyDescent="0.2">
      <c r="A35" s="294">
        <v>2016.02</v>
      </c>
      <c r="B35" s="296">
        <v>49733</v>
      </c>
      <c r="C35" s="84"/>
    </row>
    <row r="36" spans="1:3" s="4" customFormat="1" ht="12.75" customHeight="1" x14ac:dyDescent="0.2">
      <c r="A36" s="294">
        <v>2016.03</v>
      </c>
      <c r="B36" s="296">
        <v>50367</v>
      </c>
      <c r="C36" s="84"/>
    </row>
    <row r="37" spans="1:3" s="4" customFormat="1" ht="12.75" customHeight="1" x14ac:dyDescent="0.2">
      <c r="A37" s="294">
        <v>2016.04</v>
      </c>
      <c r="B37" s="296">
        <v>51398</v>
      </c>
      <c r="C37" s="84"/>
    </row>
    <row r="38" spans="1:3" s="4" customFormat="1" ht="12.75" customHeight="1" x14ac:dyDescent="0.2">
      <c r="A38" s="294">
        <v>2016.05</v>
      </c>
      <c r="B38" s="296">
        <v>51813</v>
      </c>
      <c r="C38" s="84"/>
    </row>
    <row r="39" spans="1:3" s="4" customFormat="1" ht="12.75" customHeight="1" x14ac:dyDescent="0.2">
      <c r="A39" s="294">
        <v>2016.06</v>
      </c>
      <c r="B39" s="296">
        <v>52016</v>
      </c>
      <c r="C39" s="84"/>
    </row>
    <row r="40" spans="1:3" s="4" customFormat="1" ht="12.75" customHeight="1" x14ac:dyDescent="0.2">
      <c r="A40" s="294">
        <v>2016.07</v>
      </c>
      <c r="B40" s="296">
        <v>52074</v>
      </c>
      <c r="C40" s="84"/>
    </row>
    <row r="41" spans="1:3" s="4" customFormat="1" ht="12.75" customHeight="1" x14ac:dyDescent="0.2">
      <c r="A41" s="294">
        <v>2016.08</v>
      </c>
      <c r="B41" s="296">
        <v>51790</v>
      </c>
      <c r="C41" s="84"/>
    </row>
    <row r="42" spans="1:3" s="4" customFormat="1" ht="12.75" customHeight="1" x14ac:dyDescent="0.2">
      <c r="A42" s="294">
        <v>2016.09</v>
      </c>
      <c r="B42" s="296">
        <v>52049</v>
      </c>
      <c r="C42" s="84"/>
    </row>
    <row r="43" spans="1:3" s="4" customFormat="1" ht="12.75" customHeight="1" x14ac:dyDescent="0.2">
      <c r="A43" s="294">
        <v>2016.1</v>
      </c>
      <c r="B43" s="296">
        <v>51513</v>
      </c>
      <c r="C43" s="84"/>
    </row>
    <row r="44" spans="1:3" s="4" customFormat="1" ht="12.75" customHeight="1" x14ac:dyDescent="0.2">
      <c r="A44" s="294">
        <v>2016.11</v>
      </c>
      <c r="B44" s="296">
        <v>52471</v>
      </c>
      <c r="C44" s="84"/>
    </row>
    <row r="45" spans="1:3" s="4" customFormat="1" ht="12.75" customHeight="1" x14ac:dyDescent="0.2">
      <c r="A45" s="294">
        <v>2016.12</v>
      </c>
      <c r="B45" s="296">
        <v>52726</v>
      </c>
      <c r="C45" s="84"/>
    </row>
    <row r="46" spans="1:3" s="4" customFormat="1" ht="12.75" customHeight="1" x14ac:dyDescent="0.2">
      <c r="A46" s="294">
        <v>2017.01</v>
      </c>
      <c r="B46" s="296">
        <v>51988</v>
      </c>
      <c r="C46" s="84"/>
    </row>
    <row r="47" spans="1:3" s="4" customFormat="1" ht="12.75" customHeight="1" x14ac:dyDescent="0.2">
      <c r="A47" s="294">
        <v>2017.02</v>
      </c>
      <c r="B47" s="296">
        <v>50267</v>
      </c>
      <c r="C47" s="84"/>
    </row>
    <row r="48" spans="1:3" s="4" customFormat="1" ht="12.75" customHeight="1" x14ac:dyDescent="0.2">
      <c r="A48" s="294">
        <v>2017.03</v>
      </c>
      <c r="B48" s="296">
        <v>50611</v>
      </c>
      <c r="C48" s="84"/>
    </row>
    <row r="49" spans="1:3" s="4" customFormat="1" ht="12.75" customHeight="1" x14ac:dyDescent="0.2">
      <c r="A49" s="294">
        <v>2017.04</v>
      </c>
      <c r="B49" s="296">
        <v>51668</v>
      </c>
      <c r="C49" s="84"/>
    </row>
    <row r="50" spans="1:3" s="4" customFormat="1" ht="12.75" customHeight="1" x14ac:dyDescent="0.2">
      <c r="A50" s="294">
        <v>2017.05</v>
      </c>
      <c r="B50" s="296">
        <v>51820</v>
      </c>
      <c r="C50" s="84"/>
    </row>
    <row r="51" spans="1:3" s="4" customFormat="1" ht="12.75" customHeight="1" x14ac:dyDescent="0.2">
      <c r="A51" s="294">
        <v>2017.06</v>
      </c>
      <c r="B51" s="296">
        <v>51830</v>
      </c>
      <c r="C51" s="84"/>
    </row>
    <row r="52" spans="1:3" s="4" customFormat="1" ht="12.75" customHeight="1" x14ac:dyDescent="0.2">
      <c r="A52" s="294">
        <v>2017.07</v>
      </c>
      <c r="B52" s="296">
        <v>51959</v>
      </c>
      <c r="C52" s="84"/>
    </row>
    <row r="53" spans="1:3" s="4" customFormat="1" ht="12.75" customHeight="1" x14ac:dyDescent="0.2">
      <c r="A53" s="294">
        <v>2017.08</v>
      </c>
      <c r="B53" s="296">
        <v>52155</v>
      </c>
      <c r="C53" s="84"/>
    </row>
    <row r="54" spans="1:3" s="4" customFormat="1" ht="12.75" customHeight="1" x14ac:dyDescent="0.2">
      <c r="A54" s="294">
        <v>2017.09</v>
      </c>
      <c r="B54" s="296">
        <v>52067</v>
      </c>
      <c r="C54" s="84"/>
    </row>
    <row r="55" spans="1:3" s="4" customFormat="1" ht="12.75" customHeight="1" x14ac:dyDescent="0.2">
      <c r="A55" s="294">
        <v>2017.1</v>
      </c>
      <c r="B55" s="296">
        <v>52584</v>
      </c>
      <c r="C55" s="84"/>
    </row>
    <row r="56" spans="1:3" s="4" customFormat="1" ht="12.75" customHeight="1" x14ac:dyDescent="0.2">
      <c r="A56" s="294">
        <v>2017.11</v>
      </c>
      <c r="B56" s="296">
        <v>52239</v>
      </c>
      <c r="C56" s="84"/>
    </row>
    <row r="57" spans="1:3" s="4" customFormat="1" ht="12.75" customHeight="1" x14ac:dyDescent="0.2">
      <c r="A57" s="294">
        <v>2017.12</v>
      </c>
      <c r="B57" s="296">
        <v>52612</v>
      </c>
      <c r="C57" s="84"/>
    </row>
    <row r="58" spans="1:3" s="4" customFormat="1" ht="12.75" customHeight="1" x14ac:dyDescent="0.2">
      <c r="A58" s="294">
        <v>2018.01</v>
      </c>
      <c r="B58" s="296">
        <v>51617</v>
      </c>
      <c r="C58" s="84"/>
    </row>
    <row r="59" spans="1:3" s="4" customFormat="1" ht="12.75" customHeight="1" x14ac:dyDescent="0.2">
      <c r="A59" s="294">
        <v>2018.02</v>
      </c>
      <c r="B59" s="296">
        <v>50042</v>
      </c>
      <c r="C59" s="84"/>
    </row>
    <row r="60" spans="1:3" s="4" customFormat="1" ht="12.75" customHeight="1" x14ac:dyDescent="0.2">
      <c r="A60" s="294">
        <v>2018.03</v>
      </c>
      <c r="B60" s="296">
        <v>50369</v>
      </c>
      <c r="C60" s="84"/>
    </row>
    <row r="61" spans="1:3" s="4" customFormat="1" ht="12.75" customHeight="1" x14ac:dyDescent="0.2">
      <c r="A61" s="294">
        <v>2018.04</v>
      </c>
      <c r="B61" s="296">
        <v>51082</v>
      </c>
      <c r="C61" s="84"/>
    </row>
    <row r="62" spans="1:3" s="4" customFormat="1" ht="12.75" customHeight="1" x14ac:dyDescent="0.2">
      <c r="A62" s="294">
        <v>2018.05</v>
      </c>
      <c r="B62" s="296">
        <v>52092</v>
      </c>
      <c r="C62" s="84"/>
    </row>
    <row r="63" spans="1:3" s="4" customFormat="1" ht="12.75" customHeight="1" x14ac:dyDescent="0.2">
      <c r="A63" s="294">
        <v>2018.06</v>
      </c>
      <c r="B63" s="296">
        <v>52296</v>
      </c>
      <c r="C63" s="84"/>
    </row>
    <row r="64" spans="1:3" s="4" customFormat="1" ht="12.75" customHeight="1" x14ac:dyDescent="0.2">
      <c r="A64" s="294">
        <v>2018.07</v>
      </c>
      <c r="B64" s="296">
        <v>51390</v>
      </c>
      <c r="C64" s="84"/>
    </row>
    <row r="65" spans="1:3" s="4" customFormat="1" ht="12.75" customHeight="1" x14ac:dyDescent="0.2">
      <c r="A65" s="294">
        <v>2018.08</v>
      </c>
      <c r="B65" s="296">
        <v>51506</v>
      </c>
      <c r="C65" s="84"/>
    </row>
    <row r="66" spans="1:3" s="4" customFormat="1" ht="12.75" customHeight="1" x14ac:dyDescent="0.2">
      <c r="A66" s="294">
        <v>2018.09</v>
      </c>
      <c r="B66" s="296">
        <v>51842</v>
      </c>
      <c r="C66" s="84"/>
    </row>
    <row r="67" spans="1:3" s="4" customFormat="1" ht="12.75" customHeight="1" x14ac:dyDescent="0.2">
      <c r="A67" s="294">
        <v>2018.1</v>
      </c>
      <c r="B67" s="296">
        <v>51786</v>
      </c>
      <c r="C67" s="84"/>
    </row>
    <row r="68" spans="1:3" s="4" customFormat="1" ht="12.75" customHeight="1" x14ac:dyDescent="0.2">
      <c r="A68" s="294">
        <v>2018.11</v>
      </c>
      <c r="B68" s="296">
        <v>52060</v>
      </c>
      <c r="C68" s="84"/>
    </row>
    <row r="69" spans="1:3" s="4" customFormat="1" ht="12.75" customHeight="1" x14ac:dyDescent="0.2">
      <c r="A69" s="294">
        <v>2018.12</v>
      </c>
      <c r="B69" s="296">
        <v>52032</v>
      </c>
      <c r="C69" s="84"/>
    </row>
    <row r="70" spans="1:3" s="4" customFormat="1" ht="12.75" customHeight="1" x14ac:dyDescent="0.2">
      <c r="A70" s="294">
        <v>2019.01</v>
      </c>
      <c r="B70" s="296">
        <v>51643</v>
      </c>
      <c r="C70" s="84"/>
    </row>
    <row r="71" spans="1:3" s="4" customFormat="1" ht="12.75" customHeight="1" x14ac:dyDescent="0.2">
      <c r="A71" s="294">
        <v>2019.02</v>
      </c>
      <c r="B71" s="296">
        <v>50016</v>
      </c>
      <c r="C71" s="84"/>
    </row>
    <row r="72" spans="1:3" s="4" customFormat="1" ht="12.75" customHeight="1" x14ac:dyDescent="0.2">
      <c r="A72" s="294">
        <v>2019.03</v>
      </c>
      <c r="B72" s="296">
        <v>49789</v>
      </c>
      <c r="C72" s="84"/>
    </row>
    <row r="73" spans="1:3" s="4" customFormat="1" ht="12.75" customHeight="1" x14ac:dyDescent="0.2">
      <c r="A73" s="294">
        <v>2019.04</v>
      </c>
      <c r="B73" s="296">
        <v>51724</v>
      </c>
      <c r="C73" s="84"/>
    </row>
    <row r="74" spans="1:3" s="4" customFormat="1" ht="12.75" customHeight="1" x14ac:dyDescent="0.2">
      <c r="A74" s="294">
        <v>2019.05</v>
      </c>
      <c r="B74" s="296">
        <v>51285</v>
      </c>
      <c r="C74" s="84"/>
    </row>
    <row r="75" spans="1:3" s="4" customFormat="1" ht="12.75" customHeight="1" x14ac:dyDescent="0.2">
      <c r="A75" s="294">
        <v>2019.06</v>
      </c>
      <c r="B75" s="296">
        <v>52035</v>
      </c>
      <c r="C75" s="84"/>
    </row>
    <row r="76" spans="1:3" s="4" customFormat="1" ht="12.75" customHeight="1" x14ac:dyDescent="0.2">
      <c r="A76" s="294">
        <v>2019.07</v>
      </c>
      <c r="B76" s="296">
        <v>51368</v>
      </c>
      <c r="C76" s="84"/>
    </row>
    <row r="77" spans="1:3" s="4" customFormat="1" ht="12.75" customHeight="1" x14ac:dyDescent="0.2">
      <c r="A77" s="294">
        <v>2019.08</v>
      </c>
      <c r="B77" s="296">
        <v>51738</v>
      </c>
      <c r="C77" s="84"/>
    </row>
    <row r="78" spans="1:3" s="4" customFormat="1" ht="12.75" customHeight="1" x14ac:dyDescent="0.2">
      <c r="A78" s="294">
        <v>2019.09</v>
      </c>
      <c r="B78" s="296">
        <v>51562</v>
      </c>
      <c r="C78" s="84"/>
    </row>
    <row r="79" spans="1:3" s="4" customFormat="1" ht="12.75" customHeight="1" x14ac:dyDescent="0.2">
      <c r="A79" s="294">
        <v>2019.1</v>
      </c>
      <c r="B79" s="296">
        <v>52097</v>
      </c>
      <c r="C79" s="84"/>
    </row>
    <row r="80" spans="1:3" s="4" customFormat="1" ht="12.75" customHeight="1" x14ac:dyDescent="0.2">
      <c r="A80" s="294">
        <v>2019.11</v>
      </c>
      <c r="B80" s="296">
        <v>51926</v>
      </c>
      <c r="C80" s="84"/>
    </row>
    <row r="81" spans="1:3" s="4" customFormat="1" ht="12.75" customHeight="1" x14ac:dyDescent="0.2">
      <c r="A81" s="294">
        <v>2019.12</v>
      </c>
      <c r="B81" s="296">
        <v>52265</v>
      </c>
      <c r="C81" s="84"/>
    </row>
    <row r="82" spans="1:3" s="4" customFormat="1" ht="12.75" customHeight="1" x14ac:dyDescent="0.2">
      <c r="A82" s="294">
        <v>2020.01</v>
      </c>
      <c r="B82" s="296">
        <v>51311</v>
      </c>
      <c r="C82" s="84"/>
    </row>
    <row r="83" spans="1:3" s="4" customFormat="1" ht="12.75" customHeight="1" x14ac:dyDescent="0.2">
      <c r="A83" s="294">
        <v>2020.02</v>
      </c>
      <c r="B83" s="296">
        <v>49825</v>
      </c>
      <c r="C83" s="84"/>
    </row>
    <row r="84" spans="1:3" s="4" customFormat="1" ht="12.75" customHeight="1" x14ac:dyDescent="0.2">
      <c r="A84" s="294">
        <v>2020.03</v>
      </c>
      <c r="B84" s="296">
        <v>50223</v>
      </c>
      <c r="C84" s="84"/>
    </row>
    <row r="85" spans="1:3" s="4" customFormat="1" ht="12.75" customHeight="1" x14ac:dyDescent="0.2">
      <c r="A85" s="294">
        <v>2020.04</v>
      </c>
      <c r="B85" s="296">
        <v>50602</v>
      </c>
      <c r="C85" s="84"/>
    </row>
    <row r="86" spans="1:3" s="4" customFormat="1" ht="12.75" customHeight="1" x14ac:dyDescent="0.2">
      <c r="A86" s="294">
        <v>2020.05</v>
      </c>
      <c r="B86" s="296">
        <v>50521</v>
      </c>
      <c r="C86" s="84"/>
    </row>
    <row r="87" spans="1:3" s="4" customFormat="1" ht="12.75" customHeight="1" x14ac:dyDescent="0.2">
      <c r="A87" s="294">
        <v>2020.06</v>
      </c>
      <c r="B87" s="296">
        <v>49732</v>
      </c>
      <c r="C87" s="84"/>
    </row>
    <row r="88" spans="1:3" s="4" customFormat="1" ht="12.75" customHeight="1" x14ac:dyDescent="0.2">
      <c r="A88" s="294">
        <v>2020.07</v>
      </c>
      <c r="B88" s="296">
        <v>49763</v>
      </c>
      <c r="C88" s="84"/>
    </row>
    <row r="89" spans="1:3" s="4" customFormat="1" ht="12.75" customHeight="1" x14ac:dyDescent="0.2">
      <c r="A89" s="294">
        <v>2020.08</v>
      </c>
      <c r="B89" s="296">
        <v>49948</v>
      </c>
      <c r="C89" s="84"/>
    </row>
    <row r="90" spans="1:3" s="4" customFormat="1" ht="12.75" customHeight="1" x14ac:dyDescent="0.2">
      <c r="A90" s="294">
        <v>2020.09</v>
      </c>
      <c r="B90" s="296">
        <v>49738</v>
      </c>
      <c r="C90" s="84"/>
    </row>
    <row r="91" spans="1:3" s="4" customFormat="1" ht="12.75" customHeight="1" x14ac:dyDescent="0.2">
      <c r="A91" s="294">
        <v>2020.1</v>
      </c>
      <c r="B91" s="296">
        <v>49659</v>
      </c>
      <c r="C91" s="84"/>
    </row>
    <row r="92" spans="1:3" s="4" customFormat="1" ht="12.75" customHeight="1" x14ac:dyDescent="0.2">
      <c r="A92" s="294">
        <v>2020.11</v>
      </c>
      <c r="B92" s="296">
        <v>50004</v>
      </c>
      <c r="C92" s="84"/>
    </row>
    <row r="93" spans="1:3" s="4" customFormat="1" ht="12.75" customHeight="1" x14ac:dyDescent="0.2">
      <c r="A93" s="294">
        <v>2020.12</v>
      </c>
      <c r="B93" s="296">
        <v>50113</v>
      </c>
      <c r="C93" s="84"/>
    </row>
    <row r="94" spans="1:3" s="4" customFormat="1" ht="12.75" customHeight="1" x14ac:dyDescent="0.2">
      <c r="A94" s="294">
        <f>+A82+1</f>
        <v>2021.01</v>
      </c>
      <c r="B94" s="296">
        <v>50149</v>
      </c>
      <c r="C94" s="84"/>
    </row>
    <row r="95" spans="1:3" s="4" customFormat="1" ht="12.75" customHeight="1" x14ac:dyDescent="0.2">
      <c r="A95" s="294">
        <f t="shared" ref="A95:A117" si="0">+A83+1</f>
        <v>2021.02</v>
      </c>
      <c r="B95" s="296">
        <v>49559</v>
      </c>
      <c r="C95" s="84"/>
    </row>
    <row r="96" spans="1:3" s="4" customFormat="1" x14ac:dyDescent="0.2">
      <c r="A96" s="294">
        <f t="shared" si="0"/>
        <v>2021.03</v>
      </c>
      <c r="B96" s="296">
        <v>49680</v>
      </c>
      <c r="C96" s="84"/>
    </row>
    <row r="97" spans="1:3" s="4" customFormat="1" x14ac:dyDescent="0.2">
      <c r="A97" s="294">
        <f t="shared" si="0"/>
        <v>2021.04</v>
      </c>
      <c r="B97" s="296">
        <v>51048</v>
      </c>
      <c r="C97" s="84"/>
    </row>
    <row r="98" spans="1:3" s="1" customFormat="1" x14ac:dyDescent="0.2">
      <c r="A98" s="294">
        <f t="shared" si="0"/>
        <v>2021.05</v>
      </c>
      <c r="B98" s="296">
        <v>51507</v>
      </c>
      <c r="C98" s="84"/>
    </row>
    <row r="99" spans="1:3" s="1" customFormat="1" x14ac:dyDescent="0.2">
      <c r="A99" s="294">
        <f t="shared" si="0"/>
        <v>2021.06</v>
      </c>
      <c r="B99" s="296">
        <v>51721</v>
      </c>
      <c r="C99" s="84"/>
    </row>
    <row r="100" spans="1:3" s="1" customFormat="1" x14ac:dyDescent="0.2">
      <c r="A100" s="294">
        <f t="shared" si="0"/>
        <v>2021.07</v>
      </c>
      <c r="B100" s="296">
        <v>51257</v>
      </c>
      <c r="C100" s="84"/>
    </row>
    <row r="101" spans="1:3" s="1" customFormat="1" x14ac:dyDescent="0.2">
      <c r="A101" s="294">
        <f t="shared" si="0"/>
        <v>2021.08</v>
      </c>
      <c r="B101" s="296">
        <v>51775</v>
      </c>
      <c r="C101" s="84"/>
    </row>
    <row r="102" spans="1:3" s="1" customFormat="1" x14ac:dyDescent="0.2">
      <c r="A102" s="294">
        <f t="shared" si="0"/>
        <v>2021.09</v>
      </c>
      <c r="B102" s="296">
        <v>52688</v>
      </c>
      <c r="C102" s="84"/>
    </row>
    <row r="103" spans="1:3" s="1" customFormat="1" x14ac:dyDescent="0.2">
      <c r="A103" s="294">
        <f t="shared" si="0"/>
        <v>2021.1</v>
      </c>
      <c r="B103" s="296">
        <v>52439</v>
      </c>
      <c r="C103" s="84"/>
    </row>
    <row r="104" spans="1:3" s="1" customFormat="1" x14ac:dyDescent="0.2">
      <c r="A104" s="294">
        <f t="shared" si="0"/>
        <v>2021.11</v>
      </c>
      <c r="B104" s="296">
        <v>53054</v>
      </c>
      <c r="C104" s="84"/>
    </row>
    <row r="105" spans="1:3" s="1" customFormat="1" x14ac:dyDescent="0.2">
      <c r="A105" s="294">
        <f t="shared" si="0"/>
        <v>2021.12</v>
      </c>
      <c r="B105" s="296">
        <v>53065</v>
      </c>
      <c r="C105" s="84"/>
    </row>
    <row r="106" spans="1:3" s="1" customFormat="1" x14ac:dyDescent="0.2">
      <c r="A106" s="294">
        <f t="shared" si="0"/>
        <v>2022.01</v>
      </c>
      <c r="B106" s="296">
        <v>52064</v>
      </c>
      <c r="C106" s="84"/>
    </row>
    <row r="107" spans="1:3" s="1" customFormat="1" x14ac:dyDescent="0.2">
      <c r="A107" s="294">
        <f t="shared" si="0"/>
        <v>2022.02</v>
      </c>
      <c r="B107" s="296">
        <v>50514</v>
      </c>
      <c r="C107" s="84"/>
    </row>
    <row r="108" spans="1:3" x14ac:dyDescent="0.2">
      <c r="A108" s="294">
        <f t="shared" si="0"/>
        <v>2022.03</v>
      </c>
      <c r="B108" s="296">
        <v>51022</v>
      </c>
      <c r="C108" s="84"/>
    </row>
    <row r="109" spans="1:3" x14ac:dyDescent="0.2">
      <c r="A109" s="294">
        <f t="shared" si="0"/>
        <v>2022.04</v>
      </c>
      <c r="B109" s="296">
        <v>52400</v>
      </c>
      <c r="C109" s="84"/>
    </row>
    <row r="110" spans="1:3" x14ac:dyDescent="0.2">
      <c r="A110" s="294">
        <f t="shared" si="0"/>
        <v>2022.05</v>
      </c>
      <c r="B110" s="296">
        <v>52868</v>
      </c>
      <c r="C110" s="84"/>
    </row>
    <row r="111" spans="1:3" x14ac:dyDescent="0.2">
      <c r="A111" s="294">
        <f t="shared" si="0"/>
        <v>2022.06</v>
      </c>
      <c r="B111" s="296">
        <v>53068</v>
      </c>
      <c r="C111" s="84"/>
    </row>
    <row r="112" spans="1:3" x14ac:dyDescent="0.2">
      <c r="A112" s="294">
        <f t="shared" si="0"/>
        <v>2022.07</v>
      </c>
      <c r="B112" s="296">
        <v>52916</v>
      </c>
      <c r="C112" s="84"/>
    </row>
    <row r="113" spans="1:3" x14ac:dyDescent="0.2">
      <c r="A113" s="294">
        <f t="shared" si="0"/>
        <v>2022.08</v>
      </c>
      <c r="B113" s="296">
        <v>52912</v>
      </c>
      <c r="C113" s="84"/>
    </row>
    <row r="114" spans="1:3" x14ac:dyDescent="0.2">
      <c r="A114" s="294">
        <f t="shared" si="0"/>
        <v>2022.09</v>
      </c>
      <c r="B114" s="296">
        <v>52672</v>
      </c>
      <c r="C114" s="84"/>
    </row>
    <row r="115" spans="1:3" x14ac:dyDescent="0.2">
      <c r="A115" s="294">
        <f t="shared" si="0"/>
        <v>2022.1</v>
      </c>
      <c r="B115" s="296">
        <v>52984</v>
      </c>
      <c r="C115" s="84"/>
    </row>
    <row r="116" spans="1:3" x14ac:dyDescent="0.2">
      <c r="A116" s="294">
        <f t="shared" si="0"/>
        <v>2022.11</v>
      </c>
      <c r="B116" s="296">
        <v>53966</v>
      </c>
      <c r="C116" s="84"/>
    </row>
    <row r="117" spans="1:3" x14ac:dyDescent="0.2">
      <c r="A117" s="294">
        <f t="shared" si="0"/>
        <v>2022.12</v>
      </c>
      <c r="B117" s="296">
        <v>53497</v>
      </c>
      <c r="C117" s="84"/>
    </row>
    <row r="118" spans="1:3" x14ac:dyDescent="0.2">
      <c r="A118" s="294">
        <v>2023.01</v>
      </c>
      <c r="B118" s="296" t="e">
        <v>#N/A</v>
      </c>
      <c r="C118" s="84"/>
    </row>
    <row r="119" spans="1:3" x14ac:dyDescent="0.2">
      <c r="A119" s="294">
        <v>2023.02</v>
      </c>
      <c r="B119" s="296" t="e">
        <v>#N/A</v>
      </c>
      <c r="C119" s="84"/>
    </row>
    <row r="120" spans="1:3" x14ac:dyDescent="0.2">
      <c r="A120" s="294">
        <v>2023.03</v>
      </c>
      <c r="B120" s="296" t="e">
        <v>#N/A</v>
      </c>
      <c r="C120" s="84"/>
    </row>
    <row r="121" spans="1:3" x14ac:dyDescent="0.2">
      <c r="A121" s="294">
        <v>2023.04</v>
      </c>
      <c r="B121" s="296" t="e">
        <v>#N/A</v>
      </c>
      <c r="C121" s="84"/>
    </row>
    <row r="122" spans="1:3" x14ac:dyDescent="0.2">
      <c r="A122" s="294">
        <v>2023.05</v>
      </c>
      <c r="B122" s="296" t="e">
        <v>#N/A</v>
      </c>
      <c r="C122" s="84"/>
    </row>
    <row r="123" spans="1:3" x14ac:dyDescent="0.2">
      <c r="A123" s="294">
        <v>2023.06</v>
      </c>
      <c r="B123" s="296" t="e">
        <v>#N/A</v>
      </c>
      <c r="C123" s="84"/>
    </row>
    <row r="124" spans="1:3" x14ac:dyDescent="0.2">
      <c r="A124" s="294">
        <v>2023.07</v>
      </c>
      <c r="B124" s="296" t="e">
        <v>#N/A</v>
      </c>
      <c r="C124" s="84"/>
    </row>
    <row r="125" spans="1:3" x14ac:dyDescent="0.2">
      <c r="A125" s="294">
        <v>2023.08</v>
      </c>
      <c r="B125" s="296" t="e">
        <v>#N/A</v>
      </c>
      <c r="C125" s="84"/>
    </row>
    <row r="126" spans="1:3" x14ac:dyDescent="0.2">
      <c r="A126" s="294">
        <v>2023.09</v>
      </c>
      <c r="B126" s="296" t="e">
        <v>#N/A</v>
      </c>
      <c r="C126" s="84"/>
    </row>
    <row r="127" spans="1:3" x14ac:dyDescent="0.2">
      <c r="A127" s="294">
        <v>2023.1</v>
      </c>
      <c r="B127" s="296" t="e">
        <v>#N/A</v>
      </c>
      <c r="C127" s="84"/>
    </row>
    <row r="128" spans="1:3" x14ac:dyDescent="0.2">
      <c r="A128" s="294">
        <v>2023.11</v>
      </c>
      <c r="B128" s="296" t="e">
        <v>#N/A</v>
      </c>
      <c r="C128" s="84"/>
    </row>
    <row r="129" spans="1:3" x14ac:dyDescent="0.2">
      <c r="A129" s="294">
        <v>2023.12</v>
      </c>
      <c r="B129" s="296" t="e">
        <v>#N/A</v>
      </c>
      <c r="C129" s="84"/>
    </row>
    <row r="130" spans="1:3" x14ac:dyDescent="0.2">
      <c r="A130" s="33"/>
      <c r="B130" s="37"/>
      <c r="C130" s="84"/>
    </row>
    <row r="131" spans="1:3" x14ac:dyDescent="0.2">
      <c r="A131" s="33"/>
      <c r="B131" s="37"/>
      <c r="C131" s="84"/>
    </row>
    <row r="132" spans="1:3" x14ac:dyDescent="0.2">
      <c r="A132" s="33"/>
      <c r="B132" s="37"/>
      <c r="C132" s="84"/>
    </row>
    <row r="133" spans="1:3" x14ac:dyDescent="0.2">
      <c r="A133" s="33"/>
      <c r="B133" s="37"/>
      <c r="C133" s="84"/>
    </row>
    <row r="134" spans="1:3" x14ac:dyDescent="0.2">
      <c r="A134" s="33"/>
      <c r="B134" s="37"/>
      <c r="C134" s="84"/>
    </row>
    <row r="135" spans="1:3" x14ac:dyDescent="0.2">
      <c r="A135" s="33"/>
      <c r="B135" s="37"/>
      <c r="C135" s="84"/>
    </row>
    <row r="136" spans="1:3" x14ac:dyDescent="0.2">
      <c r="A136" s="33"/>
      <c r="B136" s="37"/>
      <c r="C136" s="84"/>
    </row>
    <row r="137" spans="1:3" x14ac:dyDescent="0.2">
      <c r="A137" s="33"/>
      <c r="B137" s="37"/>
      <c r="C137" s="84"/>
    </row>
    <row r="138" spans="1:3" x14ac:dyDescent="0.2">
      <c r="A138" s="33"/>
      <c r="B138" s="37"/>
      <c r="C138" s="84"/>
    </row>
    <row r="139" spans="1:3" x14ac:dyDescent="0.2">
      <c r="A139" s="33"/>
      <c r="B139" s="37"/>
      <c r="C139" s="84"/>
    </row>
    <row r="140" spans="1:3" x14ac:dyDescent="0.2">
      <c r="A140" s="33"/>
      <c r="B140" s="37"/>
      <c r="C140" s="84"/>
    </row>
    <row r="141" spans="1:3" x14ac:dyDescent="0.2">
      <c r="A141" s="33"/>
      <c r="B141" s="37"/>
      <c r="C141" s="84"/>
    </row>
    <row r="142" spans="1:3" x14ac:dyDescent="0.2">
      <c r="A142" s="33"/>
      <c r="B142" s="37"/>
      <c r="C142" s="84"/>
    </row>
    <row r="143" spans="1:3" x14ac:dyDescent="0.2">
      <c r="A143" s="33"/>
      <c r="B143" s="37"/>
      <c r="C143" s="84"/>
    </row>
    <row r="144" spans="1:3" x14ac:dyDescent="0.2">
      <c r="A144" s="161"/>
      <c r="B144" s="37"/>
      <c r="C144" s="84"/>
    </row>
    <row r="145" spans="1:3" x14ac:dyDescent="0.2">
      <c r="A145" s="33"/>
      <c r="B145" s="37"/>
      <c r="C145" s="84"/>
    </row>
    <row r="146" spans="1:3" x14ac:dyDescent="0.2">
      <c r="A146" s="161"/>
      <c r="B146" s="37"/>
      <c r="C146" s="84"/>
    </row>
    <row r="147" spans="1:3" x14ac:dyDescent="0.2">
      <c r="A147" s="33"/>
      <c r="B147" s="37"/>
      <c r="C147" s="84"/>
    </row>
    <row r="148" spans="1:3" x14ac:dyDescent="0.2">
      <c r="A148" s="33"/>
      <c r="B148" s="37"/>
      <c r="C148" s="84"/>
    </row>
    <row r="149" spans="1:3" x14ac:dyDescent="0.2">
      <c r="A149" s="33"/>
      <c r="B149" s="37"/>
      <c r="C149" s="84"/>
    </row>
    <row r="150" spans="1:3" x14ac:dyDescent="0.2">
      <c r="A150" s="33"/>
      <c r="B150" s="37"/>
      <c r="C150" s="84"/>
    </row>
    <row r="151" spans="1:3" x14ac:dyDescent="0.2">
      <c r="A151" s="33"/>
      <c r="B151" s="37"/>
      <c r="C151" s="84"/>
    </row>
    <row r="152" spans="1:3" x14ac:dyDescent="0.2">
      <c r="A152" s="33"/>
      <c r="B152" s="37"/>
      <c r="C152" s="84"/>
    </row>
    <row r="153" spans="1:3" x14ac:dyDescent="0.2">
      <c r="A153" s="161"/>
      <c r="B153" s="37"/>
      <c r="C153" s="84"/>
    </row>
    <row r="154" spans="1:3" x14ac:dyDescent="0.2">
      <c r="A154" s="33"/>
      <c r="B154" s="37"/>
      <c r="C154" s="84"/>
    </row>
    <row r="155" spans="1:3" x14ac:dyDescent="0.2">
      <c r="A155" s="161"/>
      <c r="B155" s="37"/>
      <c r="C155" s="84"/>
    </row>
    <row r="156" spans="1:3" x14ac:dyDescent="0.2">
      <c r="A156" s="33"/>
      <c r="B156" s="37"/>
      <c r="C156" s="84"/>
    </row>
    <row r="157" spans="1:3" x14ac:dyDescent="0.2">
      <c r="A157" s="33"/>
      <c r="B157" s="37"/>
      <c r="C157" s="84"/>
    </row>
    <row r="158" spans="1:3" x14ac:dyDescent="0.2">
      <c r="A158" s="33"/>
      <c r="B158" s="37"/>
      <c r="C158" s="84"/>
    </row>
    <row r="159" spans="1:3" x14ac:dyDescent="0.2">
      <c r="A159" s="33"/>
      <c r="B159" s="37"/>
      <c r="C159" s="84"/>
    </row>
    <row r="160" spans="1:3" x14ac:dyDescent="0.2">
      <c r="A160" s="33"/>
      <c r="B160" s="37"/>
      <c r="C160" s="84"/>
    </row>
    <row r="161" spans="1:3" x14ac:dyDescent="0.2">
      <c r="A161" s="33"/>
      <c r="B161" s="37"/>
      <c r="C161" s="84"/>
    </row>
    <row r="162" spans="1:3" x14ac:dyDescent="0.2">
      <c r="A162" s="161"/>
      <c r="B162" s="37"/>
      <c r="C162" s="84"/>
    </row>
    <row r="163" spans="1:3" x14ac:dyDescent="0.2">
      <c r="A163" s="33"/>
      <c r="B163" s="37"/>
      <c r="C163" s="84"/>
    </row>
    <row r="164" spans="1:3" x14ac:dyDescent="0.2">
      <c r="A164" s="161"/>
      <c r="B164" s="37"/>
      <c r="C164" s="84"/>
    </row>
    <row r="165" spans="1:3" x14ac:dyDescent="0.2">
      <c r="A165" s="33"/>
      <c r="B165" s="37"/>
      <c r="C165" s="308"/>
    </row>
    <row r="166" spans="1:3" x14ac:dyDescent="0.2">
      <c r="A166" s="33"/>
      <c r="B166" s="37"/>
      <c r="C166" s="308"/>
    </row>
    <row r="167" spans="1:3" x14ac:dyDescent="0.2">
      <c r="A167" s="309"/>
      <c r="B167" s="310"/>
      <c r="C167" s="308"/>
    </row>
    <row r="168" spans="1:3" x14ac:dyDescent="0.2">
      <c r="A168" s="309"/>
      <c r="B168" s="311"/>
    </row>
    <row r="169" spans="1:3" x14ac:dyDescent="0.2">
      <c r="A169" s="309"/>
      <c r="B169" s="311"/>
    </row>
    <row r="170" spans="1:3" x14ac:dyDescent="0.2">
      <c r="A170" s="309"/>
      <c r="B170" s="311"/>
    </row>
    <row r="171" spans="1:3" x14ac:dyDescent="0.2">
      <c r="A171" s="309"/>
      <c r="B171" s="312"/>
    </row>
    <row r="172" spans="1:3" x14ac:dyDescent="0.2">
      <c r="A172" s="309"/>
      <c r="B172" s="312"/>
    </row>
    <row r="173" spans="1:3" x14ac:dyDescent="0.2">
      <c r="A173" s="309"/>
      <c r="B173" s="312"/>
    </row>
    <row r="174" spans="1:3" x14ac:dyDescent="0.2">
      <c r="A174" s="309"/>
      <c r="B174" s="312"/>
    </row>
    <row r="175" spans="1:3" x14ac:dyDescent="0.2">
      <c r="A175" s="309"/>
      <c r="B175" s="312"/>
    </row>
    <row r="176" spans="1:3" x14ac:dyDescent="0.2">
      <c r="A176" s="309"/>
      <c r="B176" s="312"/>
    </row>
    <row r="177" spans="1:2" x14ac:dyDescent="0.2">
      <c r="A177" s="309"/>
      <c r="B177" s="312"/>
    </row>
    <row r="178" spans="1:2" x14ac:dyDescent="0.2">
      <c r="A178" s="309"/>
      <c r="B178" s="312"/>
    </row>
    <row r="179" spans="1:2" x14ac:dyDescent="0.2">
      <c r="A179" s="309"/>
      <c r="B179" s="312"/>
    </row>
    <row r="180" spans="1:2" x14ac:dyDescent="0.2">
      <c r="A180" s="309"/>
      <c r="B180" s="312"/>
    </row>
    <row r="181" spans="1:2" x14ac:dyDescent="0.2">
      <c r="A181" s="309"/>
      <c r="B181" s="312"/>
    </row>
    <row r="182" spans="1:2" x14ac:dyDescent="0.2">
      <c r="A182" s="309"/>
      <c r="B182" s="312"/>
    </row>
    <row r="183" spans="1:2" x14ac:dyDescent="0.2">
      <c r="A183" s="309"/>
      <c r="B183" s="312"/>
    </row>
    <row r="184" spans="1:2" x14ac:dyDescent="0.2">
      <c r="A184" s="309"/>
      <c r="B184" s="312"/>
    </row>
    <row r="185" spans="1:2" x14ac:dyDescent="0.2">
      <c r="A185" s="309"/>
      <c r="B185" s="312"/>
    </row>
    <row r="186" spans="1:2" x14ac:dyDescent="0.2">
      <c r="A186" s="309"/>
      <c r="B186" s="312"/>
    </row>
    <row r="187" spans="1:2" x14ac:dyDescent="0.2">
      <c r="A187" s="309"/>
      <c r="B187" s="312"/>
    </row>
    <row r="188" spans="1:2" x14ac:dyDescent="0.2">
      <c r="A188" s="309"/>
      <c r="B188" s="312"/>
    </row>
    <row r="189" spans="1:2" x14ac:dyDescent="0.2">
      <c r="A189" s="309"/>
      <c r="B189" s="312"/>
    </row>
    <row r="190" spans="1:2" x14ac:dyDescent="0.2">
      <c r="A190" s="309"/>
      <c r="B190" s="312"/>
    </row>
    <row r="191" spans="1:2" x14ac:dyDescent="0.2">
      <c r="A191" s="309"/>
      <c r="B191" s="312"/>
    </row>
    <row r="192" spans="1:2" x14ac:dyDescent="0.2">
      <c r="A192" s="309"/>
      <c r="B192" s="312"/>
    </row>
    <row r="193" spans="1:2" x14ac:dyDescent="0.2">
      <c r="A193" s="309"/>
      <c r="B193" s="312"/>
    </row>
    <row r="194" spans="1:2" x14ac:dyDescent="0.2">
      <c r="A194" s="309"/>
      <c r="B194" s="312"/>
    </row>
    <row r="195" spans="1:2" x14ac:dyDescent="0.2">
      <c r="A195" s="309"/>
      <c r="B195" s="312"/>
    </row>
    <row r="196" spans="1:2" x14ac:dyDescent="0.2">
      <c r="A196" s="309"/>
      <c r="B196" s="312"/>
    </row>
    <row r="197" spans="1:2" x14ac:dyDescent="0.2">
      <c r="A197" s="309"/>
      <c r="B197" s="312"/>
    </row>
    <row r="198" spans="1:2" x14ac:dyDescent="0.2">
      <c r="A198" s="309"/>
      <c r="B198" s="312"/>
    </row>
    <row r="199" spans="1:2" x14ac:dyDescent="0.2">
      <c r="A199" s="309"/>
      <c r="B199" s="312"/>
    </row>
    <row r="200" spans="1:2" x14ac:dyDescent="0.2">
      <c r="A200" s="309"/>
      <c r="B200" s="312"/>
    </row>
    <row r="201" spans="1:2" x14ac:dyDescent="0.2">
      <c r="A201" s="309"/>
      <c r="B201" s="312"/>
    </row>
    <row r="202" spans="1:2" x14ac:dyDescent="0.2">
      <c r="A202" s="309"/>
      <c r="B202" s="312"/>
    </row>
    <row r="203" spans="1:2" x14ac:dyDescent="0.2">
      <c r="A203" s="309"/>
      <c r="B203" s="312"/>
    </row>
    <row r="204" spans="1:2" x14ac:dyDescent="0.2">
      <c r="A204" s="309"/>
      <c r="B204" s="312"/>
    </row>
    <row r="205" spans="1:2" x14ac:dyDescent="0.2">
      <c r="A205" s="309"/>
      <c r="B205" s="312"/>
    </row>
    <row r="206" spans="1:2" x14ac:dyDescent="0.2">
      <c r="A206" s="309"/>
      <c r="B206" s="312"/>
    </row>
    <row r="207" spans="1:2" x14ac:dyDescent="0.2">
      <c r="A207" s="309"/>
      <c r="B207" s="312"/>
    </row>
    <row r="208" spans="1:2" x14ac:dyDescent="0.2">
      <c r="A208" s="309"/>
      <c r="B208" s="312"/>
    </row>
    <row r="209" spans="1:2" x14ac:dyDescent="0.2">
      <c r="A209" s="309"/>
      <c r="B209" s="312"/>
    </row>
    <row r="210" spans="1:2" x14ac:dyDescent="0.2">
      <c r="A210" s="309"/>
      <c r="B210" s="312"/>
    </row>
    <row r="211" spans="1:2" x14ac:dyDescent="0.2">
      <c r="A211" s="309"/>
      <c r="B211" s="312"/>
    </row>
    <row r="212" spans="1:2" x14ac:dyDescent="0.2">
      <c r="A212" s="309"/>
      <c r="B212" s="312"/>
    </row>
    <row r="213" spans="1:2" x14ac:dyDescent="0.2">
      <c r="A213" s="309"/>
      <c r="B213" s="312"/>
    </row>
    <row r="214" spans="1:2" x14ac:dyDescent="0.2">
      <c r="A214" s="309"/>
      <c r="B214" s="312"/>
    </row>
    <row r="215" spans="1:2" x14ac:dyDescent="0.2">
      <c r="A215" s="309"/>
      <c r="B215" s="312"/>
    </row>
    <row r="216" spans="1:2" x14ac:dyDescent="0.2">
      <c r="A216" s="309"/>
      <c r="B216" s="312"/>
    </row>
    <row r="217" spans="1:2" x14ac:dyDescent="0.2">
      <c r="A217" s="309"/>
      <c r="B217" s="312"/>
    </row>
    <row r="218" spans="1:2" x14ac:dyDescent="0.2">
      <c r="A218" s="309"/>
      <c r="B218" s="312"/>
    </row>
    <row r="219" spans="1:2" x14ac:dyDescent="0.2">
      <c r="A219" s="309"/>
      <c r="B219" s="312"/>
    </row>
    <row r="220" spans="1:2" x14ac:dyDescent="0.2">
      <c r="A220" s="309"/>
      <c r="B220" s="312"/>
    </row>
    <row r="221" spans="1:2" x14ac:dyDescent="0.2">
      <c r="A221" s="309"/>
      <c r="B221" s="312"/>
    </row>
    <row r="222" spans="1:2" x14ac:dyDescent="0.2">
      <c r="A222" s="309"/>
      <c r="B222" s="312"/>
    </row>
    <row r="223" spans="1:2" x14ac:dyDescent="0.2">
      <c r="A223" s="309"/>
      <c r="B223" s="312"/>
    </row>
    <row r="224" spans="1:2" x14ac:dyDescent="0.2">
      <c r="A224" s="309"/>
      <c r="B224" s="312"/>
    </row>
    <row r="225" spans="1:2" x14ac:dyDescent="0.2">
      <c r="A225" s="309"/>
      <c r="B225" s="312"/>
    </row>
    <row r="226" spans="1:2" x14ac:dyDescent="0.2">
      <c r="A226" s="309"/>
      <c r="B226" s="312"/>
    </row>
    <row r="227" spans="1:2" x14ac:dyDescent="0.2">
      <c r="A227" s="309"/>
      <c r="B227" s="312"/>
    </row>
    <row r="228" spans="1:2" x14ac:dyDescent="0.2">
      <c r="A228" s="309"/>
      <c r="B228" s="312"/>
    </row>
    <row r="229" spans="1:2" x14ac:dyDescent="0.2">
      <c r="A229" s="309"/>
      <c r="B229" s="312"/>
    </row>
    <row r="230" spans="1:2" x14ac:dyDescent="0.2">
      <c r="A230" s="309"/>
      <c r="B230" s="312"/>
    </row>
    <row r="231" spans="1:2" x14ac:dyDescent="0.2">
      <c r="A231" s="309"/>
      <c r="B231" s="312"/>
    </row>
    <row r="232" spans="1:2" x14ac:dyDescent="0.2">
      <c r="A232" s="309"/>
      <c r="B232" s="312"/>
    </row>
    <row r="233" spans="1:2" x14ac:dyDescent="0.2">
      <c r="A233" s="309"/>
      <c r="B233" s="312"/>
    </row>
    <row r="234" spans="1:2" x14ac:dyDescent="0.2">
      <c r="A234" s="309"/>
      <c r="B234" s="312"/>
    </row>
    <row r="235" spans="1:2" x14ac:dyDescent="0.2">
      <c r="A235" s="309"/>
      <c r="B235" s="312"/>
    </row>
    <row r="236" spans="1:2" x14ac:dyDescent="0.2">
      <c r="A236" s="309"/>
      <c r="B236" s="312"/>
    </row>
    <row r="237" spans="1:2" x14ac:dyDescent="0.2">
      <c r="A237" s="309"/>
      <c r="B237" s="312"/>
    </row>
    <row r="238" spans="1:2" x14ac:dyDescent="0.2">
      <c r="A238" s="309"/>
      <c r="B238" s="312"/>
    </row>
    <row r="239" spans="1:2" x14ac:dyDescent="0.2">
      <c r="A239" s="309"/>
      <c r="B239" s="312"/>
    </row>
    <row r="240" spans="1:2" x14ac:dyDescent="0.2">
      <c r="A240" s="309"/>
      <c r="B240" s="312"/>
    </row>
    <row r="241" spans="1:2" x14ac:dyDescent="0.2">
      <c r="A241" s="309"/>
      <c r="B241" s="312"/>
    </row>
    <row r="242" spans="1:2" x14ac:dyDescent="0.2">
      <c r="A242" s="309"/>
      <c r="B242" s="312"/>
    </row>
    <row r="243" spans="1:2" x14ac:dyDescent="0.2">
      <c r="A243" s="309"/>
      <c r="B243" s="37"/>
    </row>
    <row r="244" spans="1:2" x14ac:dyDescent="0.2">
      <c r="A244" s="33"/>
      <c r="B244" s="37"/>
    </row>
    <row r="245" spans="1:2" x14ac:dyDescent="0.2">
      <c r="A245" s="309"/>
      <c r="B245" s="37"/>
    </row>
    <row r="246" spans="1:2" x14ac:dyDescent="0.2">
      <c r="A246" s="33"/>
      <c r="B246" s="37"/>
    </row>
    <row r="247" spans="1:2" x14ac:dyDescent="0.2">
      <c r="A247" s="33"/>
      <c r="B247" s="37"/>
    </row>
    <row r="248" spans="1:2" x14ac:dyDescent="0.2">
      <c r="A248" s="33"/>
      <c r="B248" s="37"/>
    </row>
    <row r="249" spans="1:2" x14ac:dyDescent="0.2">
      <c r="A249" s="33"/>
      <c r="B249" s="37"/>
    </row>
    <row r="250" spans="1:2" x14ac:dyDescent="0.2">
      <c r="A250" s="33"/>
      <c r="B250" s="37"/>
    </row>
    <row r="251" spans="1:2" x14ac:dyDescent="0.2">
      <c r="A251" s="33"/>
      <c r="B251" s="37"/>
    </row>
    <row r="252" spans="1:2" x14ac:dyDescent="0.2">
      <c r="A252" s="33"/>
      <c r="B252" s="37"/>
    </row>
    <row r="253" spans="1:2" x14ac:dyDescent="0.2">
      <c r="A253" s="33"/>
      <c r="B253" s="37"/>
    </row>
    <row r="254" spans="1:2" x14ac:dyDescent="0.2">
      <c r="A254" s="33"/>
      <c r="B254" s="37"/>
    </row>
    <row r="255" spans="1:2" x14ac:dyDescent="0.2">
      <c r="A255" s="33"/>
      <c r="B255" s="37"/>
    </row>
    <row r="256" spans="1:2" x14ac:dyDescent="0.2">
      <c r="A256" s="33"/>
      <c r="B256" s="37"/>
    </row>
    <row r="257" spans="1:2" x14ac:dyDescent="0.2">
      <c r="A257" s="33"/>
      <c r="B257" s="37"/>
    </row>
    <row r="258" spans="1:2" x14ac:dyDescent="0.2">
      <c r="A258" s="33"/>
      <c r="B258" s="37"/>
    </row>
    <row r="259" spans="1:2" x14ac:dyDescent="0.2">
      <c r="A259" s="33"/>
      <c r="B259" s="37"/>
    </row>
    <row r="260" spans="1:2" x14ac:dyDescent="0.2">
      <c r="A260" s="33"/>
      <c r="B260" s="37"/>
    </row>
    <row r="261" spans="1:2" x14ac:dyDescent="0.2">
      <c r="A261" s="33"/>
      <c r="B261" s="37"/>
    </row>
    <row r="262" spans="1:2" x14ac:dyDescent="0.2">
      <c r="A262" s="33"/>
      <c r="B262" s="37"/>
    </row>
    <row r="263" spans="1:2" x14ac:dyDescent="0.2">
      <c r="A263" s="33"/>
      <c r="B263" s="37"/>
    </row>
    <row r="264" spans="1:2" x14ac:dyDescent="0.2">
      <c r="A264" s="33"/>
      <c r="B264" s="37"/>
    </row>
    <row r="265" spans="1:2" x14ac:dyDescent="0.2">
      <c r="A265" s="33"/>
      <c r="B265" s="37"/>
    </row>
    <row r="266" spans="1:2" x14ac:dyDescent="0.2">
      <c r="A266" s="33"/>
      <c r="B266" s="37"/>
    </row>
    <row r="267" spans="1:2" x14ac:dyDescent="0.2">
      <c r="A267" s="33"/>
      <c r="B267" s="37"/>
    </row>
    <row r="268" spans="1:2" x14ac:dyDescent="0.2">
      <c r="A268" s="33"/>
      <c r="B268" s="37"/>
    </row>
    <row r="269" spans="1:2" x14ac:dyDescent="0.2">
      <c r="A269" s="33"/>
      <c r="B269" s="37"/>
    </row>
    <row r="270" spans="1:2" x14ac:dyDescent="0.2">
      <c r="A270" s="33"/>
      <c r="B270" s="37"/>
    </row>
    <row r="271" spans="1:2" x14ac:dyDescent="0.2">
      <c r="A271" s="33"/>
      <c r="B271" s="37"/>
    </row>
    <row r="272" spans="1:2" x14ac:dyDescent="0.2">
      <c r="A272" s="33"/>
      <c r="B272" s="37"/>
    </row>
    <row r="273" spans="1:2" x14ac:dyDescent="0.2">
      <c r="A273" s="33"/>
      <c r="B273" s="37"/>
    </row>
    <row r="274" spans="1:2" x14ac:dyDescent="0.2">
      <c r="A274" s="33"/>
      <c r="B274" s="37"/>
    </row>
    <row r="275" spans="1:2" x14ac:dyDescent="0.2">
      <c r="A275" s="33"/>
      <c r="B275" s="37"/>
    </row>
    <row r="276" spans="1:2" x14ac:dyDescent="0.2">
      <c r="A276" s="33"/>
      <c r="B276" s="37"/>
    </row>
    <row r="277" spans="1:2" x14ac:dyDescent="0.2">
      <c r="A277" s="33"/>
      <c r="B277" s="37"/>
    </row>
    <row r="278" spans="1:2" x14ac:dyDescent="0.2">
      <c r="A278" s="33"/>
      <c r="B278" s="37"/>
    </row>
    <row r="279" spans="1:2" x14ac:dyDescent="0.2">
      <c r="A279" s="33"/>
      <c r="B279" s="37"/>
    </row>
    <row r="280" spans="1:2" x14ac:dyDescent="0.2">
      <c r="A280" s="33"/>
      <c r="B280" s="37"/>
    </row>
    <row r="281" spans="1:2" x14ac:dyDescent="0.2">
      <c r="A281" s="33"/>
      <c r="B281" s="37"/>
    </row>
    <row r="282" spans="1:2" x14ac:dyDescent="0.2">
      <c r="A282" s="33"/>
      <c r="B282" s="37"/>
    </row>
    <row r="283" spans="1:2" x14ac:dyDescent="0.2">
      <c r="A283" s="33"/>
      <c r="B283" s="37"/>
    </row>
    <row r="284" spans="1:2" x14ac:dyDescent="0.2">
      <c r="A284" s="33"/>
      <c r="B284" s="37"/>
    </row>
    <row r="285" spans="1:2" x14ac:dyDescent="0.2">
      <c r="A285" s="33"/>
      <c r="B285" s="37"/>
    </row>
    <row r="286" spans="1:2" x14ac:dyDescent="0.2">
      <c r="A286" s="33"/>
      <c r="B286" s="37"/>
    </row>
    <row r="287" spans="1:2" x14ac:dyDescent="0.2">
      <c r="A287" s="33"/>
      <c r="B287" s="37"/>
    </row>
    <row r="288" spans="1:2" x14ac:dyDescent="0.2">
      <c r="A288" s="33"/>
      <c r="B288" s="37"/>
    </row>
    <row r="289" spans="1:2" x14ac:dyDescent="0.2">
      <c r="A289" s="33"/>
      <c r="B289" s="37"/>
    </row>
    <row r="290" spans="1:2" x14ac:dyDescent="0.2">
      <c r="A290" s="33"/>
      <c r="B290" s="37"/>
    </row>
    <row r="291" spans="1:2" x14ac:dyDescent="0.2">
      <c r="A291" s="33"/>
      <c r="B291" s="37"/>
    </row>
    <row r="292" spans="1:2" x14ac:dyDescent="0.2">
      <c r="A292" s="33"/>
      <c r="B292" s="37"/>
    </row>
    <row r="293" spans="1:2" x14ac:dyDescent="0.2">
      <c r="A293" s="33"/>
      <c r="B293" s="37"/>
    </row>
    <row r="294" spans="1:2" x14ac:dyDescent="0.2">
      <c r="A294" s="33"/>
      <c r="B294" s="37"/>
    </row>
    <row r="295" spans="1:2" x14ac:dyDescent="0.2">
      <c r="A295" s="33"/>
      <c r="B295" s="37"/>
    </row>
    <row r="296" spans="1:2" x14ac:dyDescent="0.2">
      <c r="A296" s="33"/>
      <c r="B296" s="37"/>
    </row>
    <row r="297" spans="1:2" x14ac:dyDescent="0.2">
      <c r="A297" s="33"/>
      <c r="B297" s="37"/>
    </row>
    <row r="298" spans="1:2" x14ac:dyDescent="0.2">
      <c r="A298" s="33"/>
      <c r="B298" s="37"/>
    </row>
    <row r="299" spans="1:2" x14ac:dyDescent="0.2">
      <c r="A299" s="33"/>
      <c r="B299" s="37"/>
    </row>
    <row r="300" spans="1:2" x14ac:dyDescent="0.2">
      <c r="A300" s="33"/>
      <c r="B300" s="37"/>
    </row>
    <row r="301" spans="1:2" x14ac:dyDescent="0.2">
      <c r="A301" s="33"/>
      <c r="B301" s="37"/>
    </row>
    <row r="302" spans="1:2" x14ac:dyDescent="0.2">
      <c r="A302" s="33"/>
      <c r="B302" s="37"/>
    </row>
    <row r="303" spans="1:2" x14ac:dyDescent="0.2">
      <c r="A303" s="33"/>
      <c r="B303" s="37"/>
    </row>
    <row r="304" spans="1:2" x14ac:dyDescent="0.2">
      <c r="A304" s="33"/>
      <c r="B304" s="37"/>
    </row>
    <row r="305" spans="1:2" x14ac:dyDescent="0.2">
      <c r="A305" s="33"/>
      <c r="B305" s="37"/>
    </row>
    <row r="306" spans="1:2" x14ac:dyDescent="0.2">
      <c r="A306" s="33"/>
      <c r="B306" s="37"/>
    </row>
    <row r="307" spans="1:2" x14ac:dyDescent="0.2">
      <c r="A307" s="33"/>
      <c r="B307" s="37"/>
    </row>
    <row r="308" spans="1:2" x14ac:dyDescent="0.2">
      <c r="A308" s="33"/>
      <c r="B308" s="37"/>
    </row>
    <row r="309" spans="1:2" x14ac:dyDescent="0.2">
      <c r="A309" s="33"/>
      <c r="B309" s="37"/>
    </row>
    <row r="310" spans="1:2" x14ac:dyDescent="0.2">
      <c r="A310" s="33"/>
      <c r="B310" s="37"/>
    </row>
    <row r="311" spans="1:2" x14ac:dyDescent="0.2">
      <c r="A311" s="33"/>
      <c r="B311" s="37"/>
    </row>
    <row r="312" spans="1:2" x14ac:dyDescent="0.2">
      <c r="A312" s="33"/>
      <c r="B312" s="37"/>
    </row>
    <row r="313" spans="1:2" x14ac:dyDescent="0.2">
      <c r="A313" s="33"/>
      <c r="B313" s="37"/>
    </row>
    <row r="314" spans="1:2" x14ac:dyDescent="0.2">
      <c r="A314" s="33"/>
      <c r="B314" s="37"/>
    </row>
    <row r="315" spans="1:2" x14ac:dyDescent="0.2">
      <c r="A315" s="33"/>
      <c r="B315" s="37"/>
    </row>
    <row r="316" spans="1:2" x14ac:dyDescent="0.2">
      <c r="A316" s="33"/>
      <c r="B316" s="37"/>
    </row>
    <row r="317" spans="1:2" x14ac:dyDescent="0.2">
      <c r="A317" s="33"/>
      <c r="B317" s="37"/>
    </row>
    <row r="318" spans="1:2" x14ac:dyDescent="0.2">
      <c r="A318" s="33"/>
      <c r="B318" s="37"/>
    </row>
    <row r="319" spans="1:2" x14ac:dyDescent="0.2">
      <c r="A319" s="33"/>
      <c r="B319" s="37"/>
    </row>
    <row r="320" spans="1:2" x14ac:dyDescent="0.2">
      <c r="A320" s="33"/>
      <c r="B320" s="37"/>
    </row>
    <row r="321" spans="1:2" x14ac:dyDescent="0.2">
      <c r="A321" s="33"/>
      <c r="B321" s="37"/>
    </row>
    <row r="322" spans="1:2" x14ac:dyDescent="0.2">
      <c r="A322" s="33"/>
      <c r="B322" s="37"/>
    </row>
    <row r="323" spans="1:2" x14ac:dyDescent="0.2">
      <c r="A323" s="33"/>
      <c r="B323" s="37"/>
    </row>
    <row r="324" spans="1:2" x14ac:dyDescent="0.2">
      <c r="A324" s="33"/>
      <c r="B324" s="37"/>
    </row>
    <row r="325" spans="1:2" x14ac:dyDescent="0.2">
      <c r="A325" s="33"/>
      <c r="B325" s="37"/>
    </row>
    <row r="326" spans="1:2" x14ac:dyDescent="0.2">
      <c r="A326" s="33"/>
      <c r="B326" s="37"/>
    </row>
    <row r="327" spans="1:2" x14ac:dyDescent="0.2">
      <c r="A327" s="33"/>
      <c r="B327" s="37"/>
    </row>
    <row r="328" spans="1:2" x14ac:dyDescent="0.2">
      <c r="A328" s="33"/>
      <c r="B328" s="37"/>
    </row>
    <row r="329" spans="1:2" x14ac:dyDescent="0.2">
      <c r="A329" s="33"/>
      <c r="B329" s="37"/>
    </row>
    <row r="330" spans="1:2" x14ac:dyDescent="0.2">
      <c r="A330" s="33"/>
      <c r="B330" s="37"/>
    </row>
    <row r="331" spans="1:2" x14ac:dyDescent="0.2">
      <c r="A331" s="33"/>
      <c r="B331" s="37"/>
    </row>
    <row r="332" spans="1:2" x14ac:dyDescent="0.2">
      <c r="A332" s="33"/>
      <c r="B332" s="37"/>
    </row>
    <row r="333" spans="1:2" x14ac:dyDescent="0.2">
      <c r="A333" s="33"/>
      <c r="B333" s="37"/>
    </row>
    <row r="334" spans="1:2" x14ac:dyDescent="0.2">
      <c r="A334" s="33"/>
      <c r="B334" s="37"/>
    </row>
    <row r="335" spans="1:2" x14ac:dyDescent="0.2">
      <c r="A335" s="33"/>
      <c r="B335" s="37"/>
    </row>
    <row r="336" spans="1:2" x14ac:dyDescent="0.2">
      <c r="A336" s="33"/>
      <c r="B336" s="37"/>
    </row>
    <row r="337" spans="1:2" x14ac:dyDescent="0.2">
      <c r="A337" s="33"/>
      <c r="B337" s="37"/>
    </row>
    <row r="338" spans="1:2" x14ac:dyDescent="0.2">
      <c r="A338" s="33"/>
      <c r="B338" s="37"/>
    </row>
    <row r="339" spans="1:2" x14ac:dyDescent="0.2">
      <c r="A339" s="33"/>
      <c r="B339" s="37"/>
    </row>
    <row r="340" spans="1:2" x14ac:dyDescent="0.2">
      <c r="A340" s="33"/>
      <c r="B340" s="37"/>
    </row>
    <row r="341" spans="1:2" x14ac:dyDescent="0.2">
      <c r="A341" s="33"/>
      <c r="B341" s="37"/>
    </row>
    <row r="342" spans="1:2" x14ac:dyDescent="0.2">
      <c r="A342" s="33"/>
      <c r="B342" s="37"/>
    </row>
    <row r="343" spans="1:2" x14ac:dyDescent="0.2">
      <c r="A343" s="33"/>
      <c r="B343" s="37"/>
    </row>
    <row r="344" spans="1:2" x14ac:dyDescent="0.2">
      <c r="A344" s="33"/>
      <c r="B344" s="37"/>
    </row>
    <row r="345" spans="1:2" x14ac:dyDescent="0.2">
      <c r="A345" s="33"/>
      <c r="B345" s="37"/>
    </row>
    <row r="346" spans="1:2" x14ac:dyDescent="0.2">
      <c r="A346" s="33"/>
      <c r="B346" s="37"/>
    </row>
    <row r="347" spans="1:2" x14ac:dyDescent="0.2">
      <c r="A347" s="33"/>
      <c r="B347" s="37"/>
    </row>
    <row r="348" spans="1:2" x14ac:dyDescent="0.2">
      <c r="A348" s="33"/>
      <c r="B348" s="37"/>
    </row>
    <row r="349" spans="1:2" x14ac:dyDescent="0.2">
      <c r="A349" s="33"/>
      <c r="B349" s="37"/>
    </row>
    <row r="350" spans="1:2" x14ac:dyDescent="0.2">
      <c r="A350" s="33"/>
      <c r="B350" s="37"/>
    </row>
    <row r="351" spans="1:2" x14ac:dyDescent="0.2">
      <c r="A351" s="33"/>
      <c r="B351" s="37"/>
    </row>
    <row r="352" spans="1:2" x14ac:dyDescent="0.2">
      <c r="A352" s="33"/>
      <c r="B352" s="37"/>
    </row>
    <row r="353" spans="1:2" x14ac:dyDescent="0.2">
      <c r="A353" s="33"/>
      <c r="B353" s="37"/>
    </row>
    <row r="354" spans="1:2" x14ac:dyDescent="0.2">
      <c r="A354" s="33"/>
      <c r="B354" s="37"/>
    </row>
    <row r="355" spans="1:2" x14ac:dyDescent="0.2">
      <c r="A355" s="33"/>
      <c r="B355" s="37"/>
    </row>
    <row r="356" spans="1:2" x14ac:dyDescent="0.2">
      <c r="A356" s="33"/>
      <c r="B356" s="37"/>
    </row>
    <row r="357" spans="1:2" x14ac:dyDescent="0.2">
      <c r="A357" s="33"/>
      <c r="B357" s="37"/>
    </row>
    <row r="358" spans="1:2" x14ac:dyDescent="0.2">
      <c r="A358" s="33"/>
      <c r="B358" s="37"/>
    </row>
    <row r="359" spans="1:2" x14ac:dyDescent="0.2">
      <c r="A359" s="33"/>
      <c r="B359" s="37"/>
    </row>
    <row r="360" spans="1:2" x14ac:dyDescent="0.2">
      <c r="B360" s="37"/>
    </row>
  </sheetData>
  <hyperlinks>
    <hyperlink ref="A5" location="INDICE!A7" display="VOLVER AL INDICE" xr:uid="{C4E5630C-CD74-449C-99F8-94DEC4C5509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355A-6EE2-4802-8726-756748801743}">
  <sheetPr>
    <pageSetUpPr autoPageBreaks="0" fitToPage="1"/>
  </sheetPr>
  <dimension ref="A1:H360"/>
  <sheetViews>
    <sheetView zoomScale="115" zoomScaleNormal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4" sqref="C14"/>
    </sheetView>
  </sheetViews>
  <sheetFormatPr baseColWidth="10" defaultColWidth="11.42578125" defaultRowHeight="12.75" x14ac:dyDescent="0.2"/>
  <cols>
    <col min="1" max="1" width="9.85546875" style="36" bestFit="1" customWidth="1"/>
    <col min="2" max="3" width="22.5703125" style="36" customWidth="1"/>
    <col min="4" max="4" width="10.85546875" style="34" customWidth="1"/>
    <col min="5" max="5" width="12.7109375" style="34" bestFit="1" customWidth="1"/>
    <col min="6" max="6" width="10.85546875" style="34" customWidth="1"/>
    <col min="7" max="16384" width="11.42578125" style="34"/>
  </cols>
  <sheetData>
    <row r="1" spans="1:8" s="3" customFormat="1" ht="3" customHeight="1" x14ac:dyDescent="0.2">
      <c r="A1" s="23"/>
      <c r="B1" s="91"/>
      <c r="C1" s="144"/>
    </row>
    <row r="2" spans="1:8" s="3" customFormat="1" ht="41.25" customHeight="1" x14ac:dyDescent="0.2">
      <c r="A2" s="94" t="s">
        <v>3</v>
      </c>
      <c r="B2" s="140" t="s">
        <v>216</v>
      </c>
      <c r="C2" s="141"/>
    </row>
    <row r="3" spans="1:8" s="3" customFormat="1" x14ac:dyDescent="0.2">
      <c r="A3" s="94" t="s">
        <v>145</v>
      </c>
      <c r="B3" s="142" t="s">
        <v>217</v>
      </c>
      <c r="C3" s="141"/>
    </row>
    <row r="4" spans="1:8" s="3" customFormat="1" ht="3" customHeight="1" x14ac:dyDescent="0.2">
      <c r="A4" s="28"/>
      <c r="B4" s="91"/>
      <c r="C4" s="144"/>
    </row>
    <row r="5" spans="1:8" s="3" customFormat="1" ht="22.5" x14ac:dyDescent="0.2">
      <c r="A5" s="29" t="s">
        <v>4</v>
      </c>
      <c r="B5" s="169"/>
      <c r="C5" s="300"/>
    </row>
    <row r="6" spans="1:8" s="3" customFormat="1" ht="3.75" customHeight="1" x14ac:dyDescent="0.2">
      <c r="A6" s="30"/>
      <c r="B6" s="46"/>
      <c r="C6" s="47"/>
    </row>
    <row r="7" spans="1:8" s="3" customFormat="1" ht="22.5" customHeight="1" x14ac:dyDescent="0.2">
      <c r="A7" s="94" t="s">
        <v>165</v>
      </c>
      <c r="B7" s="164" t="s">
        <v>82</v>
      </c>
      <c r="C7" s="212" t="s">
        <v>82</v>
      </c>
    </row>
    <row r="8" spans="1:8" s="3" customFormat="1" ht="19.5" customHeight="1" x14ac:dyDescent="0.2">
      <c r="A8" s="418" t="s">
        <v>14</v>
      </c>
      <c r="B8" s="420" t="s">
        <v>218</v>
      </c>
      <c r="C8" s="422" t="s">
        <v>243</v>
      </c>
    </row>
    <row r="9" spans="1:8" s="4" customFormat="1" ht="19.5" customHeight="1" thickBot="1" x14ac:dyDescent="0.25">
      <c r="A9" s="419"/>
      <c r="B9" s="421"/>
      <c r="C9" s="423"/>
      <c r="D9" s="3"/>
    </row>
    <row r="10" spans="1:8" s="4" customFormat="1" ht="12.75" customHeight="1" x14ac:dyDescent="0.2">
      <c r="A10" s="297">
        <v>2009</v>
      </c>
      <c r="B10" s="298">
        <v>3448</v>
      </c>
      <c r="C10" s="301">
        <v>2152</v>
      </c>
      <c r="D10" s="250"/>
      <c r="E10" s="249"/>
      <c r="F10" s="249"/>
      <c r="G10" s="249"/>
      <c r="H10" s="249"/>
    </row>
    <row r="11" spans="1:8" s="4" customFormat="1" ht="12.75" customHeight="1" x14ac:dyDescent="0.2">
      <c r="A11" s="297">
        <v>2010</v>
      </c>
      <c r="B11" s="299">
        <v>3607</v>
      </c>
      <c r="C11" s="302">
        <v>2225</v>
      </c>
      <c r="D11" s="250"/>
      <c r="E11" s="249"/>
      <c r="F11" s="249"/>
      <c r="G11" s="249"/>
      <c r="H11" s="249"/>
    </row>
    <row r="12" spans="1:8" s="4" customFormat="1" ht="12.75" customHeight="1" x14ac:dyDescent="0.2">
      <c r="A12" s="297">
        <v>2011</v>
      </c>
      <c r="B12" s="299">
        <v>3750</v>
      </c>
      <c r="C12" s="302">
        <v>2277</v>
      </c>
      <c r="D12" s="250"/>
      <c r="E12" s="249"/>
      <c r="F12" s="249"/>
      <c r="G12" s="249"/>
      <c r="H12" s="249"/>
    </row>
    <row r="13" spans="1:8" s="4" customFormat="1" ht="12.75" customHeight="1" x14ac:dyDescent="0.2">
      <c r="A13" s="297">
        <v>2012</v>
      </c>
      <c r="B13" s="299">
        <v>3498</v>
      </c>
      <c r="C13" s="302">
        <v>2049</v>
      </c>
      <c r="D13" s="250"/>
      <c r="E13" s="249"/>
      <c r="F13" s="249"/>
      <c r="G13" s="249"/>
      <c r="H13" s="249"/>
    </row>
    <row r="14" spans="1:8" s="4" customFormat="1" ht="12.75" customHeight="1" x14ac:dyDescent="0.2">
      <c r="A14" s="297">
        <v>2013</v>
      </c>
      <c r="B14" s="299">
        <v>3559</v>
      </c>
      <c r="C14" s="302">
        <v>2192</v>
      </c>
      <c r="D14" s="250"/>
      <c r="E14" s="249"/>
      <c r="F14" s="249"/>
      <c r="G14" s="249"/>
      <c r="H14" s="249"/>
    </row>
    <row r="15" spans="1:8" s="4" customFormat="1" ht="12.75" customHeight="1" x14ac:dyDescent="0.2">
      <c r="A15" s="297">
        <v>2014</v>
      </c>
      <c r="B15" s="299">
        <v>3659</v>
      </c>
      <c r="C15" s="302">
        <v>2130</v>
      </c>
      <c r="D15" s="3"/>
      <c r="E15" s="250"/>
      <c r="F15" s="249"/>
    </row>
    <row r="16" spans="1:8" s="4" customFormat="1" ht="12.75" customHeight="1" x14ac:dyDescent="0.2">
      <c r="A16" s="297">
        <v>2015</v>
      </c>
      <c r="B16" s="299">
        <v>3669</v>
      </c>
      <c r="C16" s="302">
        <v>2108</v>
      </c>
      <c r="D16" s="3"/>
      <c r="E16" s="250"/>
    </row>
    <row r="17" spans="1:5" s="4" customFormat="1" ht="12.75" customHeight="1" x14ac:dyDescent="0.2">
      <c r="A17" s="297">
        <v>2016</v>
      </c>
      <c r="B17" s="299">
        <v>3851</v>
      </c>
      <c r="C17" s="302">
        <v>2235</v>
      </c>
      <c r="D17" s="3"/>
      <c r="E17" s="250"/>
    </row>
    <row r="18" spans="1:5" s="4" customFormat="1" ht="12.75" customHeight="1" x14ac:dyDescent="0.2">
      <c r="A18" s="297">
        <v>2017</v>
      </c>
      <c r="B18" s="299">
        <v>3966</v>
      </c>
      <c r="C18" s="302">
        <v>2229</v>
      </c>
      <c r="D18" s="3"/>
    </row>
    <row r="19" spans="1:5" s="4" customFormat="1" ht="12.75" customHeight="1" x14ac:dyDescent="0.2">
      <c r="A19" s="297">
        <v>2018</v>
      </c>
      <c r="B19" s="299">
        <v>3969</v>
      </c>
      <c r="C19" s="302">
        <v>2350</v>
      </c>
      <c r="D19" s="3"/>
    </row>
    <row r="20" spans="1:5" s="4" customFormat="1" ht="12.75" customHeight="1" x14ac:dyDescent="0.2">
      <c r="A20" s="297">
        <v>2019</v>
      </c>
      <c r="B20" s="299">
        <v>4270</v>
      </c>
      <c r="C20" s="302">
        <v>2450</v>
      </c>
      <c r="D20" s="3"/>
    </row>
    <row r="21" spans="1:5" s="4" customFormat="1" ht="12.75" customHeight="1" x14ac:dyDescent="0.2">
      <c r="A21" s="297">
        <v>2020</v>
      </c>
      <c r="B21" s="299">
        <v>4292</v>
      </c>
      <c r="C21" s="302">
        <v>2282</v>
      </c>
      <c r="D21" s="3"/>
    </row>
    <row r="22" spans="1:5" s="4" customFormat="1" ht="12.75" customHeight="1" x14ac:dyDescent="0.2">
      <c r="A22" s="297">
        <v>2021</v>
      </c>
      <c r="B22" s="299">
        <v>4214</v>
      </c>
      <c r="C22" s="302">
        <v>2193</v>
      </c>
      <c r="D22" s="84"/>
    </row>
    <row r="23" spans="1:5" s="4" customFormat="1" ht="12.75" customHeight="1" x14ac:dyDescent="0.2">
      <c r="A23" s="297">
        <v>2022</v>
      </c>
      <c r="B23" s="299">
        <v>4294</v>
      </c>
      <c r="C23" s="302">
        <v>2147</v>
      </c>
      <c r="D23" s="84"/>
    </row>
    <row r="24" spans="1:5" s="4" customFormat="1" ht="12.75" customHeight="1" x14ac:dyDescent="0.2">
      <c r="A24" s="297">
        <v>2023</v>
      </c>
      <c r="B24" s="299" t="e">
        <v>#N/A</v>
      </c>
      <c r="C24" s="302" t="e">
        <v>#N/A</v>
      </c>
      <c r="D24" s="84"/>
    </row>
    <row r="25" spans="1:5" s="4" customFormat="1" ht="12.75" customHeight="1" x14ac:dyDescent="0.2">
      <c r="A25" s="33"/>
      <c r="B25" s="37"/>
      <c r="C25" s="38"/>
      <c r="D25" s="84"/>
    </row>
    <row r="26" spans="1:5" s="4" customFormat="1" ht="12.75" customHeight="1" x14ac:dyDescent="0.2">
      <c r="A26" s="33"/>
      <c r="B26" s="37"/>
      <c r="C26" s="38"/>
      <c r="D26" s="84"/>
    </row>
    <row r="27" spans="1:5" s="4" customFormat="1" ht="12.75" customHeight="1" x14ac:dyDescent="0.2">
      <c r="A27" s="161"/>
      <c r="B27" s="37"/>
      <c r="C27" s="38"/>
      <c r="D27" s="84"/>
    </row>
    <row r="28" spans="1:5" s="4" customFormat="1" ht="12.75" customHeight="1" x14ac:dyDescent="0.2">
      <c r="A28" s="33"/>
      <c r="B28" s="37"/>
      <c r="C28" s="38"/>
      <c r="D28" s="84"/>
    </row>
    <row r="29" spans="1:5" s="4" customFormat="1" ht="12.75" customHeight="1" x14ac:dyDescent="0.2">
      <c r="A29" s="161"/>
      <c r="B29" s="37"/>
      <c r="C29" s="38"/>
      <c r="D29" s="84"/>
    </row>
    <row r="30" spans="1:5" s="4" customFormat="1" ht="12.75" customHeight="1" x14ac:dyDescent="0.2">
      <c r="A30" s="33"/>
      <c r="B30" s="37"/>
      <c r="C30" s="38"/>
      <c r="D30" s="84"/>
    </row>
    <row r="31" spans="1:5" s="4" customFormat="1" ht="12.75" customHeight="1" x14ac:dyDescent="0.2">
      <c r="A31" s="33"/>
      <c r="B31" s="37"/>
      <c r="C31" s="38"/>
      <c r="D31" s="84"/>
    </row>
    <row r="32" spans="1:5" s="4" customFormat="1" ht="12.75" customHeight="1" x14ac:dyDescent="0.2">
      <c r="A32" s="33"/>
      <c r="B32" s="37"/>
      <c r="C32" s="38"/>
      <c r="D32" s="84"/>
    </row>
    <row r="33" spans="1:4" s="4" customFormat="1" ht="12.75" customHeight="1" x14ac:dyDescent="0.2">
      <c r="A33" s="33"/>
      <c r="B33" s="37"/>
      <c r="C33" s="38"/>
      <c r="D33" s="84"/>
    </row>
    <row r="34" spans="1:4" s="4" customFormat="1" ht="12.75" customHeight="1" x14ac:dyDescent="0.2">
      <c r="A34" s="33"/>
      <c r="B34" s="37"/>
      <c r="C34" s="38"/>
      <c r="D34" s="84"/>
    </row>
    <row r="35" spans="1:4" s="4" customFormat="1" ht="12.75" customHeight="1" x14ac:dyDescent="0.2">
      <c r="A35" s="33"/>
      <c r="B35" s="37"/>
      <c r="C35" s="38"/>
      <c r="D35" s="84"/>
    </row>
    <row r="36" spans="1:4" s="4" customFormat="1" ht="12.75" customHeight="1" x14ac:dyDescent="0.2">
      <c r="A36" s="161"/>
      <c r="B36" s="37"/>
      <c r="C36" s="38"/>
      <c r="D36" s="84"/>
    </row>
    <row r="37" spans="1:4" s="4" customFormat="1" ht="12.75" customHeight="1" x14ac:dyDescent="0.2">
      <c r="A37" s="33"/>
      <c r="B37" s="37"/>
      <c r="C37" s="38"/>
      <c r="D37" s="84"/>
    </row>
    <row r="38" spans="1:4" s="4" customFormat="1" ht="12.75" customHeight="1" x14ac:dyDescent="0.2">
      <c r="A38" s="161"/>
      <c r="B38" s="37"/>
      <c r="C38" s="38"/>
      <c r="D38" s="84"/>
    </row>
    <row r="39" spans="1:4" s="4" customFormat="1" ht="12.75" customHeight="1" x14ac:dyDescent="0.2">
      <c r="A39" s="33"/>
      <c r="B39" s="37"/>
      <c r="C39" s="38"/>
      <c r="D39" s="84"/>
    </row>
    <row r="40" spans="1:4" s="4" customFormat="1" ht="12.75" customHeight="1" x14ac:dyDescent="0.2">
      <c r="A40" s="33"/>
      <c r="B40" s="37"/>
      <c r="C40" s="38"/>
      <c r="D40" s="84"/>
    </row>
    <row r="41" spans="1:4" s="4" customFormat="1" ht="12.75" customHeight="1" x14ac:dyDescent="0.2">
      <c r="A41" s="33"/>
      <c r="B41" s="37"/>
      <c r="C41" s="38"/>
      <c r="D41" s="84"/>
    </row>
    <row r="42" spans="1:4" s="4" customFormat="1" ht="12.75" customHeight="1" x14ac:dyDescent="0.2">
      <c r="A42" s="33"/>
      <c r="B42" s="37"/>
      <c r="C42" s="38"/>
      <c r="D42" s="84"/>
    </row>
    <row r="43" spans="1:4" s="4" customFormat="1" ht="12.75" customHeight="1" x14ac:dyDescent="0.2">
      <c r="A43" s="33"/>
      <c r="B43" s="37"/>
      <c r="C43" s="38"/>
      <c r="D43" s="84"/>
    </row>
    <row r="44" spans="1:4" s="4" customFormat="1" ht="12.75" customHeight="1" x14ac:dyDescent="0.2">
      <c r="A44" s="33"/>
      <c r="B44" s="37"/>
      <c r="C44" s="38"/>
      <c r="D44" s="84"/>
    </row>
    <row r="45" spans="1:4" s="4" customFormat="1" ht="12.75" customHeight="1" x14ac:dyDescent="0.2">
      <c r="A45" s="161"/>
      <c r="B45" s="37"/>
      <c r="C45" s="38"/>
      <c r="D45" s="84"/>
    </row>
    <row r="46" spans="1:4" s="4" customFormat="1" ht="12.75" customHeight="1" x14ac:dyDescent="0.2">
      <c r="A46" s="33"/>
      <c r="B46" s="37"/>
      <c r="C46" s="38"/>
      <c r="D46" s="84"/>
    </row>
    <row r="47" spans="1:4" s="4" customFormat="1" ht="12.75" customHeight="1" x14ac:dyDescent="0.2">
      <c r="A47" s="161"/>
      <c r="B47" s="37"/>
      <c r="C47" s="38"/>
      <c r="D47" s="84"/>
    </row>
    <row r="48" spans="1:4" s="4" customFormat="1" ht="12.75" customHeight="1" x14ac:dyDescent="0.2">
      <c r="A48" s="33"/>
      <c r="B48" s="37"/>
      <c r="C48" s="38"/>
      <c r="D48" s="84"/>
    </row>
    <row r="49" spans="1:4" s="4" customFormat="1" ht="12.75" customHeight="1" x14ac:dyDescent="0.2">
      <c r="A49" s="33"/>
      <c r="B49" s="37"/>
      <c r="C49" s="38"/>
      <c r="D49" s="84"/>
    </row>
    <row r="50" spans="1:4" s="4" customFormat="1" ht="12.75" customHeight="1" x14ac:dyDescent="0.2">
      <c r="A50" s="33"/>
      <c r="B50" s="37"/>
      <c r="C50" s="38"/>
      <c r="D50" s="84"/>
    </row>
    <row r="51" spans="1:4" s="4" customFormat="1" ht="12.75" customHeight="1" x14ac:dyDescent="0.2">
      <c r="A51" s="33"/>
      <c r="B51" s="37"/>
      <c r="C51" s="38"/>
      <c r="D51" s="84"/>
    </row>
    <row r="52" spans="1:4" s="4" customFormat="1" ht="12.75" customHeight="1" x14ac:dyDescent="0.2">
      <c r="A52" s="33"/>
      <c r="B52" s="37"/>
      <c r="C52" s="38"/>
      <c r="D52" s="84"/>
    </row>
    <row r="53" spans="1:4" s="4" customFormat="1" ht="12.75" customHeight="1" x14ac:dyDescent="0.2">
      <c r="A53" s="33"/>
      <c r="B53" s="37"/>
      <c r="C53" s="38"/>
      <c r="D53" s="84"/>
    </row>
    <row r="54" spans="1:4" s="4" customFormat="1" ht="12.75" customHeight="1" x14ac:dyDescent="0.2">
      <c r="A54" s="161"/>
      <c r="B54" s="37"/>
      <c r="C54" s="38"/>
      <c r="D54" s="84"/>
    </row>
    <row r="55" spans="1:4" s="4" customFormat="1" ht="12.75" customHeight="1" x14ac:dyDescent="0.2">
      <c r="A55" s="33"/>
      <c r="B55" s="37"/>
      <c r="C55" s="38"/>
      <c r="D55" s="84"/>
    </row>
    <row r="56" spans="1:4" s="4" customFormat="1" ht="12.75" customHeight="1" x14ac:dyDescent="0.2">
      <c r="A56" s="161"/>
      <c r="B56" s="37"/>
      <c r="C56" s="38"/>
      <c r="D56" s="84"/>
    </row>
    <row r="57" spans="1:4" s="4" customFormat="1" ht="12.75" customHeight="1" x14ac:dyDescent="0.2">
      <c r="A57" s="33"/>
      <c r="B57" s="37"/>
      <c r="C57" s="38"/>
      <c r="D57" s="84"/>
    </row>
    <row r="58" spans="1:4" s="4" customFormat="1" ht="12.75" customHeight="1" x14ac:dyDescent="0.2">
      <c r="A58" s="33"/>
      <c r="B58" s="37"/>
      <c r="C58" s="38"/>
      <c r="D58" s="84"/>
    </row>
    <row r="59" spans="1:4" s="4" customFormat="1" ht="12.75" customHeight="1" x14ac:dyDescent="0.2">
      <c r="A59" s="33"/>
      <c r="B59" s="37"/>
      <c r="C59" s="38"/>
      <c r="D59" s="84"/>
    </row>
    <row r="60" spans="1:4" s="4" customFormat="1" ht="12.75" customHeight="1" x14ac:dyDescent="0.2">
      <c r="A60" s="33"/>
      <c r="B60" s="37"/>
      <c r="C60" s="38"/>
      <c r="D60" s="84"/>
    </row>
    <row r="61" spans="1:4" s="4" customFormat="1" ht="12.75" customHeight="1" x14ac:dyDescent="0.2">
      <c r="A61" s="33"/>
      <c r="B61" s="37"/>
      <c r="C61" s="38"/>
      <c r="D61" s="84"/>
    </row>
    <row r="62" spans="1:4" s="4" customFormat="1" ht="12.75" customHeight="1" x14ac:dyDescent="0.2">
      <c r="A62" s="33"/>
      <c r="B62" s="37"/>
      <c r="C62" s="38"/>
      <c r="D62" s="84"/>
    </row>
    <row r="63" spans="1:4" s="4" customFormat="1" ht="12.75" customHeight="1" x14ac:dyDescent="0.2">
      <c r="A63" s="161"/>
      <c r="B63" s="37"/>
      <c r="C63" s="38"/>
      <c r="D63" s="84"/>
    </row>
    <row r="64" spans="1:4" s="4" customFormat="1" ht="12.75" customHeight="1" x14ac:dyDescent="0.2">
      <c r="A64" s="33"/>
      <c r="B64" s="37"/>
      <c r="C64" s="38"/>
      <c r="D64" s="84"/>
    </row>
    <row r="65" spans="1:4" s="4" customFormat="1" ht="12.75" customHeight="1" x14ac:dyDescent="0.2">
      <c r="A65" s="161"/>
      <c r="B65" s="37"/>
      <c r="C65" s="38"/>
      <c r="D65" s="84"/>
    </row>
    <row r="66" spans="1:4" s="4" customFormat="1" ht="12.75" customHeight="1" x14ac:dyDescent="0.2">
      <c r="A66" s="33"/>
      <c r="B66" s="37"/>
      <c r="C66" s="38"/>
      <c r="D66" s="84"/>
    </row>
    <row r="67" spans="1:4" s="4" customFormat="1" ht="12.75" customHeight="1" x14ac:dyDescent="0.2">
      <c r="A67" s="33"/>
      <c r="B67" s="37"/>
      <c r="C67" s="38"/>
      <c r="D67" s="84"/>
    </row>
    <row r="68" spans="1:4" s="4" customFormat="1" ht="12.75" customHeight="1" x14ac:dyDescent="0.2">
      <c r="A68" s="33"/>
      <c r="B68" s="37"/>
      <c r="C68" s="38"/>
      <c r="D68" s="84"/>
    </row>
    <row r="69" spans="1:4" s="4" customFormat="1" ht="12.75" customHeight="1" x14ac:dyDescent="0.2">
      <c r="A69" s="33"/>
      <c r="B69" s="37"/>
      <c r="C69" s="38"/>
      <c r="D69" s="84"/>
    </row>
    <row r="70" spans="1:4" s="4" customFormat="1" ht="12.75" customHeight="1" x14ac:dyDescent="0.2">
      <c r="A70" s="33"/>
      <c r="B70" s="37"/>
      <c r="C70" s="38"/>
      <c r="D70" s="84"/>
    </row>
    <row r="71" spans="1:4" s="4" customFormat="1" ht="12.75" customHeight="1" x14ac:dyDescent="0.2">
      <c r="A71" s="33"/>
      <c r="B71" s="37"/>
      <c r="C71" s="38"/>
      <c r="D71" s="84"/>
    </row>
    <row r="72" spans="1:4" s="4" customFormat="1" ht="12.75" customHeight="1" x14ac:dyDescent="0.2">
      <c r="A72" s="161"/>
      <c r="B72" s="37"/>
      <c r="C72" s="38"/>
      <c r="D72" s="84"/>
    </row>
    <row r="73" spans="1:4" s="4" customFormat="1" ht="12.75" customHeight="1" x14ac:dyDescent="0.2">
      <c r="A73" s="33"/>
      <c r="B73" s="37"/>
      <c r="C73" s="38"/>
      <c r="D73" s="84"/>
    </row>
    <row r="74" spans="1:4" s="4" customFormat="1" ht="12.75" customHeight="1" x14ac:dyDescent="0.2">
      <c r="A74" s="161"/>
      <c r="B74" s="37"/>
      <c r="C74" s="38"/>
      <c r="D74" s="84"/>
    </row>
    <row r="75" spans="1:4" s="4" customFormat="1" ht="12.75" customHeight="1" x14ac:dyDescent="0.2">
      <c r="A75" s="33"/>
      <c r="B75" s="37"/>
      <c r="C75" s="38"/>
      <c r="D75" s="84"/>
    </row>
    <row r="76" spans="1:4" s="4" customFormat="1" ht="12.75" customHeight="1" x14ac:dyDescent="0.2">
      <c r="A76" s="33"/>
      <c r="B76" s="37"/>
      <c r="C76" s="38"/>
      <c r="D76" s="84"/>
    </row>
    <row r="77" spans="1:4" s="4" customFormat="1" ht="12.75" customHeight="1" x14ac:dyDescent="0.2">
      <c r="A77" s="33"/>
      <c r="B77" s="37"/>
      <c r="C77" s="38"/>
      <c r="D77" s="84"/>
    </row>
    <row r="78" spans="1:4" s="4" customFormat="1" ht="12.75" customHeight="1" x14ac:dyDescent="0.2">
      <c r="A78" s="33"/>
      <c r="B78" s="37"/>
      <c r="C78" s="38"/>
      <c r="D78" s="84"/>
    </row>
    <row r="79" spans="1:4" s="4" customFormat="1" ht="12.75" customHeight="1" x14ac:dyDescent="0.2">
      <c r="A79" s="33"/>
      <c r="B79" s="37"/>
      <c r="C79" s="38"/>
      <c r="D79" s="84"/>
    </row>
    <row r="80" spans="1:4" s="4" customFormat="1" ht="12.75" customHeight="1" x14ac:dyDescent="0.2">
      <c r="A80" s="33"/>
      <c r="B80" s="37"/>
      <c r="C80" s="38"/>
      <c r="D80" s="84"/>
    </row>
    <row r="81" spans="1:4" s="4" customFormat="1" ht="12.75" customHeight="1" x14ac:dyDescent="0.2">
      <c r="A81" s="161"/>
      <c r="B81" s="37"/>
      <c r="C81" s="38"/>
      <c r="D81" s="84"/>
    </row>
    <row r="82" spans="1:4" s="4" customFormat="1" ht="12.75" customHeight="1" x14ac:dyDescent="0.2">
      <c r="A82" s="33"/>
      <c r="B82" s="37"/>
      <c r="C82" s="38"/>
      <c r="D82" s="84"/>
    </row>
    <row r="83" spans="1:4" s="4" customFormat="1" ht="12.75" customHeight="1" x14ac:dyDescent="0.2">
      <c r="A83" s="161"/>
      <c r="B83" s="37"/>
      <c r="C83" s="38"/>
      <c r="D83" s="84"/>
    </row>
    <row r="84" spans="1:4" s="4" customFormat="1" ht="12.75" customHeight="1" x14ac:dyDescent="0.2">
      <c r="A84" s="33"/>
      <c r="B84" s="37"/>
      <c r="C84" s="38"/>
      <c r="D84" s="84"/>
    </row>
    <row r="85" spans="1:4" s="4" customFormat="1" ht="12.75" customHeight="1" x14ac:dyDescent="0.2">
      <c r="A85" s="33"/>
      <c r="B85" s="37"/>
      <c r="C85" s="38"/>
      <c r="D85" s="84"/>
    </row>
    <row r="86" spans="1:4" s="4" customFormat="1" ht="12.75" customHeight="1" x14ac:dyDescent="0.2">
      <c r="A86" s="33"/>
      <c r="B86" s="37"/>
      <c r="C86" s="38"/>
      <c r="D86" s="84"/>
    </row>
    <row r="87" spans="1:4" s="4" customFormat="1" ht="12.75" customHeight="1" x14ac:dyDescent="0.2">
      <c r="A87" s="33"/>
      <c r="B87" s="37"/>
      <c r="C87" s="38"/>
      <c r="D87" s="84"/>
    </row>
    <row r="88" spans="1:4" s="4" customFormat="1" ht="12.75" customHeight="1" x14ac:dyDescent="0.2">
      <c r="A88" s="33"/>
      <c r="B88" s="37"/>
      <c r="C88" s="38"/>
      <c r="D88" s="84"/>
    </row>
    <row r="89" spans="1:4" s="4" customFormat="1" ht="12.75" customHeight="1" x14ac:dyDescent="0.2">
      <c r="A89" s="33"/>
      <c r="B89" s="37"/>
      <c r="C89" s="38"/>
      <c r="D89" s="84"/>
    </row>
    <row r="90" spans="1:4" s="4" customFormat="1" ht="12.75" customHeight="1" x14ac:dyDescent="0.2">
      <c r="A90" s="161"/>
      <c r="B90" s="37"/>
      <c r="C90" s="38"/>
      <c r="D90" s="84"/>
    </row>
    <row r="91" spans="1:4" s="4" customFormat="1" ht="12.75" customHeight="1" x14ac:dyDescent="0.2">
      <c r="A91" s="33"/>
      <c r="B91" s="37"/>
      <c r="C91" s="38"/>
      <c r="D91" s="84"/>
    </row>
    <row r="92" spans="1:4" s="4" customFormat="1" ht="12.75" customHeight="1" x14ac:dyDescent="0.2">
      <c r="A92" s="161"/>
      <c r="B92" s="37"/>
      <c r="C92" s="38"/>
      <c r="D92" s="84"/>
    </row>
    <row r="93" spans="1:4" s="4" customFormat="1" ht="12.75" customHeight="1" x14ac:dyDescent="0.2">
      <c r="A93" s="33"/>
      <c r="B93" s="37"/>
      <c r="C93" s="38"/>
      <c r="D93" s="84"/>
    </row>
    <row r="94" spans="1:4" s="4" customFormat="1" ht="12.75" customHeight="1" x14ac:dyDescent="0.2">
      <c r="A94" s="33"/>
      <c r="B94" s="37"/>
      <c r="C94" s="38"/>
      <c r="D94" s="84"/>
    </row>
    <row r="95" spans="1:4" s="4" customFormat="1" ht="12.75" customHeight="1" x14ac:dyDescent="0.2">
      <c r="A95" s="33"/>
      <c r="B95" s="37"/>
      <c r="C95" s="38"/>
      <c r="D95" s="84"/>
    </row>
    <row r="96" spans="1:4" s="4" customFormat="1" x14ac:dyDescent="0.2">
      <c r="A96" s="33"/>
      <c r="B96" s="37"/>
      <c r="C96" s="38"/>
      <c r="D96" s="84"/>
    </row>
    <row r="97" spans="1:4" s="4" customFormat="1" x14ac:dyDescent="0.2">
      <c r="A97" s="33"/>
      <c r="B97" s="37"/>
      <c r="C97" s="38"/>
      <c r="D97" s="84"/>
    </row>
    <row r="98" spans="1:4" s="1" customFormat="1" x14ac:dyDescent="0.2">
      <c r="A98" s="33"/>
      <c r="B98" s="37"/>
      <c r="C98" s="38"/>
      <c r="D98" s="84"/>
    </row>
    <row r="99" spans="1:4" s="1" customFormat="1" x14ac:dyDescent="0.2">
      <c r="A99" s="161"/>
      <c r="B99" s="37"/>
      <c r="C99" s="38"/>
      <c r="D99" s="84"/>
    </row>
    <row r="100" spans="1:4" s="1" customFormat="1" x14ac:dyDescent="0.2">
      <c r="A100" s="33"/>
      <c r="B100" s="37"/>
      <c r="C100" s="38"/>
      <c r="D100" s="84"/>
    </row>
    <row r="101" spans="1:4" s="1" customFormat="1" x14ac:dyDescent="0.2">
      <c r="A101" s="161"/>
      <c r="B101" s="37"/>
      <c r="C101" s="38"/>
      <c r="D101" s="84"/>
    </row>
    <row r="102" spans="1:4" s="1" customFormat="1" x14ac:dyDescent="0.2">
      <c r="A102" s="33"/>
      <c r="B102" s="37"/>
      <c r="C102" s="38"/>
      <c r="D102" s="84"/>
    </row>
    <row r="103" spans="1:4" s="1" customFormat="1" x14ac:dyDescent="0.2">
      <c r="A103" s="33"/>
      <c r="B103" s="37"/>
      <c r="C103" s="38"/>
      <c r="D103" s="84"/>
    </row>
    <row r="104" spans="1:4" s="1" customFormat="1" x14ac:dyDescent="0.2">
      <c r="A104" s="33"/>
      <c r="B104" s="37"/>
      <c r="C104" s="38"/>
      <c r="D104" s="84"/>
    </row>
    <row r="105" spans="1:4" s="1" customFormat="1" x14ac:dyDescent="0.2">
      <c r="A105" s="33"/>
      <c r="B105" s="37"/>
      <c r="C105" s="38"/>
      <c r="D105" s="84"/>
    </row>
    <row r="106" spans="1:4" s="1" customFormat="1" x14ac:dyDescent="0.2">
      <c r="A106" s="33"/>
      <c r="B106" s="37"/>
      <c r="C106" s="38"/>
      <c r="D106" s="84"/>
    </row>
    <row r="107" spans="1:4" s="1" customFormat="1" x14ac:dyDescent="0.2">
      <c r="A107" s="33"/>
      <c r="B107" s="37"/>
      <c r="C107" s="38"/>
      <c r="D107" s="84"/>
    </row>
    <row r="108" spans="1:4" x14ac:dyDescent="0.2">
      <c r="A108" s="161"/>
      <c r="B108" s="37"/>
      <c r="C108" s="38"/>
      <c r="D108" s="84"/>
    </row>
    <row r="109" spans="1:4" x14ac:dyDescent="0.2">
      <c r="A109" s="33"/>
      <c r="B109" s="37"/>
      <c r="C109" s="38"/>
      <c r="D109" s="84"/>
    </row>
    <row r="110" spans="1:4" x14ac:dyDescent="0.2">
      <c r="A110" s="161"/>
      <c r="B110" s="37"/>
      <c r="C110" s="38"/>
      <c r="D110" s="84"/>
    </row>
    <row r="111" spans="1:4" x14ac:dyDescent="0.2">
      <c r="A111" s="33"/>
      <c r="B111" s="37"/>
      <c r="C111" s="38"/>
      <c r="D111" s="84"/>
    </row>
    <row r="112" spans="1:4" x14ac:dyDescent="0.2">
      <c r="A112" s="33"/>
      <c r="B112" s="37"/>
      <c r="C112" s="38"/>
      <c r="D112" s="84"/>
    </row>
    <row r="113" spans="1:4" x14ac:dyDescent="0.2">
      <c r="A113" s="33"/>
      <c r="B113" s="37"/>
      <c r="C113" s="38"/>
      <c r="D113" s="84"/>
    </row>
    <row r="114" spans="1:4" x14ac:dyDescent="0.2">
      <c r="A114" s="33"/>
      <c r="B114" s="37"/>
      <c r="C114" s="38"/>
      <c r="D114" s="84"/>
    </row>
    <row r="115" spans="1:4" x14ac:dyDescent="0.2">
      <c r="A115" s="33"/>
      <c r="B115" s="37"/>
      <c r="C115" s="38"/>
      <c r="D115" s="84"/>
    </row>
    <row r="116" spans="1:4" x14ac:dyDescent="0.2">
      <c r="A116" s="33"/>
      <c r="B116" s="37"/>
      <c r="C116" s="38"/>
      <c r="D116" s="84"/>
    </row>
    <row r="117" spans="1:4" x14ac:dyDescent="0.2">
      <c r="A117" s="161"/>
      <c r="B117" s="37"/>
      <c r="C117" s="38"/>
      <c r="D117" s="84"/>
    </row>
    <row r="118" spans="1:4" x14ac:dyDescent="0.2">
      <c r="A118" s="33"/>
      <c r="B118" s="37"/>
      <c r="C118" s="38"/>
      <c r="D118" s="84"/>
    </row>
    <row r="119" spans="1:4" x14ac:dyDescent="0.2">
      <c r="A119" s="161"/>
      <c r="B119" s="37"/>
      <c r="C119" s="38"/>
      <c r="D119" s="84"/>
    </row>
    <row r="120" spans="1:4" x14ac:dyDescent="0.2">
      <c r="A120" s="33"/>
      <c r="B120" s="37"/>
      <c r="C120" s="38"/>
      <c r="D120" s="84"/>
    </row>
    <row r="121" spans="1:4" x14ac:dyDescent="0.2">
      <c r="A121" s="33"/>
      <c r="B121" s="37"/>
      <c r="C121" s="38"/>
      <c r="D121" s="84"/>
    </row>
    <row r="122" spans="1:4" x14ac:dyDescent="0.2">
      <c r="A122" s="33"/>
      <c r="B122" s="37"/>
      <c r="C122" s="38"/>
      <c r="D122" s="84"/>
    </row>
    <row r="123" spans="1:4" x14ac:dyDescent="0.2">
      <c r="A123" s="33"/>
      <c r="B123" s="37"/>
      <c r="C123" s="38"/>
      <c r="D123" s="84"/>
    </row>
    <row r="124" spans="1:4" x14ac:dyDescent="0.2">
      <c r="A124" s="33"/>
      <c r="B124" s="37"/>
      <c r="C124" s="38"/>
      <c r="D124" s="84"/>
    </row>
    <row r="125" spans="1:4" x14ac:dyDescent="0.2">
      <c r="A125" s="33"/>
      <c r="B125" s="37"/>
      <c r="C125" s="38"/>
      <c r="D125" s="84"/>
    </row>
    <row r="126" spans="1:4" x14ac:dyDescent="0.2">
      <c r="A126" s="161"/>
      <c r="B126" s="37"/>
      <c r="C126" s="38"/>
      <c r="D126" s="84"/>
    </row>
    <row r="127" spans="1:4" x14ac:dyDescent="0.2">
      <c r="A127" s="33"/>
      <c r="B127" s="37"/>
      <c r="C127" s="38"/>
      <c r="D127" s="84"/>
    </row>
    <row r="128" spans="1:4" x14ac:dyDescent="0.2">
      <c r="A128" s="161"/>
      <c r="B128" s="37"/>
      <c r="C128" s="38"/>
      <c r="D128" s="84"/>
    </row>
    <row r="129" spans="1:4" x14ac:dyDescent="0.2">
      <c r="A129" s="33"/>
      <c r="B129" s="37"/>
      <c r="C129" s="38"/>
      <c r="D129" s="84"/>
    </row>
    <row r="130" spans="1:4" x14ac:dyDescent="0.2">
      <c r="A130" s="33"/>
      <c r="B130" s="37"/>
      <c r="C130" s="38"/>
      <c r="D130" s="84"/>
    </row>
    <row r="131" spans="1:4" x14ac:dyDescent="0.2">
      <c r="A131" s="33"/>
      <c r="B131" s="37"/>
      <c r="C131" s="38"/>
      <c r="D131" s="84"/>
    </row>
    <row r="132" spans="1:4" x14ac:dyDescent="0.2">
      <c r="A132" s="33"/>
      <c r="B132" s="37"/>
      <c r="C132" s="38"/>
      <c r="D132" s="84"/>
    </row>
    <row r="133" spans="1:4" x14ac:dyDescent="0.2">
      <c r="A133" s="33"/>
      <c r="B133" s="37"/>
      <c r="C133" s="38"/>
      <c r="D133" s="84"/>
    </row>
    <row r="134" spans="1:4" x14ac:dyDescent="0.2">
      <c r="A134" s="33"/>
      <c r="B134" s="37"/>
      <c r="C134" s="38"/>
      <c r="D134" s="84"/>
    </row>
    <row r="135" spans="1:4" x14ac:dyDescent="0.2">
      <c r="A135" s="161"/>
      <c r="B135" s="37"/>
      <c r="C135" s="38"/>
      <c r="D135" s="84"/>
    </row>
    <row r="136" spans="1:4" x14ac:dyDescent="0.2">
      <c r="A136" s="33"/>
      <c r="B136" s="37"/>
      <c r="C136" s="38"/>
      <c r="D136" s="84"/>
    </row>
    <row r="137" spans="1:4" x14ac:dyDescent="0.2">
      <c r="A137" s="161"/>
      <c r="B137" s="37"/>
      <c r="C137" s="38"/>
      <c r="D137" s="84"/>
    </row>
    <row r="138" spans="1:4" x14ac:dyDescent="0.2">
      <c r="A138" s="33"/>
      <c r="B138" s="37"/>
      <c r="C138" s="38"/>
      <c r="D138" s="84"/>
    </row>
    <row r="139" spans="1:4" x14ac:dyDescent="0.2">
      <c r="A139" s="33"/>
      <c r="B139" s="37"/>
      <c r="C139" s="38"/>
      <c r="D139" s="84"/>
    </row>
    <row r="140" spans="1:4" x14ac:dyDescent="0.2">
      <c r="A140" s="33"/>
      <c r="B140" s="37"/>
      <c r="C140" s="38"/>
      <c r="D140" s="84"/>
    </row>
    <row r="141" spans="1:4" x14ac:dyDescent="0.2">
      <c r="A141" s="33"/>
      <c r="B141" s="37"/>
      <c r="C141" s="38"/>
      <c r="D141" s="84"/>
    </row>
    <row r="142" spans="1:4" x14ac:dyDescent="0.2">
      <c r="A142" s="33"/>
      <c r="B142" s="37"/>
      <c r="C142" s="38"/>
      <c r="D142" s="84"/>
    </row>
    <row r="143" spans="1:4" x14ac:dyDescent="0.2">
      <c r="A143" s="33"/>
      <c r="B143" s="37"/>
      <c r="C143" s="38"/>
      <c r="D143" s="84"/>
    </row>
    <row r="144" spans="1:4" x14ac:dyDescent="0.2">
      <c r="A144" s="161"/>
      <c r="B144" s="37"/>
      <c r="C144" s="38"/>
      <c r="D144" s="84"/>
    </row>
    <row r="145" spans="1:4" x14ac:dyDescent="0.2">
      <c r="A145" s="33"/>
      <c r="B145" s="37"/>
      <c r="C145" s="38"/>
      <c r="D145" s="84"/>
    </row>
    <row r="146" spans="1:4" x14ac:dyDescent="0.2">
      <c r="A146" s="161"/>
      <c r="B146" s="37"/>
      <c r="C146" s="38"/>
      <c r="D146" s="84"/>
    </row>
    <row r="147" spans="1:4" x14ac:dyDescent="0.2">
      <c r="A147" s="33"/>
      <c r="B147" s="37"/>
      <c r="C147" s="38"/>
      <c r="D147" s="84"/>
    </row>
    <row r="148" spans="1:4" x14ac:dyDescent="0.2">
      <c r="A148" s="33"/>
      <c r="B148" s="37"/>
      <c r="C148" s="38"/>
      <c r="D148" s="84"/>
    </row>
    <row r="149" spans="1:4" x14ac:dyDescent="0.2">
      <c r="A149" s="33"/>
      <c r="B149" s="37"/>
      <c r="C149" s="38"/>
      <c r="D149" s="84"/>
    </row>
    <row r="150" spans="1:4" x14ac:dyDescent="0.2">
      <c r="A150" s="33"/>
      <c r="B150" s="37"/>
      <c r="C150" s="38"/>
      <c r="D150" s="84"/>
    </row>
    <row r="151" spans="1:4" x14ac:dyDescent="0.2">
      <c r="A151" s="33"/>
      <c r="B151" s="37"/>
      <c r="C151" s="38"/>
      <c r="D151" s="84"/>
    </row>
    <row r="152" spans="1:4" x14ac:dyDescent="0.2">
      <c r="A152" s="33"/>
      <c r="B152" s="37"/>
      <c r="C152" s="38"/>
      <c r="D152" s="84"/>
    </row>
    <row r="153" spans="1:4" x14ac:dyDescent="0.2">
      <c r="A153" s="161"/>
      <c r="B153" s="37"/>
      <c r="C153" s="38"/>
      <c r="D153" s="84"/>
    </row>
    <row r="154" spans="1:4" x14ac:dyDescent="0.2">
      <c r="A154" s="33"/>
      <c r="B154" s="37"/>
      <c r="C154" s="38"/>
      <c r="D154" s="84"/>
    </row>
    <row r="155" spans="1:4" x14ac:dyDescent="0.2">
      <c r="A155" s="161"/>
      <c r="B155" s="37"/>
      <c r="C155" s="38"/>
      <c r="D155" s="84"/>
    </row>
    <row r="156" spans="1:4" x14ac:dyDescent="0.2">
      <c r="A156" s="33"/>
      <c r="B156" s="37"/>
      <c r="C156" s="38"/>
      <c r="D156" s="84"/>
    </row>
    <row r="157" spans="1:4" x14ac:dyDescent="0.2">
      <c r="A157" s="33"/>
      <c r="B157" s="37"/>
      <c r="C157" s="38"/>
      <c r="D157" s="84"/>
    </row>
    <row r="158" spans="1:4" x14ac:dyDescent="0.2">
      <c r="A158" s="33"/>
      <c r="B158" s="37"/>
      <c r="C158" s="38"/>
      <c r="D158" s="84"/>
    </row>
    <row r="159" spans="1:4" x14ac:dyDescent="0.2">
      <c r="A159" s="33"/>
      <c r="B159" s="37"/>
      <c r="C159" s="38"/>
      <c r="D159" s="84"/>
    </row>
    <row r="160" spans="1:4" x14ac:dyDescent="0.2">
      <c r="A160" s="33"/>
      <c r="B160" s="37"/>
      <c r="C160" s="38"/>
      <c r="D160" s="84"/>
    </row>
    <row r="161" spans="1:4" x14ac:dyDescent="0.2">
      <c r="A161" s="33"/>
      <c r="B161" s="37"/>
      <c r="C161" s="38"/>
      <c r="D161" s="84"/>
    </row>
    <row r="162" spans="1:4" x14ac:dyDescent="0.2">
      <c r="A162" s="161"/>
      <c r="B162" s="37"/>
      <c r="C162" s="38"/>
      <c r="D162" s="84"/>
    </row>
    <row r="163" spans="1:4" x14ac:dyDescent="0.2">
      <c r="A163" s="33"/>
      <c r="B163" s="37"/>
      <c r="C163" s="38"/>
      <c r="D163" s="84"/>
    </row>
    <row r="164" spans="1:4" x14ac:dyDescent="0.2">
      <c r="A164" s="161"/>
      <c r="B164" s="37"/>
      <c r="C164" s="38"/>
      <c r="D164" s="84"/>
    </row>
    <row r="165" spans="1:4" x14ac:dyDescent="0.2">
      <c r="A165" s="33"/>
      <c r="B165" s="37"/>
      <c r="C165" s="38"/>
      <c r="D165" s="84"/>
    </row>
    <row r="166" spans="1:4" x14ac:dyDescent="0.2">
      <c r="A166" s="33"/>
      <c r="B166" s="37"/>
      <c r="C166" s="38"/>
      <c r="D166" s="84"/>
    </row>
    <row r="167" spans="1:4" x14ac:dyDescent="0.2">
      <c r="A167" s="80"/>
      <c r="B167" s="49"/>
      <c r="C167" s="82"/>
      <c r="D167" s="84"/>
    </row>
    <row r="168" spans="1:4" x14ac:dyDescent="0.2">
      <c r="A168" s="81"/>
      <c r="B168" s="158"/>
      <c r="C168" s="82"/>
      <c r="D168" s="50"/>
    </row>
    <row r="169" spans="1:4" x14ac:dyDescent="0.2">
      <c r="A169" s="80"/>
      <c r="B169" s="158"/>
      <c r="C169" s="82"/>
    </row>
    <row r="170" spans="1:4" x14ac:dyDescent="0.2">
      <c r="A170" s="80"/>
      <c r="B170" s="158"/>
      <c r="C170" s="82"/>
    </row>
    <row r="171" spans="1:4" x14ac:dyDescent="0.2">
      <c r="A171" s="80"/>
      <c r="B171" s="53"/>
      <c r="C171" s="159"/>
    </row>
    <row r="172" spans="1:4" x14ac:dyDescent="0.2">
      <c r="A172" s="80"/>
      <c r="B172" s="53"/>
      <c r="C172" s="83"/>
    </row>
    <row r="173" spans="1:4" x14ac:dyDescent="0.2">
      <c r="A173" s="80"/>
      <c r="B173" s="53"/>
      <c r="C173" s="83"/>
    </row>
    <row r="174" spans="1:4" x14ac:dyDescent="0.2">
      <c r="A174" s="80"/>
      <c r="B174" s="53"/>
      <c r="C174" s="83"/>
    </row>
    <row r="175" spans="1:4" x14ac:dyDescent="0.2">
      <c r="A175" s="80"/>
      <c r="B175" s="53"/>
      <c r="C175" s="83"/>
    </row>
    <row r="176" spans="1:4" x14ac:dyDescent="0.2">
      <c r="A176" s="80"/>
      <c r="B176" s="53"/>
      <c r="C176" s="83"/>
    </row>
    <row r="177" spans="1:3" x14ac:dyDescent="0.2">
      <c r="A177" s="80"/>
      <c r="B177" s="53"/>
      <c r="C177" s="83"/>
    </row>
    <row r="178" spans="1:3" x14ac:dyDescent="0.2">
      <c r="A178" s="80"/>
      <c r="B178" s="53"/>
      <c r="C178" s="83"/>
    </row>
    <row r="179" spans="1:3" x14ac:dyDescent="0.2">
      <c r="A179" s="80"/>
      <c r="B179" s="53"/>
      <c r="C179" s="83"/>
    </row>
    <row r="180" spans="1:3" x14ac:dyDescent="0.2">
      <c r="A180" s="80"/>
      <c r="B180" s="53"/>
      <c r="C180" s="83"/>
    </row>
    <row r="181" spans="1:3" x14ac:dyDescent="0.2">
      <c r="A181" s="80"/>
      <c r="B181" s="53"/>
      <c r="C181" s="83"/>
    </row>
    <row r="182" spans="1:3" x14ac:dyDescent="0.2">
      <c r="A182" s="80"/>
      <c r="B182" s="53"/>
      <c r="C182" s="83"/>
    </row>
    <row r="183" spans="1:3" x14ac:dyDescent="0.2">
      <c r="A183" s="80"/>
      <c r="B183" s="53"/>
      <c r="C183" s="83"/>
    </row>
    <row r="184" spans="1:3" x14ac:dyDescent="0.2">
      <c r="A184" s="80"/>
      <c r="B184" s="53"/>
      <c r="C184" s="83"/>
    </row>
    <row r="185" spans="1:3" x14ac:dyDescent="0.2">
      <c r="A185" s="80"/>
      <c r="B185" s="53"/>
      <c r="C185" s="83"/>
    </row>
    <row r="186" spans="1:3" x14ac:dyDescent="0.2">
      <c r="A186" s="80"/>
      <c r="B186" s="53"/>
      <c r="C186" s="83"/>
    </row>
    <row r="187" spans="1:3" x14ac:dyDescent="0.2">
      <c r="A187" s="80"/>
      <c r="B187" s="53"/>
      <c r="C187" s="83"/>
    </row>
    <row r="188" spans="1:3" x14ac:dyDescent="0.2">
      <c r="A188" s="80"/>
      <c r="B188" s="53"/>
      <c r="C188" s="83"/>
    </row>
    <row r="189" spans="1:3" x14ac:dyDescent="0.2">
      <c r="A189" s="80"/>
      <c r="B189" s="53"/>
      <c r="C189" s="83"/>
    </row>
    <row r="190" spans="1:3" x14ac:dyDescent="0.2">
      <c r="A190" s="80"/>
      <c r="B190" s="53"/>
      <c r="C190" s="83"/>
    </row>
    <row r="191" spans="1:3" x14ac:dyDescent="0.2">
      <c r="A191" s="80"/>
      <c r="B191" s="53"/>
      <c r="C191" s="83"/>
    </row>
    <row r="192" spans="1:3" x14ac:dyDescent="0.2">
      <c r="A192" s="80"/>
      <c r="B192" s="53"/>
      <c r="C192" s="83"/>
    </row>
    <row r="193" spans="1:3" x14ac:dyDescent="0.2">
      <c r="A193" s="80"/>
      <c r="B193" s="53"/>
      <c r="C193" s="83"/>
    </row>
    <row r="194" spans="1:3" x14ac:dyDescent="0.2">
      <c r="A194" s="80"/>
      <c r="B194" s="53"/>
      <c r="C194" s="83"/>
    </row>
    <row r="195" spans="1:3" x14ac:dyDescent="0.2">
      <c r="A195" s="80"/>
      <c r="B195" s="53"/>
      <c r="C195" s="83"/>
    </row>
    <row r="196" spans="1:3" x14ac:dyDescent="0.2">
      <c r="A196" s="80"/>
      <c r="B196" s="53"/>
      <c r="C196" s="83"/>
    </row>
    <row r="197" spans="1:3" x14ac:dyDescent="0.2">
      <c r="A197" s="80"/>
      <c r="B197" s="53"/>
      <c r="C197" s="83"/>
    </row>
    <row r="198" spans="1:3" x14ac:dyDescent="0.2">
      <c r="A198" s="80"/>
      <c r="B198" s="53"/>
      <c r="C198" s="83"/>
    </row>
    <row r="199" spans="1:3" x14ac:dyDescent="0.2">
      <c r="A199" s="80"/>
      <c r="B199" s="53"/>
      <c r="C199" s="83"/>
    </row>
    <row r="200" spans="1:3" x14ac:dyDescent="0.2">
      <c r="A200" s="80"/>
      <c r="B200" s="53"/>
      <c r="C200" s="83"/>
    </row>
    <row r="201" spans="1:3" x14ac:dyDescent="0.2">
      <c r="A201" s="80"/>
      <c r="B201" s="53"/>
      <c r="C201" s="83"/>
    </row>
    <row r="202" spans="1:3" x14ac:dyDescent="0.2">
      <c r="A202" s="80"/>
      <c r="B202" s="53"/>
      <c r="C202" s="83"/>
    </row>
    <row r="203" spans="1:3" x14ac:dyDescent="0.2">
      <c r="A203" s="80"/>
      <c r="B203" s="53"/>
      <c r="C203" s="83"/>
    </row>
    <row r="204" spans="1:3" x14ac:dyDescent="0.2">
      <c r="A204" s="80"/>
      <c r="B204" s="53"/>
      <c r="C204" s="83"/>
    </row>
    <row r="205" spans="1:3" x14ac:dyDescent="0.2">
      <c r="A205" s="80"/>
      <c r="B205" s="53"/>
      <c r="C205" s="83"/>
    </row>
    <row r="206" spans="1:3" x14ac:dyDescent="0.2">
      <c r="A206" s="80"/>
      <c r="B206" s="53"/>
      <c r="C206" s="83"/>
    </row>
    <row r="207" spans="1:3" x14ac:dyDescent="0.2">
      <c r="A207" s="80"/>
      <c r="B207" s="53"/>
      <c r="C207" s="83"/>
    </row>
    <row r="208" spans="1:3" x14ac:dyDescent="0.2">
      <c r="A208" s="80"/>
      <c r="B208" s="53"/>
      <c r="C208" s="83"/>
    </row>
    <row r="209" spans="1:3" x14ac:dyDescent="0.2">
      <c r="A209" s="80"/>
      <c r="B209" s="53"/>
      <c r="C209" s="83"/>
    </row>
    <row r="210" spans="1:3" x14ac:dyDescent="0.2">
      <c r="A210" s="80"/>
      <c r="B210" s="53"/>
      <c r="C210" s="83"/>
    </row>
    <row r="211" spans="1:3" x14ac:dyDescent="0.2">
      <c r="A211" s="80"/>
      <c r="B211" s="53"/>
      <c r="C211" s="83"/>
    </row>
    <row r="212" spans="1:3" x14ac:dyDescent="0.2">
      <c r="A212" s="80"/>
      <c r="B212" s="53"/>
      <c r="C212" s="83"/>
    </row>
    <row r="213" spans="1:3" x14ac:dyDescent="0.2">
      <c r="A213" s="80"/>
      <c r="B213" s="53"/>
      <c r="C213" s="83"/>
    </row>
    <row r="214" spans="1:3" x14ac:dyDescent="0.2">
      <c r="A214" s="80"/>
      <c r="B214" s="53"/>
      <c r="C214" s="83"/>
    </row>
    <row r="215" spans="1:3" x14ac:dyDescent="0.2">
      <c r="A215" s="80"/>
      <c r="B215" s="53"/>
      <c r="C215" s="83"/>
    </row>
    <row r="216" spans="1:3" x14ac:dyDescent="0.2">
      <c r="A216" s="80"/>
      <c r="B216" s="53"/>
      <c r="C216" s="83"/>
    </row>
    <row r="217" spans="1:3" x14ac:dyDescent="0.2">
      <c r="A217" s="80"/>
      <c r="B217" s="53"/>
      <c r="C217" s="83"/>
    </row>
    <row r="218" spans="1:3" x14ac:dyDescent="0.2">
      <c r="A218" s="80"/>
      <c r="B218" s="53"/>
      <c r="C218" s="83"/>
    </row>
    <row r="219" spans="1:3" x14ac:dyDescent="0.2">
      <c r="A219" s="80"/>
      <c r="B219" s="53"/>
      <c r="C219" s="83"/>
    </row>
    <row r="220" spans="1:3" x14ac:dyDescent="0.2">
      <c r="A220" s="80"/>
      <c r="B220" s="53"/>
      <c r="C220" s="83"/>
    </row>
    <row r="221" spans="1:3" x14ac:dyDescent="0.2">
      <c r="A221" s="80"/>
      <c r="B221" s="53"/>
      <c r="C221" s="83"/>
    </row>
    <row r="222" spans="1:3" x14ac:dyDescent="0.2">
      <c r="A222" s="80"/>
      <c r="B222" s="53"/>
      <c r="C222" s="83"/>
    </row>
    <row r="223" spans="1:3" x14ac:dyDescent="0.2">
      <c r="A223" s="80"/>
      <c r="B223" s="53"/>
      <c r="C223" s="83"/>
    </row>
    <row r="224" spans="1:3" x14ac:dyDescent="0.2">
      <c r="A224" s="80"/>
      <c r="B224" s="53"/>
      <c r="C224" s="83"/>
    </row>
    <row r="225" spans="1:3" x14ac:dyDescent="0.2">
      <c r="A225" s="80"/>
      <c r="B225" s="53"/>
      <c r="C225" s="83"/>
    </row>
    <row r="226" spans="1:3" x14ac:dyDescent="0.2">
      <c r="A226" s="80"/>
      <c r="B226" s="53"/>
      <c r="C226" s="83"/>
    </row>
    <row r="227" spans="1:3" x14ac:dyDescent="0.2">
      <c r="A227" s="80"/>
      <c r="B227" s="53"/>
      <c r="C227" s="83"/>
    </row>
    <row r="228" spans="1:3" x14ac:dyDescent="0.2">
      <c r="A228" s="80"/>
      <c r="B228" s="53"/>
      <c r="C228" s="83"/>
    </row>
    <row r="229" spans="1:3" x14ac:dyDescent="0.2">
      <c r="A229" s="80"/>
      <c r="B229" s="53"/>
      <c r="C229" s="83"/>
    </row>
    <row r="230" spans="1:3" x14ac:dyDescent="0.2">
      <c r="A230" s="80"/>
      <c r="B230" s="53"/>
      <c r="C230" s="83"/>
    </row>
    <row r="231" spans="1:3" x14ac:dyDescent="0.2">
      <c r="A231" s="80"/>
      <c r="B231" s="53"/>
      <c r="C231" s="83"/>
    </row>
    <row r="232" spans="1:3" x14ac:dyDescent="0.2">
      <c r="A232" s="80"/>
      <c r="B232" s="53"/>
      <c r="C232" s="83"/>
    </row>
    <row r="233" spans="1:3" x14ac:dyDescent="0.2">
      <c r="A233" s="80"/>
      <c r="B233" s="53"/>
      <c r="C233" s="83"/>
    </row>
    <row r="234" spans="1:3" x14ac:dyDescent="0.2">
      <c r="A234" s="80"/>
      <c r="B234" s="53"/>
      <c r="C234" s="83"/>
    </row>
    <row r="235" spans="1:3" x14ac:dyDescent="0.2">
      <c r="A235" s="80"/>
      <c r="B235" s="53"/>
      <c r="C235" s="83"/>
    </row>
    <row r="236" spans="1:3" x14ac:dyDescent="0.2">
      <c r="A236" s="80"/>
      <c r="B236" s="53"/>
      <c r="C236" s="83"/>
    </row>
    <row r="237" spans="1:3" x14ac:dyDescent="0.2">
      <c r="A237" s="80"/>
      <c r="B237" s="53"/>
      <c r="C237" s="83"/>
    </row>
    <row r="238" spans="1:3" x14ac:dyDescent="0.2">
      <c r="A238" s="80"/>
      <c r="B238" s="53"/>
      <c r="C238" s="83"/>
    </row>
    <row r="239" spans="1:3" x14ac:dyDescent="0.2">
      <c r="A239" s="80"/>
      <c r="B239" s="53"/>
      <c r="C239" s="83"/>
    </row>
    <row r="240" spans="1:3" x14ac:dyDescent="0.2">
      <c r="A240" s="80"/>
      <c r="B240" s="53"/>
      <c r="C240" s="83"/>
    </row>
    <row r="241" spans="1:3" x14ac:dyDescent="0.2">
      <c r="A241" s="80"/>
      <c r="B241" s="53"/>
      <c r="C241" s="83"/>
    </row>
    <row r="242" spans="1:3" x14ac:dyDescent="0.2">
      <c r="A242" s="80"/>
      <c r="B242" s="53"/>
      <c r="C242" s="83"/>
    </row>
    <row r="243" spans="1:3" x14ac:dyDescent="0.2">
      <c r="A243" s="80"/>
      <c r="B243" s="37"/>
      <c r="C243" s="38"/>
    </row>
    <row r="244" spans="1:3" x14ac:dyDescent="0.2">
      <c r="A244" s="33"/>
      <c r="B244" s="37"/>
      <c r="C244" s="38"/>
    </row>
    <row r="245" spans="1:3" x14ac:dyDescent="0.2">
      <c r="A245" s="80"/>
      <c r="B245" s="37"/>
      <c r="C245" s="38"/>
    </row>
    <row r="246" spans="1:3" x14ac:dyDescent="0.2">
      <c r="A246" s="33"/>
      <c r="B246" s="37"/>
      <c r="C246" s="38"/>
    </row>
    <row r="247" spans="1:3" x14ac:dyDescent="0.2">
      <c r="A247" s="33"/>
      <c r="B247" s="37"/>
      <c r="C247" s="38"/>
    </row>
    <row r="248" spans="1:3" x14ac:dyDescent="0.2">
      <c r="A248" s="33"/>
      <c r="B248" s="37"/>
      <c r="C248" s="38"/>
    </row>
    <row r="249" spans="1:3" x14ac:dyDescent="0.2">
      <c r="A249" s="33"/>
      <c r="B249" s="37"/>
      <c r="C249" s="38"/>
    </row>
    <row r="250" spans="1:3" x14ac:dyDescent="0.2">
      <c r="A250" s="33"/>
      <c r="B250" s="37"/>
      <c r="C250" s="38"/>
    </row>
    <row r="251" spans="1:3" x14ac:dyDescent="0.2">
      <c r="A251" s="33"/>
      <c r="B251" s="37"/>
      <c r="C251" s="38"/>
    </row>
    <row r="252" spans="1:3" x14ac:dyDescent="0.2">
      <c r="A252" s="33"/>
      <c r="B252" s="37"/>
      <c r="C252" s="38"/>
    </row>
    <row r="253" spans="1:3" x14ac:dyDescent="0.2">
      <c r="A253" s="33"/>
      <c r="B253" s="37"/>
      <c r="C253" s="38"/>
    </row>
    <row r="254" spans="1:3" x14ac:dyDescent="0.2">
      <c r="A254" s="33"/>
      <c r="B254" s="37"/>
      <c r="C254" s="38"/>
    </row>
    <row r="255" spans="1:3" x14ac:dyDescent="0.2">
      <c r="A255" s="33"/>
      <c r="B255" s="37"/>
      <c r="C255" s="38"/>
    </row>
    <row r="256" spans="1:3" x14ac:dyDescent="0.2">
      <c r="A256" s="33"/>
      <c r="B256" s="37"/>
      <c r="C256" s="38"/>
    </row>
    <row r="257" spans="1:3" x14ac:dyDescent="0.2">
      <c r="A257" s="33"/>
      <c r="B257" s="37"/>
      <c r="C257" s="38"/>
    </row>
    <row r="258" spans="1:3" x14ac:dyDescent="0.2">
      <c r="A258" s="33"/>
      <c r="B258" s="37"/>
      <c r="C258" s="38"/>
    </row>
    <row r="259" spans="1:3" x14ac:dyDescent="0.2">
      <c r="A259" s="33"/>
      <c r="B259" s="37"/>
      <c r="C259" s="38"/>
    </row>
    <row r="260" spans="1:3" x14ac:dyDescent="0.2">
      <c r="A260" s="33"/>
      <c r="B260" s="37"/>
      <c r="C260" s="38"/>
    </row>
    <row r="261" spans="1:3" x14ac:dyDescent="0.2">
      <c r="A261" s="33"/>
      <c r="B261" s="37"/>
      <c r="C261" s="38"/>
    </row>
    <row r="262" spans="1:3" x14ac:dyDescent="0.2">
      <c r="A262" s="33"/>
      <c r="B262" s="37"/>
      <c r="C262" s="38"/>
    </row>
    <row r="263" spans="1:3" x14ac:dyDescent="0.2">
      <c r="A263" s="33"/>
      <c r="B263" s="37"/>
      <c r="C263" s="38"/>
    </row>
    <row r="264" spans="1:3" x14ac:dyDescent="0.2">
      <c r="A264" s="33"/>
      <c r="B264" s="37"/>
      <c r="C264" s="38"/>
    </row>
    <row r="265" spans="1:3" x14ac:dyDescent="0.2">
      <c r="A265" s="33"/>
      <c r="B265" s="37"/>
      <c r="C265" s="38"/>
    </row>
    <row r="266" spans="1:3" x14ac:dyDescent="0.2">
      <c r="A266" s="33"/>
      <c r="B266" s="37"/>
      <c r="C266" s="38"/>
    </row>
    <row r="267" spans="1:3" x14ac:dyDescent="0.2">
      <c r="A267" s="33"/>
      <c r="B267" s="37"/>
      <c r="C267" s="38"/>
    </row>
    <row r="268" spans="1:3" x14ac:dyDescent="0.2">
      <c r="A268" s="33"/>
      <c r="B268" s="37"/>
      <c r="C268" s="38"/>
    </row>
    <row r="269" spans="1:3" x14ac:dyDescent="0.2">
      <c r="A269" s="33"/>
      <c r="B269" s="37"/>
      <c r="C269" s="38"/>
    </row>
    <row r="270" spans="1:3" x14ac:dyDescent="0.2">
      <c r="A270" s="33"/>
      <c r="B270" s="37"/>
      <c r="C270" s="38"/>
    </row>
    <row r="271" spans="1:3" x14ac:dyDescent="0.2">
      <c r="A271" s="33"/>
      <c r="B271" s="37"/>
      <c r="C271" s="38"/>
    </row>
    <row r="272" spans="1:3" x14ac:dyDescent="0.2">
      <c r="A272" s="33"/>
      <c r="B272" s="37"/>
      <c r="C272" s="38"/>
    </row>
    <row r="273" spans="1:3" x14ac:dyDescent="0.2">
      <c r="A273" s="33"/>
      <c r="B273" s="37"/>
      <c r="C273" s="38"/>
    </row>
    <row r="274" spans="1:3" x14ac:dyDescent="0.2">
      <c r="A274" s="33"/>
      <c r="B274" s="37"/>
      <c r="C274" s="38"/>
    </row>
    <row r="275" spans="1:3" x14ac:dyDescent="0.2">
      <c r="A275" s="33"/>
      <c r="B275" s="37"/>
      <c r="C275" s="38"/>
    </row>
    <row r="276" spans="1:3" x14ac:dyDescent="0.2">
      <c r="A276" s="33"/>
      <c r="B276" s="37"/>
      <c r="C276" s="38"/>
    </row>
    <row r="277" spans="1:3" x14ac:dyDescent="0.2">
      <c r="A277" s="33"/>
      <c r="B277" s="37"/>
      <c r="C277" s="38"/>
    </row>
    <row r="278" spans="1:3" x14ac:dyDescent="0.2">
      <c r="A278" s="33"/>
      <c r="B278" s="37"/>
      <c r="C278" s="38"/>
    </row>
    <row r="279" spans="1:3" x14ac:dyDescent="0.2">
      <c r="A279" s="33"/>
      <c r="B279" s="37"/>
      <c r="C279" s="38"/>
    </row>
    <row r="280" spans="1:3" x14ac:dyDescent="0.2">
      <c r="A280" s="33"/>
      <c r="B280" s="37"/>
      <c r="C280" s="38"/>
    </row>
    <row r="281" spans="1:3" x14ac:dyDescent="0.2">
      <c r="A281" s="33"/>
      <c r="B281" s="37"/>
      <c r="C281" s="38"/>
    </row>
    <row r="282" spans="1:3" x14ac:dyDescent="0.2">
      <c r="A282" s="33"/>
      <c r="B282" s="37"/>
      <c r="C282" s="37"/>
    </row>
    <row r="283" spans="1:3" x14ac:dyDescent="0.2">
      <c r="A283" s="33"/>
      <c r="B283" s="37"/>
      <c r="C283" s="37"/>
    </row>
    <row r="284" spans="1:3" x14ac:dyDescent="0.2">
      <c r="A284" s="33"/>
      <c r="B284" s="37"/>
      <c r="C284" s="37"/>
    </row>
    <row r="285" spans="1:3" x14ac:dyDescent="0.2">
      <c r="A285" s="33"/>
      <c r="B285" s="37"/>
      <c r="C285" s="37"/>
    </row>
    <row r="286" spans="1:3" x14ac:dyDescent="0.2">
      <c r="A286" s="33"/>
      <c r="B286" s="37"/>
      <c r="C286" s="37"/>
    </row>
    <row r="287" spans="1:3" x14ac:dyDescent="0.2">
      <c r="A287" s="33"/>
      <c r="B287" s="37"/>
      <c r="C287" s="37"/>
    </row>
    <row r="288" spans="1:3" x14ac:dyDescent="0.2">
      <c r="A288" s="33"/>
      <c r="B288" s="37"/>
      <c r="C288" s="37"/>
    </row>
    <row r="289" spans="1:3" x14ac:dyDescent="0.2">
      <c r="A289" s="33"/>
      <c r="B289" s="37"/>
      <c r="C289" s="37"/>
    </row>
    <row r="290" spans="1:3" x14ac:dyDescent="0.2">
      <c r="A290" s="33"/>
      <c r="B290" s="37"/>
      <c r="C290" s="37"/>
    </row>
    <row r="291" spans="1:3" x14ac:dyDescent="0.2">
      <c r="A291" s="33"/>
      <c r="B291" s="37"/>
      <c r="C291" s="37"/>
    </row>
    <row r="292" spans="1:3" x14ac:dyDescent="0.2">
      <c r="A292" s="33"/>
      <c r="B292" s="37"/>
      <c r="C292" s="35"/>
    </row>
    <row r="293" spans="1:3" x14ac:dyDescent="0.2">
      <c r="A293" s="33"/>
      <c r="B293" s="37"/>
      <c r="C293" s="35"/>
    </row>
    <row r="294" spans="1:3" x14ac:dyDescent="0.2">
      <c r="A294" s="33"/>
      <c r="B294" s="37"/>
      <c r="C294" s="35"/>
    </row>
    <row r="295" spans="1:3" x14ac:dyDescent="0.2">
      <c r="A295" s="33"/>
      <c r="B295" s="37"/>
      <c r="C295" s="35"/>
    </row>
    <row r="296" spans="1:3" x14ac:dyDescent="0.2">
      <c r="A296" s="33"/>
      <c r="B296" s="37"/>
      <c r="C296" s="35"/>
    </row>
    <row r="297" spans="1:3" x14ac:dyDescent="0.2">
      <c r="A297" s="33"/>
      <c r="B297" s="37"/>
      <c r="C297" s="35"/>
    </row>
    <row r="298" spans="1:3" x14ac:dyDescent="0.2">
      <c r="A298" s="33"/>
      <c r="B298" s="37"/>
      <c r="C298" s="35"/>
    </row>
    <row r="299" spans="1:3" x14ac:dyDescent="0.2">
      <c r="A299" s="33"/>
      <c r="B299" s="37"/>
      <c r="C299" s="35"/>
    </row>
    <row r="300" spans="1:3" x14ac:dyDescent="0.2">
      <c r="A300" s="33"/>
      <c r="B300" s="37"/>
      <c r="C300" s="35"/>
    </row>
    <row r="301" spans="1:3" x14ac:dyDescent="0.2">
      <c r="A301" s="33"/>
      <c r="B301" s="37"/>
      <c r="C301" s="35"/>
    </row>
    <row r="302" spans="1:3" x14ac:dyDescent="0.2">
      <c r="A302" s="33"/>
      <c r="B302" s="37"/>
      <c r="C302" s="35"/>
    </row>
    <row r="303" spans="1:3" x14ac:dyDescent="0.2">
      <c r="A303" s="33"/>
      <c r="B303" s="37"/>
      <c r="C303" s="35"/>
    </row>
    <row r="304" spans="1:3" x14ac:dyDescent="0.2">
      <c r="A304" s="33"/>
      <c r="B304" s="37"/>
      <c r="C304" s="35"/>
    </row>
    <row r="305" spans="1:3" x14ac:dyDescent="0.2">
      <c r="A305" s="33"/>
      <c r="B305" s="37"/>
      <c r="C305" s="35"/>
    </row>
    <row r="306" spans="1:3" x14ac:dyDescent="0.2">
      <c r="A306" s="33"/>
      <c r="B306" s="37"/>
      <c r="C306" s="35"/>
    </row>
    <row r="307" spans="1:3" x14ac:dyDescent="0.2">
      <c r="A307" s="33"/>
      <c r="B307" s="37"/>
      <c r="C307" s="35"/>
    </row>
    <row r="308" spans="1:3" x14ac:dyDescent="0.2">
      <c r="A308" s="33"/>
      <c r="B308" s="37"/>
      <c r="C308" s="35"/>
    </row>
    <row r="309" spans="1:3" x14ac:dyDescent="0.2">
      <c r="A309" s="33"/>
      <c r="B309" s="37"/>
      <c r="C309" s="35"/>
    </row>
    <row r="310" spans="1:3" x14ac:dyDescent="0.2">
      <c r="A310" s="33"/>
      <c r="B310" s="37"/>
      <c r="C310" s="35"/>
    </row>
    <row r="311" spans="1:3" x14ac:dyDescent="0.2">
      <c r="A311" s="33"/>
      <c r="B311" s="37"/>
      <c r="C311" s="35"/>
    </row>
    <row r="312" spans="1:3" x14ac:dyDescent="0.2">
      <c r="A312" s="33"/>
      <c r="B312" s="37"/>
      <c r="C312" s="35"/>
    </row>
    <row r="313" spans="1:3" x14ac:dyDescent="0.2">
      <c r="A313" s="33"/>
      <c r="B313" s="37"/>
      <c r="C313" s="35"/>
    </row>
    <row r="314" spans="1:3" x14ac:dyDescent="0.2">
      <c r="A314" s="33"/>
      <c r="B314" s="37"/>
      <c r="C314" s="35"/>
    </row>
    <row r="315" spans="1:3" x14ac:dyDescent="0.2">
      <c r="A315" s="33"/>
      <c r="B315" s="37"/>
      <c r="C315" s="35"/>
    </row>
    <row r="316" spans="1:3" x14ac:dyDescent="0.2">
      <c r="A316" s="33"/>
      <c r="B316" s="37"/>
      <c r="C316" s="35"/>
    </row>
    <row r="317" spans="1:3" x14ac:dyDescent="0.2">
      <c r="A317" s="33"/>
      <c r="B317" s="37"/>
      <c r="C317" s="35"/>
    </row>
    <row r="318" spans="1:3" x14ac:dyDescent="0.2">
      <c r="A318" s="33"/>
      <c r="B318" s="37"/>
      <c r="C318" s="35"/>
    </row>
    <row r="319" spans="1:3" x14ac:dyDescent="0.2">
      <c r="A319" s="33"/>
      <c r="B319" s="37"/>
      <c r="C319" s="35"/>
    </row>
    <row r="320" spans="1:3" x14ac:dyDescent="0.2">
      <c r="A320" s="33"/>
      <c r="B320" s="37"/>
      <c r="C320" s="35"/>
    </row>
    <row r="321" spans="1:3" x14ac:dyDescent="0.2">
      <c r="A321" s="33"/>
      <c r="B321" s="37"/>
      <c r="C321" s="35"/>
    </row>
    <row r="322" spans="1:3" x14ac:dyDescent="0.2">
      <c r="A322" s="33"/>
      <c r="B322" s="37"/>
      <c r="C322" s="35"/>
    </row>
    <row r="323" spans="1:3" x14ac:dyDescent="0.2">
      <c r="A323" s="33"/>
      <c r="B323" s="37"/>
      <c r="C323" s="35"/>
    </row>
    <row r="324" spans="1:3" x14ac:dyDescent="0.2">
      <c r="A324" s="33"/>
      <c r="B324" s="37"/>
      <c r="C324" s="35"/>
    </row>
    <row r="325" spans="1:3" x14ac:dyDescent="0.2">
      <c r="A325" s="33"/>
      <c r="B325" s="37"/>
      <c r="C325" s="35"/>
    </row>
    <row r="326" spans="1:3" x14ac:dyDescent="0.2">
      <c r="A326" s="33"/>
      <c r="B326" s="37"/>
      <c r="C326" s="35"/>
    </row>
    <row r="327" spans="1:3" x14ac:dyDescent="0.2">
      <c r="A327" s="33"/>
      <c r="B327" s="37"/>
      <c r="C327" s="35"/>
    </row>
    <row r="328" spans="1:3" x14ac:dyDescent="0.2">
      <c r="A328" s="33"/>
      <c r="B328" s="37"/>
      <c r="C328" s="35"/>
    </row>
    <row r="329" spans="1:3" x14ac:dyDescent="0.2">
      <c r="A329" s="33"/>
      <c r="B329" s="37"/>
      <c r="C329" s="35"/>
    </row>
    <row r="330" spans="1:3" x14ac:dyDescent="0.2">
      <c r="A330" s="33"/>
      <c r="B330" s="37"/>
      <c r="C330" s="35"/>
    </row>
    <row r="331" spans="1:3" x14ac:dyDescent="0.2">
      <c r="A331" s="33"/>
      <c r="B331" s="37"/>
      <c r="C331" s="35"/>
    </row>
    <row r="332" spans="1:3" x14ac:dyDescent="0.2">
      <c r="A332" s="33"/>
      <c r="B332" s="37"/>
      <c r="C332" s="35"/>
    </row>
    <row r="333" spans="1:3" x14ac:dyDescent="0.2">
      <c r="A333" s="33"/>
      <c r="B333" s="37"/>
      <c r="C333" s="35"/>
    </row>
    <row r="334" spans="1:3" x14ac:dyDescent="0.2">
      <c r="A334" s="33"/>
      <c r="B334" s="37"/>
      <c r="C334" s="35"/>
    </row>
    <row r="335" spans="1:3" x14ac:dyDescent="0.2">
      <c r="A335" s="33"/>
      <c r="B335" s="37"/>
      <c r="C335" s="35"/>
    </row>
    <row r="336" spans="1:3" x14ac:dyDescent="0.2">
      <c r="A336" s="33"/>
      <c r="B336" s="37"/>
      <c r="C336" s="35"/>
    </row>
    <row r="337" spans="1:3" x14ac:dyDescent="0.2">
      <c r="A337" s="33"/>
      <c r="B337" s="37"/>
      <c r="C337" s="35"/>
    </row>
    <row r="338" spans="1:3" x14ac:dyDescent="0.2">
      <c r="A338" s="33"/>
      <c r="B338" s="37"/>
      <c r="C338" s="35"/>
    </row>
    <row r="339" spans="1:3" x14ac:dyDescent="0.2">
      <c r="A339" s="33"/>
      <c r="B339" s="37"/>
      <c r="C339" s="35"/>
    </row>
    <row r="340" spans="1:3" x14ac:dyDescent="0.2">
      <c r="A340" s="33"/>
      <c r="B340" s="37"/>
      <c r="C340" s="35"/>
    </row>
    <row r="341" spans="1:3" x14ac:dyDescent="0.2">
      <c r="A341" s="33"/>
      <c r="B341" s="37"/>
      <c r="C341" s="35"/>
    </row>
    <row r="342" spans="1:3" x14ac:dyDescent="0.2">
      <c r="A342" s="33"/>
      <c r="B342" s="37"/>
      <c r="C342" s="35"/>
    </row>
    <row r="343" spans="1:3" x14ac:dyDescent="0.2">
      <c r="A343" s="33"/>
      <c r="B343" s="37"/>
      <c r="C343" s="35"/>
    </row>
    <row r="344" spans="1:3" x14ac:dyDescent="0.2">
      <c r="A344" s="33"/>
      <c r="B344" s="37"/>
      <c r="C344" s="35"/>
    </row>
    <row r="345" spans="1:3" x14ac:dyDescent="0.2">
      <c r="A345" s="33"/>
      <c r="B345" s="37"/>
      <c r="C345" s="35"/>
    </row>
    <row r="346" spans="1:3" x14ac:dyDescent="0.2">
      <c r="A346" s="33"/>
      <c r="B346" s="37"/>
      <c r="C346" s="35"/>
    </row>
    <row r="347" spans="1:3" x14ac:dyDescent="0.2">
      <c r="A347" s="33"/>
      <c r="B347" s="37"/>
      <c r="C347" s="35"/>
    </row>
    <row r="348" spans="1:3" x14ac:dyDescent="0.2">
      <c r="A348" s="33"/>
      <c r="B348" s="37"/>
      <c r="C348" s="35"/>
    </row>
    <row r="349" spans="1:3" x14ac:dyDescent="0.2">
      <c r="A349" s="33"/>
      <c r="B349" s="37"/>
      <c r="C349" s="35"/>
    </row>
    <row r="350" spans="1:3" x14ac:dyDescent="0.2">
      <c r="A350" s="33"/>
      <c r="B350" s="37"/>
      <c r="C350" s="35"/>
    </row>
    <row r="351" spans="1:3" x14ac:dyDescent="0.2">
      <c r="A351" s="33"/>
      <c r="B351" s="37"/>
      <c r="C351" s="35"/>
    </row>
    <row r="352" spans="1:3" x14ac:dyDescent="0.2">
      <c r="A352" s="33"/>
      <c r="B352" s="37"/>
      <c r="C352" s="35"/>
    </row>
    <row r="353" spans="1:3" x14ac:dyDescent="0.2">
      <c r="A353" s="33"/>
      <c r="B353" s="37"/>
      <c r="C353" s="35"/>
    </row>
    <row r="354" spans="1:3" x14ac:dyDescent="0.2">
      <c r="A354" s="33"/>
      <c r="B354" s="37"/>
      <c r="C354" s="35"/>
    </row>
    <row r="355" spans="1:3" x14ac:dyDescent="0.2">
      <c r="A355" s="33"/>
      <c r="B355" s="37"/>
      <c r="C355" s="35"/>
    </row>
    <row r="356" spans="1:3" x14ac:dyDescent="0.2">
      <c r="A356" s="33"/>
      <c r="B356" s="37"/>
      <c r="C356" s="35"/>
    </row>
    <row r="357" spans="1:3" x14ac:dyDescent="0.2">
      <c r="A357" s="33"/>
      <c r="B357" s="37"/>
      <c r="C357" s="35"/>
    </row>
    <row r="358" spans="1:3" x14ac:dyDescent="0.2">
      <c r="A358" s="33"/>
      <c r="B358" s="37"/>
      <c r="C358" s="35"/>
    </row>
    <row r="359" spans="1:3" x14ac:dyDescent="0.2">
      <c r="A359" s="33"/>
      <c r="B359" s="37"/>
      <c r="C359" s="35"/>
    </row>
    <row r="360" spans="1:3" x14ac:dyDescent="0.2">
      <c r="B360" s="37"/>
      <c r="C360" s="35"/>
    </row>
  </sheetData>
  <mergeCells count="3">
    <mergeCell ref="A8:A9"/>
    <mergeCell ref="B8:B9"/>
    <mergeCell ref="C8:C9"/>
  </mergeCells>
  <conditionalFormatting sqref="C20:C166">
    <cfRule type="cellIs" dxfId="3" priority="1" stopIfTrue="1" operator="equal">
      <formula>1</formula>
    </cfRule>
  </conditionalFormatting>
  <conditionalFormatting sqref="C243:C281">
    <cfRule type="cellIs" dxfId="2" priority="3" stopIfTrue="1" operator="equal">
      <formula>1</formula>
    </cfRule>
  </conditionalFormatting>
  <hyperlinks>
    <hyperlink ref="A5" location="INDICE!A7" display="VOLVER AL INDICE" xr:uid="{E0466C34-B2BC-4701-855F-D71E6EAF82E3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W244"/>
  <sheetViews>
    <sheetView zoomScale="115" zoomScaleNormal="115" workbookViewId="0">
      <pane xSplit="1" ySplit="9" topLeftCell="B22" activePane="bottomRight" state="frozen"/>
      <selection pane="topRight" activeCell="C1" sqref="C1"/>
      <selection pane="bottomLeft" activeCell="A10" sqref="A10"/>
      <selection pane="bottomRight" activeCell="B32" sqref="B32"/>
    </sheetView>
  </sheetViews>
  <sheetFormatPr baseColWidth="10" defaultColWidth="11.42578125" defaultRowHeight="12.75" x14ac:dyDescent="0.2"/>
  <cols>
    <col min="1" max="1" width="9.85546875" style="36" bestFit="1" customWidth="1"/>
    <col min="2" max="15" width="13" style="36" customWidth="1"/>
    <col min="16" max="16" width="13" style="209" customWidth="1"/>
    <col min="17" max="19" width="13" style="36" customWidth="1"/>
    <col min="20" max="20" width="14.5703125" style="34" customWidth="1"/>
    <col min="21" max="22" width="10.85546875" style="34" customWidth="1"/>
    <col min="23" max="16384" width="11.42578125" style="34"/>
  </cols>
  <sheetData>
    <row r="1" spans="1:20" s="3" customFormat="1" ht="3" customHeight="1" x14ac:dyDescent="0.2">
      <c r="A1" s="23"/>
      <c r="B1" s="25"/>
      <c r="C1" s="25"/>
      <c r="D1" s="25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04"/>
      <c r="Q1" s="91"/>
      <c r="R1" s="194"/>
      <c r="S1" s="144"/>
    </row>
    <row r="2" spans="1:20" s="3" customFormat="1" ht="41.25" customHeight="1" x14ac:dyDescent="0.2">
      <c r="A2" s="94" t="s">
        <v>3</v>
      </c>
      <c r="B2" s="140" t="s">
        <v>131</v>
      </c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05"/>
      <c r="Q2" s="93"/>
      <c r="R2" s="193"/>
      <c r="S2" s="95"/>
    </row>
    <row r="3" spans="1:20" s="3" customFormat="1" ht="33.75" x14ac:dyDescent="0.2">
      <c r="A3" s="94" t="s">
        <v>145</v>
      </c>
      <c r="B3" s="140" t="s">
        <v>148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93" t="s">
        <v>202</v>
      </c>
      <c r="S3" s="95"/>
    </row>
    <row r="4" spans="1:20" s="3" customFormat="1" ht="3" customHeight="1" x14ac:dyDescent="0.2">
      <c r="A4" s="2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204"/>
      <c r="Q4" s="189"/>
      <c r="R4" s="91"/>
      <c r="S4" s="144"/>
    </row>
    <row r="5" spans="1:20" s="3" customFormat="1" ht="22.5" x14ac:dyDescent="0.2">
      <c r="A5" s="96" t="s">
        <v>4</v>
      </c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90"/>
      <c r="R5" s="179"/>
      <c r="S5" s="180"/>
    </row>
    <row r="6" spans="1:20" s="3" customFormat="1" ht="3.75" customHeight="1" x14ac:dyDescent="0.2">
      <c r="A6" s="97"/>
      <c r="B6" s="15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91"/>
      <c r="R6" s="153"/>
      <c r="S6" s="155"/>
    </row>
    <row r="7" spans="1:20" s="3" customFormat="1" ht="22.5" x14ac:dyDescent="0.2">
      <c r="A7" s="94" t="s">
        <v>165</v>
      </c>
      <c r="B7" s="101" t="s">
        <v>82</v>
      </c>
      <c r="C7" s="101" t="s">
        <v>82</v>
      </c>
      <c r="D7" s="101" t="s">
        <v>82</v>
      </c>
      <c r="E7" s="101" t="s">
        <v>82</v>
      </c>
      <c r="F7" s="101" t="s">
        <v>82</v>
      </c>
      <c r="G7" s="101" t="s">
        <v>82</v>
      </c>
      <c r="H7" s="101" t="s">
        <v>82</v>
      </c>
      <c r="I7" s="101" t="s">
        <v>82</v>
      </c>
      <c r="J7" s="101" t="s">
        <v>82</v>
      </c>
      <c r="K7" s="101" t="s">
        <v>82</v>
      </c>
      <c r="L7" s="101" t="s">
        <v>82</v>
      </c>
      <c r="M7" s="101" t="s">
        <v>82</v>
      </c>
      <c r="N7" s="101" t="s">
        <v>82</v>
      </c>
      <c r="O7" s="101" t="s">
        <v>82</v>
      </c>
      <c r="P7" s="206" t="s">
        <v>82</v>
      </c>
      <c r="Q7" s="112" t="s">
        <v>77</v>
      </c>
      <c r="R7" s="101" t="s">
        <v>77</v>
      </c>
      <c r="S7" s="100" t="s">
        <v>77</v>
      </c>
    </row>
    <row r="8" spans="1:20" s="3" customFormat="1" ht="26.25" customHeight="1" x14ac:dyDescent="0.2">
      <c r="A8" s="98"/>
      <c r="B8" s="109" t="s">
        <v>171</v>
      </c>
      <c r="C8" s="108"/>
      <c r="D8" s="108"/>
      <c r="E8" s="108"/>
      <c r="F8" s="108"/>
      <c r="G8" s="106"/>
      <c r="H8" s="110"/>
      <c r="I8" s="110"/>
      <c r="J8" s="110"/>
      <c r="K8" s="110"/>
      <c r="L8" s="110"/>
      <c r="M8" s="109"/>
      <c r="N8" s="109"/>
      <c r="O8" s="109"/>
      <c r="P8" s="108"/>
      <c r="Q8" s="106" t="s">
        <v>15</v>
      </c>
      <c r="R8" s="109"/>
      <c r="S8" s="107"/>
    </row>
    <row r="9" spans="1:20" s="4" customFormat="1" ht="56.25" x14ac:dyDescent="0.2">
      <c r="A9" s="94" t="s">
        <v>129</v>
      </c>
      <c r="B9" s="267" t="s">
        <v>149</v>
      </c>
      <c r="C9" s="267" t="s">
        <v>150</v>
      </c>
      <c r="D9" s="267" t="s">
        <v>151</v>
      </c>
      <c r="E9" s="267" t="s">
        <v>152</v>
      </c>
      <c r="F9" s="267" t="s">
        <v>153</v>
      </c>
      <c r="G9" s="267" t="s">
        <v>90</v>
      </c>
      <c r="H9" s="267" t="s">
        <v>154</v>
      </c>
      <c r="I9" s="267" t="s">
        <v>155</v>
      </c>
      <c r="J9" s="267" t="s">
        <v>156</v>
      </c>
      <c r="K9" s="267" t="s">
        <v>157</v>
      </c>
      <c r="L9" s="267" t="s">
        <v>158</v>
      </c>
      <c r="M9" s="267" t="s">
        <v>99</v>
      </c>
      <c r="N9" s="267" t="s">
        <v>159</v>
      </c>
      <c r="O9" s="267" t="s">
        <v>160</v>
      </c>
      <c r="P9" s="267" t="s">
        <v>175</v>
      </c>
      <c r="Q9" s="268" t="s">
        <v>172</v>
      </c>
      <c r="R9" s="267" t="s">
        <v>132</v>
      </c>
      <c r="S9" s="100" t="s">
        <v>147</v>
      </c>
      <c r="T9" s="3"/>
    </row>
    <row r="10" spans="1:20" s="4" customFormat="1" x14ac:dyDescent="0.2">
      <c r="A10" s="66">
        <v>2000</v>
      </c>
      <c r="B10" s="266">
        <v>435.08240699999999</v>
      </c>
      <c r="C10" s="114"/>
      <c r="D10" s="266">
        <v>1307.0859929999999</v>
      </c>
      <c r="E10" s="266">
        <v>862.68540800000005</v>
      </c>
      <c r="F10" s="266">
        <v>1432.919684</v>
      </c>
      <c r="G10" s="266">
        <v>429.53548499999999</v>
      </c>
      <c r="H10" s="266">
        <v>591.14371400000005</v>
      </c>
      <c r="I10" s="266">
        <v>430.35643399999998</v>
      </c>
      <c r="J10" s="266">
        <v>927.70376899999997</v>
      </c>
      <c r="K10" s="266">
        <v>1468.0547999999999</v>
      </c>
      <c r="L10" s="266">
        <v>504.99469900000003</v>
      </c>
      <c r="M10" s="266">
        <v>452.81686000000002</v>
      </c>
      <c r="N10" s="266">
        <v>723.96125199999994</v>
      </c>
      <c r="O10" s="266">
        <v>661.99197400000003</v>
      </c>
      <c r="P10" s="266">
        <v>705.87488399999995</v>
      </c>
      <c r="Q10" s="114"/>
      <c r="R10" s="149">
        <v>-4.0834415315693096E-2</v>
      </c>
      <c r="S10" s="72"/>
      <c r="T10" s="163"/>
    </row>
    <row r="11" spans="1:20" s="1" customFormat="1" x14ac:dyDescent="0.2">
      <c r="A11" s="41">
        <v>2001</v>
      </c>
      <c r="B11" s="162">
        <v>434.06151</v>
      </c>
      <c r="C11" s="114"/>
      <c r="D11" s="162">
        <v>1262.7917709999999</v>
      </c>
      <c r="E11" s="162">
        <v>857.83769600000005</v>
      </c>
      <c r="F11" s="162">
        <v>1389.1273619999999</v>
      </c>
      <c r="G11" s="162">
        <v>428.81077099999999</v>
      </c>
      <c r="H11" s="162">
        <v>590.48827300000005</v>
      </c>
      <c r="I11" s="162">
        <v>423.37836700000003</v>
      </c>
      <c r="J11" s="162">
        <v>935.32415400000002</v>
      </c>
      <c r="K11" s="162">
        <v>1517.9207759999999</v>
      </c>
      <c r="L11" s="162">
        <v>507.470395</v>
      </c>
      <c r="M11" s="162">
        <v>449.97519599999998</v>
      </c>
      <c r="N11" s="162">
        <v>717.903549</v>
      </c>
      <c r="O11" s="162">
        <v>653.40364199999999</v>
      </c>
      <c r="P11" s="162">
        <v>702.38768700000003</v>
      </c>
      <c r="Q11" s="192">
        <f>P11/P10-1</f>
        <v>-4.9402480227642709E-3</v>
      </c>
      <c r="R11" s="90">
        <v>-4.6367352594492983E-3</v>
      </c>
      <c r="S11" s="265">
        <f>Q11-R11</f>
        <v>-3.0351276331497257E-4</v>
      </c>
      <c r="T11" s="163"/>
    </row>
    <row r="12" spans="1:20" s="1" customFormat="1" x14ac:dyDescent="0.2">
      <c r="A12" s="41">
        <v>2002</v>
      </c>
      <c r="B12" s="162">
        <v>458.57345199999997</v>
      </c>
      <c r="C12" s="114"/>
      <c r="D12" s="162">
        <v>1484.7029319999999</v>
      </c>
      <c r="E12" s="162">
        <v>938.48550499999999</v>
      </c>
      <c r="F12" s="162">
        <v>1387.3998340000001</v>
      </c>
      <c r="G12" s="162">
        <v>477.87155899999999</v>
      </c>
      <c r="H12" s="162">
        <v>612.69522800000004</v>
      </c>
      <c r="I12" s="162">
        <v>425.47599400000001</v>
      </c>
      <c r="J12" s="162">
        <v>963.24621200000001</v>
      </c>
      <c r="K12" s="162">
        <v>1583.5966840000001</v>
      </c>
      <c r="L12" s="162">
        <v>527.25062700000001</v>
      </c>
      <c r="M12" s="162">
        <v>449.51325200000002</v>
      </c>
      <c r="N12" s="162">
        <v>716.76609499999995</v>
      </c>
      <c r="O12" s="162">
        <v>666.629952</v>
      </c>
      <c r="P12" s="162">
        <v>741.05578400000002</v>
      </c>
      <c r="Q12" s="105">
        <f>P12/P11-1</f>
        <v>5.5052356007487813E-2</v>
      </c>
      <c r="R12" s="90">
        <v>0.70609127387425397</v>
      </c>
      <c r="S12" s="111">
        <f>Q12-R12</f>
        <v>-0.65103891786676615</v>
      </c>
      <c r="T12" s="163"/>
    </row>
    <row r="13" spans="1:20" s="1" customFormat="1" x14ac:dyDescent="0.2">
      <c r="A13" s="41">
        <v>2003</v>
      </c>
      <c r="B13" s="162">
        <v>604.41336899999999</v>
      </c>
      <c r="C13" s="114"/>
      <c r="D13" s="162">
        <v>1669.7261100000001</v>
      </c>
      <c r="E13" s="162">
        <v>1092.0034840000001</v>
      </c>
      <c r="F13" s="162">
        <v>1591.6715380000001</v>
      </c>
      <c r="G13" s="162">
        <v>524.08313699999997</v>
      </c>
      <c r="H13" s="162">
        <v>741.30336599999998</v>
      </c>
      <c r="I13" s="162">
        <v>494.34236399999998</v>
      </c>
      <c r="J13" s="162">
        <v>1082.8968520000001</v>
      </c>
      <c r="K13" s="162">
        <v>1792.4968180000001</v>
      </c>
      <c r="L13" s="162">
        <v>620.09180400000002</v>
      </c>
      <c r="M13" s="162">
        <v>454.942072</v>
      </c>
      <c r="N13" s="162">
        <v>842.61235099999999</v>
      </c>
      <c r="O13" s="162">
        <v>801.71828000000005</v>
      </c>
      <c r="P13" s="162">
        <v>857.657287</v>
      </c>
      <c r="Q13" s="105">
        <f t="shared" ref="Q13:Q32" si="0">P13/P12-1</f>
        <v>0.15734510885350561</v>
      </c>
      <c r="R13" s="90">
        <v>3.5476598442216289E-2</v>
      </c>
      <c r="S13" s="111">
        <f t="shared" ref="S13:S19" si="1">Q13-R13</f>
        <v>0.12186851041128932</v>
      </c>
      <c r="T13" s="163"/>
    </row>
    <row r="14" spans="1:20" s="1" customFormat="1" x14ac:dyDescent="0.2">
      <c r="A14" s="41">
        <v>2004</v>
      </c>
      <c r="B14" s="162">
        <v>736.54883400000006</v>
      </c>
      <c r="C14" s="114"/>
      <c r="D14" s="162">
        <v>1868.094376</v>
      </c>
      <c r="E14" s="162">
        <v>1318.533559</v>
      </c>
      <c r="F14" s="162">
        <v>1853.897706</v>
      </c>
      <c r="G14" s="162">
        <v>640.48358700000006</v>
      </c>
      <c r="H14" s="162">
        <v>896.87665800000002</v>
      </c>
      <c r="I14" s="162">
        <v>620.17118800000003</v>
      </c>
      <c r="J14" s="162">
        <v>1298.1413829999999</v>
      </c>
      <c r="K14" s="162">
        <v>2109.560579</v>
      </c>
      <c r="L14" s="162">
        <v>766.85251700000003</v>
      </c>
      <c r="M14" s="162">
        <v>502.98119700000001</v>
      </c>
      <c r="N14" s="162">
        <v>1030.060978</v>
      </c>
      <c r="O14" s="162">
        <v>938.39195700000005</v>
      </c>
      <c r="P14" s="162">
        <v>1024.8069190000001</v>
      </c>
      <c r="Q14" s="105">
        <f t="shared" si="0"/>
        <v>0.19489093666384272</v>
      </c>
      <c r="R14" s="90">
        <v>5.7069837950229685E-2</v>
      </c>
      <c r="S14" s="111">
        <f t="shared" si="1"/>
        <v>0.13782109871361303</v>
      </c>
      <c r="T14" s="163"/>
    </row>
    <row r="15" spans="1:20" s="1" customFormat="1" x14ac:dyDescent="0.2">
      <c r="A15" s="41">
        <v>2005</v>
      </c>
      <c r="B15" s="162">
        <v>819.53085099999998</v>
      </c>
      <c r="C15" s="114"/>
      <c r="D15" s="162">
        <v>2300.4542849999998</v>
      </c>
      <c r="E15" s="162">
        <v>1594.7584220000001</v>
      </c>
      <c r="F15" s="162">
        <v>2107.9651909999998</v>
      </c>
      <c r="G15" s="162">
        <v>824.46615299999996</v>
      </c>
      <c r="H15" s="162">
        <v>1089.672795</v>
      </c>
      <c r="I15" s="162">
        <v>731.36254399999996</v>
      </c>
      <c r="J15" s="162">
        <v>1520.8930150000001</v>
      </c>
      <c r="K15" s="162">
        <v>2399.7292830000001</v>
      </c>
      <c r="L15" s="162">
        <v>930.13456399999995</v>
      </c>
      <c r="M15" s="162">
        <v>588.94977200000005</v>
      </c>
      <c r="N15" s="162">
        <v>1183.2477570000001</v>
      </c>
      <c r="O15" s="162">
        <v>1065.9019539999999</v>
      </c>
      <c r="P15" s="162">
        <v>1216.0048059999999</v>
      </c>
      <c r="Q15" s="105">
        <f t="shared" si="0"/>
        <v>0.18656966834939936</v>
      </c>
      <c r="R15" s="90">
        <v>0.11098569853460694</v>
      </c>
      <c r="S15" s="111">
        <f t="shared" si="1"/>
        <v>7.5583969814792429E-2</v>
      </c>
      <c r="T15" s="163"/>
    </row>
    <row r="16" spans="1:20" s="1" customFormat="1" x14ac:dyDescent="0.2">
      <c r="A16" s="41">
        <v>2006</v>
      </c>
      <c r="B16" s="162">
        <v>1016.745806</v>
      </c>
      <c r="C16" s="114"/>
      <c r="D16" s="162">
        <v>2787.5857390000001</v>
      </c>
      <c r="E16" s="162">
        <v>1971.569062</v>
      </c>
      <c r="F16" s="162">
        <v>2803.6046900000001</v>
      </c>
      <c r="G16" s="162">
        <v>1054.363028</v>
      </c>
      <c r="H16" s="162">
        <v>1323.5190190000001</v>
      </c>
      <c r="I16" s="162">
        <v>883.65860099999998</v>
      </c>
      <c r="J16" s="162">
        <v>1932.1532299999999</v>
      </c>
      <c r="K16" s="162">
        <v>2926.139471</v>
      </c>
      <c r="L16" s="162">
        <v>1154.9901130000001</v>
      </c>
      <c r="M16" s="162">
        <v>834.20542</v>
      </c>
      <c r="N16" s="162">
        <v>1525.669983</v>
      </c>
      <c r="O16" s="162">
        <v>1293.291655</v>
      </c>
      <c r="P16" s="162">
        <v>1507.8321289999999</v>
      </c>
      <c r="Q16" s="105">
        <f t="shared" si="0"/>
        <v>0.23998862632784701</v>
      </c>
      <c r="R16" s="90">
        <v>0.10753591531546669</v>
      </c>
      <c r="S16" s="111">
        <f t="shared" si="1"/>
        <v>0.13245271101238032</v>
      </c>
      <c r="T16" s="163"/>
    </row>
    <row r="17" spans="1:23" s="1" customFormat="1" x14ac:dyDescent="0.2">
      <c r="A17" s="41">
        <v>2007</v>
      </c>
      <c r="B17" s="162">
        <v>1251.2329689999999</v>
      </c>
      <c r="C17" s="114"/>
      <c r="D17" s="162">
        <v>3333.3889290000002</v>
      </c>
      <c r="E17" s="162">
        <v>2407.8583979999999</v>
      </c>
      <c r="F17" s="162">
        <v>3462.4624859999999</v>
      </c>
      <c r="G17" s="162">
        <v>1382.1712869999999</v>
      </c>
      <c r="H17" s="162">
        <v>1599.5031630000001</v>
      </c>
      <c r="I17" s="162">
        <v>1084.47027</v>
      </c>
      <c r="J17" s="162">
        <v>2377.3744350000002</v>
      </c>
      <c r="K17" s="162">
        <v>3540.2420849999999</v>
      </c>
      <c r="L17" s="162">
        <v>1418.383227</v>
      </c>
      <c r="M17" s="162">
        <v>1156.4137720000001</v>
      </c>
      <c r="N17" s="162">
        <v>1895.174763</v>
      </c>
      <c r="O17" s="162">
        <v>1608.5398540000001</v>
      </c>
      <c r="P17" s="162">
        <v>1862.871799</v>
      </c>
      <c r="Q17" s="105">
        <f t="shared" si="0"/>
        <v>0.23546365883280651</v>
      </c>
      <c r="R17" s="90">
        <v>0.12485777137222187</v>
      </c>
      <c r="S17" s="111">
        <f t="shared" si="1"/>
        <v>0.11060588746058464</v>
      </c>
      <c r="T17" s="163"/>
    </row>
    <row r="18" spans="1:23" s="1" customFormat="1" x14ac:dyDescent="0.2">
      <c r="A18" s="41">
        <v>2008</v>
      </c>
      <c r="B18" s="162">
        <v>1724.4465700000001</v>
      </c>
      <c r="C18" s="114"/>
      <c r="D18" s="162">
        <v>4300.1674819999998</v>
      </c>
      <c r="E18" s="162">
        <v>3056.285132</v>
      </c>
      <c r="F18" s="162">
        <v>4677.1990539999997</v>
      </c>
      <c r="G18" s="162">
        <v>1802.677332</v>
      </c>
      <c r="H18" s="162">
        <v>2084.924861</v>
      </c>
      <c r="I18" s="162">
        <v>1407.3652930000001</v>
      </c>
      <c r="J18" s="162">
        <v>3004.3397260000002</v>
      </c>
      <c r="K18" s="162">
        <v>4587.8542900000002</v>
      </c>
      <c r="L18" s="162">
        <v>1864.761681</v>
      </c>
      <c r="M18" s="162">
        <v>1656.3777660000001</v>
      </c>
      <c r="N18" s="162">
        <v>2418.8877859999998</v>
      </c>
      <c r="O18" s="162">
        <v>2177.4938910000001</v>
      </c>
      <c r="P18" s="162">
        <v>2423.435238</v>
      </c>
      <c r="Q18" s="105">
        <f t="shared" si="0"/>
        <v>0.30091358906228205</v>
      </c>
      <c r="R18" s="90">
        <v>0.22496459639894795</v>
      </c>
      <c r="S18" s="111">
        <f t="shared" si="1"/>
        <v>7.5948992663334103E-2</v>
      </c>
      <c r="T18" s="253"/>
      <c r="U18" s="253"/>
    </row>
    <row r="19" spans="1:23" s="1" customFormat="1" x14ac:dyDescent="0.2">
      <c r="A19" s="41">
        <v>2009</v>
      </c>
      <c r="B19" s="162">
        <v>2067.0952299999999</v>
      </c>
      <c r="C19" s="114"/>
      <c r="D19" s="162">
        <v>5060.7449880000004</v>
      </c>
      <c r="E19" s="162">
        <v>3572.3375540000002</v>
      </c>
      <c r="F19" s="162">
        <v>5856.7259869999998</v>
      </c>
      <c r="G19" s="162">
        <v>2060.89518</v>
      </c>
      <c r="H19" s="162">
        <v>2484.006132</v>
      </c>
      <c r="I19" s="162">
        <v>1665.1274559999999</v>
      </c>
      <c r="J19" s="162">
        <v>3583.6567789999999</v>
      </c>
      <c r="K19" s="162">
        <v>5762.5829359999998</v>
      </c>
      <c r="L19" s="162">
        <v>2235.961335</v>
      </c>
      <c r="M19" s="162">
        <v>2077.9024770000001</v>
      </c>
      <c r="N19" s="162">
        <v>2974.9168049999998</v>
      </c>
      <c r="O19" s="162">
        <v>2715.8287310000001</v>
      </c>
      <c r="P19" s="162">
        <v>2896.2298019999998</v>
      </c>
      <c r="Q19" s="105">
        <f t="shared" si="0"/>
        <v>0.19509271656468319</v>
      </c>
      <c r="R19" s="90">
        <v>0.142747041012937</v>
      </c>
      <c r="S19" s="111">
        <f t="shared" si="1"/>
        <v>5.2345675551746185E-2</v>
      </c>
      <c r="T19" s="253"/>
      <c r="U19" s="253"/>
    </row>
    <row r="20" spans="1:23" x14ac:dyDescent="0.2">
      <c r="A20" s="41">
        <v>2010</v>
      </c>
      <c r="B20" s="162">
        <v>2652.5896819999998</v>
      </c>
      <c r="C20" s="114"/>
      <c r="D20" s="162">
        <v>6410.3328650000003</v>
      </c>
      <c r="E20" s="162">
        <v>4768.6169980000004</v>
      </c>
      <c r="F20" s="162">
        <v>7538.5792920000004</v>
      </c>
      <c r="G20" s="162">
        <v>2501.0248179999999</v>
      </c>
      <c r="H20" s="162">
        <v>3196.9144580000002</v>
      </c>
      <c r="I20" s="162">
        <v>2051.341508</v>
      </c>
      <c r="J20" s="162">
        <v>4589.1463190000004</v>
      </c>
      <c r="K20" s="162">
        <v>7352.1008350000002</v>
      </c>
      <c r="L20" s="162">
        <v>2865.8957350000001</v>
      </c>
      <c r="M20" s="162">
        <v>2456.1170179999999</v>
      </c>
      <c r="N20" s="162">
        <v>3715.5716670000002</v>
      </c>
      <c r="O20" s="162">
        <v>3483.1125740000002</v>
      </c>
      <c r="P20" s="162">
        <v>3727.7934749999999</v>
      </c>
      <c r="Q20" s="105">
        <f t="shared" si="0"/>
        <v>0.28711936892085066</v>
      </c>
      <c r="R20" s="90">
        <v>0.25700000000000001</v>
      </c>
      <c r="S20" s="111">
        <f>Q20-R20</f>
        <v>3.0119368920850653E-2</v>
      </c>
      <c r="T20" s="253"/>
      <c r="U20" s="253"/>
    </row>
    <row r="21" spans="1:23" x14ac:dyDescent="0.2">
      <c r="A21" s="41">
        <v>2011</v>
      </c>
      <c r="B21" s="162">
        <v>3406.8079630000002</v>
      </c>
      <c r="C21" s="114"/>
      <c r="D21" s="162">
        <v>8472.4553579999993</v>
      </c>
      <c r="E21" s="162">
        <v>6241.3354710000003</v>
      </c>
      <c r="F21" s="162">
        <v>9744.4879299999993</v>
      </c>
      <c r="G21" s="162">
        <v>3422.8705150000001</v>
      </c>
      <c r="H21" s="162">
        <v>4363.2815760000003</v>
      </c>
      <c r="I21" s="162">
        <v>2625.6724509999999</v>
      </c>
      <c r="J21" s="162">
        <v>6028.1592780000001</v>
      </c>
      <c r="K21" s="162">
        <v>9298.9154760000001</v>
      </c>
      <c r="L21" s="162">
        <v>3794.9077400000001</v>
      </c>
      <c r="M21" s="162">
        <v>3473.4972809999999</v>
      </c>
      <c r="N21" s="162">
        <v>4879.7048709999999</v>
      </c>
      <c r="O21" s="162">
        <v>4686.0489930000003</v>
      </c>
      <c r="P21" s="162">
        <v>4925.6925080000001</v>
      </c>
      <c r="Q21" s="105">
        <f t="shared" si="0"/>
        <v>0.32134264975610005</v>
      </c>
      <c r="R21" s="90">
        <v>0.22500000000000001</v>
      </c>
      <c r="S21" s="111">
        <f>Q21-R21</f>
        <v>9.6342649756100046E-2</v>
      </c>
      <c r="T21" s="253"/>
      <c r="U21" s="253"/>
    </row>
    <row r="22" spans="1:23" x14ac:dyDescent="0.2">
      <c r="A22" s="41">
        <v>2012</v>
      </c>
      <c r="B22" s="162">
        <v>4414.9306589999997</v>
      </c>
      <c r="C22" s="114"/>
      <c r="D22" s="162">
        <v>10625.885265000001</v>
      </c>
      <c r="E22" s="162">
        <v>8010.8627729999998</v>
      </c>
      <c r="F22" s="162">
        <v>12730.885931000001</v>
      </c>
      <c r="G22" s="162">
        <v>4446.839508</v>
      </c>
      <c r="H22" s="162">
        <v>5815.6167109999997</v>
      </c>
      <c r="I22" s="162">
        <v>3468.538489</v>
      </c>
      <c r="J22" s="162">
        <v>7609.0244899999998</v>
      </c>
      <c r="K22" s="162">
        <v>12093.839344</v>
      </c>
      <c r="L22" s="162">
        <v>4922.0660319999997</v>
      </c>
      <c r="M22" s="162">
        <v>4317.8892509999996</v>
      </c>
      <c r="N22" s="162">
        <v>6421.2306939999999</v>
      </c>
      <c r="O22" s="162">
        <v>6090.9117720000004</v>
      </c>
      <c r="P22" s="162">
        <v>6380.1603789999999</v>
      </c>
      <c r="Q22" s="105">
        <f t="shared" si="0"/>
        <v>0.29528190577015212</v>
      </c>
      <c r="R22" s="102">
        <v>0.252</v>
      </c>
      <c r="S22" s="111">
        <f>Q22-R22</f>
        <v>4.3281905770152118E-2</v>
      </c>
      <c r="T22" s="253"/>
      <c r="U22" s="253"/>
    </row>
    <row r="23" spans="1:23" x14ac:dyDescent="0.2">
      <c r="A23" s="41">
        <v>2013</v>
      </c>
      <c r="B23" s="162">
        <v>5584.4250591832706</v>
      </c>
      <c r="C23" s="114"/>
      <c r="D23" s="162">
        <v>14047.142383061835</v>
      </c>
      <c r="E23" s="162">
        <v>10089.523439755976</v>
      </c>
      <c r="F23" s="162">
        <v>16408.249838481777</v>
      </c>
      <c r="G23" s="162">
        <v>5532.3753649143755</v>
      </c>
      <c r="H23" s="162">
        <v>7399.0075933206072</v>
      </c>
      <c r="I23" s="162">
        <v>4321.8258352839284</v>
      </c>
      <c r="J23" s="162">
        <v>9772.2530136121131</v>
      </c>
      <c r="K23" s="162">
        <v>15283.297016853459</v>
      </c>
      <c r="L23" s="162">
        <v>6239.8254565772722</v>
      </c>
      <c r="M23" s="162">
        <v>5322.4206208927308</v>
      </c>
      <c r="N23" s="162">
        <v>8121.4914075637707</v>
      </c>
      <c r="O23" s="162">
        <v>7811.9529180866912</v>
      </c>
      <c r="P23" s="162">
        <v>8086.23</v>
      </c>
      <c r="Q23" s="105">
        <f t="shared" si="0"/>
        <v>0.26740230960579736</v>
      </c>
      <c r="R23" s="102">
        <v>0.27900000000000003</v>
      </c>
      <c r="S23" s="111">
        <f>Q23-R23</f>
        <v>-1.1597690394202664E-2</v>
      </c>
      <c r="T23" s="253"/>
      <c r="U23" s="253"/>
    </row>
    <row r="24" spans="1:23" x14ac:dyDescent="0.2">
      <c r="A24" s="41">
        <v>2014</v>
      </c>
      <c r="B24" s="162">
        <v>7213.0942929700586</v>
      </c>
      <c r="C24" s="114"/>
      <c r="D24" s="162">
        <v>18477.317187062876</v>
      </c>
      <c r="E24" s="162">
        <v>13241.685899380456</v>
      </c>
      <c r="F24" s="162">
        <v>21175.513837050599</v>
      </c>
      <c r="G24" s="162">
        <v>7365.5554499229547</v>
      </c>
      <c r="H24" s="162">
        <v>10015.529876049379</v>
      </c>
      <c r="I24" s="162">
        <v>5483.4850833208229</v>
      </c>
      <c r="J24" s="162">
        <v>12638.752269070008</v>
      </c>
      <c r="K24" s="162">
        <v>20442.308012481397</v>
      </c>
      <c r="L24" s="162">
        <v>8436.5725542020682</v>
      </c>
      <c r="M24" s="162">
        <v>6827.4371348469203</v>
      </c>
      <c r="N24" s="162">
        <v>10735.41763014535</v>
      </c>
      <c r="O24" s="162">
        <v>10523.594105945731</v>
      </c>
      <c r="P24" s="162">
        <v>10693.10810445155</v>
      </c>
      <c r="Q24" s="105">
        <f t="shared" si="0"/>
        <v>0.32238485727607924</v>
      </c>
      <c r="R24" s="102">
        <v>0.38500000000000001</v>
      </c>
      <c r="S24" s="111">
        <f>Q24-R24</f>
        <v>-6.2615142723920769E-2</v>
      </c>
      <c r="T24" s="253"/>
      <c r="U24" s="253"/>
    </row>
    <row r="25" spans="1:23" x14ac:dyDescent="0.2">
      <c r="A25" s="41">
        <v>2015</v>
      </c>
      <c r="B25" s="113">
        <v>9497.882552340745</v>
      </c>
      <c r="C25" s="114"/>
      <c r="D25" s="113">
        <v>25154.877631478517</v>
      </c>
      <c r="E25" s="113">
        <v>17325.010032810158</v>
      </c>
      <c r="F25" s="113">
        <v>27347.159971636476</v>
      </c>
      <c r="G25" s="113">
        <v>9707.1631460859553</v>
      </c>
      <c r="H25" s="113">
        <v>12810.204232255799</v>
      </c>
      <c r="I25" s="113">
        <v>7260.8116246822574</v>
      </c>
      <c r="J25" s="113">
        <v>16843.409309844501</v>
      </c>
      <c r="K25" s="113">
        <v>27819.976709783237</v>
      </c>
      <c r="L25" s="113">
        <v>10862.466977897224</v>
      </c>
      <c r="M25" s="113">
        <v>8928.9957602385639</v>
      </c>
      <c r="N25" s="113">
        <v>14072.562560234079</v>
      </c>
      <c r="O25" s="113">
        <v>13895.929294226231</v>
      </c>
      <c r="P25" s="162">
        <v>13987.924478707189</v>
      </c>
      <c r="Q25" s="105">
        <f t="shared" si="0"/>
        <v>0.30812522814428522</v>
      </c>
      <c r="R25" s="102">
        <v>0.27760458223047135</v>
      </c>
      <c r="S25" s="111">
        <f t="shared" ref="S25" si="2">Q25-R25</f>
        <v>3.0520645913813871E-2</v>
      </c>
      <c r="T25" s="253"/>
      <c r="U25" s="253"/>
    </row>
    <row r="26" spans="1:23" x14ac:dyDescent="0.2">
      <c r="A26" s="41">
        <v>2016</v>
      </c>
      <c r="B26" s="113">
        <v>12903.902950704403</v>
      </c>
      <c r="C26" s="114"/>
      <c r="D26" s="113">
        <v>31765.719905327758</v>
      </c>
      <c r="E26" s="113">
        <v>23166.406279659339</v>
      </c>
      <c r="F26" s="113">
        <v>35665.243088217736</v>
      </c>
      <c r="G26" s="113">
        <v>13144.415413721361</v>
      </c>
      <c r="H26" s="113">
        <v>17038.504927963841</v>
      </c>
      <c r="I26" s="113">
        <v>9395.3638333454091</v>
      </c>
      <c r="J26" s="113">
        <v>23081.597945606027</v>
      </c>
      <c r="K26" s="113">
        <v>37542.78676460978</v>
      </c>
      <c r="L26" s="113">
        <v>14755.374268436966</v>
      </c>
      <c r="M26" s="113">
        <v>11704.532929338398</v>
      </c>
      <c r="N26" s="113">
        <v>19299.571836058578</v>
      </c>
      <c r="O26" s="113">
        <v>18927.980136296199</v>
      </c>
      <c r="P26" s="162">
        <v>18785.733976886477</v>
      </c>
      <c r="Q26" s="105">
        <f t="shared" si="0"/>
        <v>0.34299652571635253</v>
      </c>
      <c r="R26" s="102">
        <v>0.40699999999999997</v>
      </c>
      <c r="S26" s="111">
        <f t="shared" ref="S26:S32" si="3">Q26-R26</f>
        <v>-6.4003474283647444E-2</v>
      </c>
      <c r="T26" s="253"/>
      <c r="U26" s="253"/>
    </row>
    <row r="27" spans="1:23" x14ac:dyDescent="0.2">
      <c r="A27" s="41">
        <v>2017</v>
      </c>
      <c r="B27" s="247">
        <v>16972.499335154938</v>
      </c>
      <c r="C27" s="114"/>
      <c r="D27" s="248">
        <v>41226.603203137063</v>
      </c>
      <c r="E27" s="248">
        <v>29788.830999280359</v>
      </c>
      <c r="F27" s="248">
        <v>46990.042783877267</v>
      </c>
      <c r="G27" s="248">
        <v>16594.981422551104</v>
      </c>
      <c r="H27" s="248">
        <v>22261.735875796188</v>
      </c>
      <c r="I27" s="248">
        <v>12006.626202445075</v>
      </c>
      <c r="J27" s="248">
        <v>30790.954979131697</v>
      </c>
      <c r="K27" s="248">
        <v>47672.517324041517</v>
      </c>
      <c r="L27" s="248">
        <v>19380.71686900458</v>
      </c>
      <c r="M27" s="248">
        <v>14672.029391027065</v>
      </c>
      <c r="N27" s="248">
        <v>24944.507896957057</v>
      </c>
      <c r="O27" s="248">
        <v>24907.515681025907</v>
      </c>
      <c r="P27" s="248">
        <v>24289.231361639588</v>
      </c>
      <c r="Q27" s="105">
        <f t="shared" si="0"/>
        <v>0.29296153088958277</v>
      </c>
      <c r="R27" s="102">
        <v>0.248</v>
      </c>
      <c r="S27" s="111">
        <f t="shared" si="3"/>
        <v>4.4961530889582768E-2</v>
      </c>
      <c r="T27" s="253"/>
      <c r="U27" s="253"/>
      <c r="V27" s="211"/>
      <c r="W27" s="210"/>
    </row>
    <row r="28" spans="1:23" x14ac:dyDescent="0.2">
      <c r="A28" s="41">
        <v>2018</v>
      </c>
      <c r="B28" s="247">
        <v>22137.186343512072</v>
      </c>
      <c r="C28" s="114"/>
      <c r="D28" s="248">
        <v>49838.135696476231</v>
      </c>
      <c r="E28" s="248">
        <v>37223.081389740451</v>
      </c>
      <c r="F28" s="248">
        <v>60580.079915629984</v>
      </c>
      <c r="G28" s="248">
        <v>20527.77635161646</v>
      </c>
      <c r="H28" s="248">
        <v>28059.654165987606</v>
      </c>
      <c r="I28" s="248">
        <v>15249.686037753461</v>
      </c>
      <c r="J28" s="248">
        <v>38185.564458003042</v>
      </c>
      <c r="K28" s="248">
        <v>61689.745699914383</v>
      </c>
      <c r="L28" s="248">
        <v>24957.763451255785</v>
      </c>
      <c r="M28" s="248">
        <v>18186.91287633299</v>
      </c>
      <c r="N28" s="248">
        <v>31972.795051723046</v>
      </c>
      <c r="O28" s="248">
        <v>31635.24983925368</v>
      </c>
      <c r="P28" s="248">
        <v>30601.381412528077</v>
      </c>
      <c r="Q28" s="105">
        <f t="shared" si="0"/>
        <v>0.25987442570362185</v>
      </c>
      <c r="R28" s="264">
        <v>0.47635160315840164</v>
      </c>
      <c r="S28" s="111">
        <f t="shared" si="3"/>
        <v>-0.21647717745477979</v>
      </c>
    </row>
    <row r="29" spans="1:23" x14ac:dyDescent="0.2">
      <c r="A29" s="41">
        <v>2019</v>
      </c>
      <c r="B29" s="247">
        <v>32649</v>
      </c>
      <c r="C29" s="114"/>
      <c r="D29" s="248">
        <v>74999</v>
      </c>
      <c r="E29" s="248">
        <v>54060</v>
      </c>
      <c r="F29" s="248">
        <v>90664</v>
      </c>
      <c r="G29" s="248">
        <v>29530</v>
      </c>
      <c r="H29" s="248">
        <v>39985</v>
      </c>
      <c r="I29" s="248">
        <v>20761</v>
      </c>
      <c r="J29" s="248">
        <v>55375</v>
      </c>
      <c r="K29" s="248">
        <v>92967</v>
      </c>
      <c r="L29" s="248">
        <v>36762</v>
      </c>
      <c r="M29" s="248">
        <v>27174</v>
      </c>
      <c r="N29" s="248">
        <v>45739</v>
      </c>
      <c r="O29" s="248">
        <v>45275</v>
      </c>
      <c r="P29" s="248">
        <v>44360</v>
      </c>
      <c r="Q29" s="105">
        <f t="shared" si="0"/>
        <v>0.44960776123130186</v>
      </c>
      <c r="R29" s="264">
        <v>0.53800000000000003</v>
      </c>
      <c r="S29" s="111">
        <f t="shared" si="3"/>
        <v>-8.8392238768698173E-2</v>
      </c>
    </row>
    <row r="30" spans="1:23" x14ac:dyDescent="0.2">
      <c r="A30" s="41">
        <v>2020</v>
      </c>
      <c r="B30" s="247">
        <v>48572.165674214768</v>
      </c>
      <c r="C30" s="114"/>
      <c r="D30" s="248">
        <v>98004.909335560034</v>
      </c>
      <c r="E30" s="248">
        <v>75821.168938382514</v>
      </c>
      <c r="F30" s="248">
        <v>118814.05791138257</v>
      </c>
      <c r="G30" s="248">
        <v>41320.670632816778</v>
      </c>
      <c r="H30" s="248">
        <v>56557.695770545979</v>
      </c>
      <c r="I30" s="248">
        <v>26560.119932439004</v>
      </c>
      <c r="J30" s="248">
        <v>76821.445085594372</v>
      </c>
      <c r="K30" s="248">
        <v>130806.68417366716</v>
      </c>
      <c r="L30" s="248">
        <v>52977.033829920634</v>
      </c>
      <c r="M30" s="248">
        <v>37866.670505653994</v>
      </c>
      <c r="N30" s="248">
        <v>67678.751083920928</v>
      </c>
      <c r="O30" s="248">
        <v>63024.561593692786</v>
      </c>
      <c r="P30" s="248">
        <v>63063.74978939892</v>
      </c>
      <c r="Q30" s="105">
        <f t="shared" si="0"/>
        <v>0.42163547766904697</v>
      </c>
      <c r="R30" s="264">
        <v>0.36099999999999999</v>
      </c>
      <c r="S30" s="111">
        <f t="shared" si="3"/>
        <v>6.0635477669046978E-2</v>
      </c>
    </row>
    <row r="31" spans="1:23" x14ac:dyDescent="0.2">
      <c r="A31" s="41">
        <v>2021</v>
      </c>
      <c r="B31" s="247">
        <v>71463.963832296431</v>
      </c>
      <c r="C31" s="114"/>
      <c r="D31" s="248">
        <v>148566.51965439974</v>
      </c>
      <c r="E31" s="248">
        <v>114870.24714822834</v>
      </c>
      <c r="F31" s="248">
        <v>180055.86931567473</v>
      </c>
      <c r="G31" s="248">
        <v>60305.107571116088</v>
      </c>
      <c r="H31" s="248">
        <v>84618.030867177105</v>
      </c>
      <c r="I31" s="248">
        <v>40575.625069342983</v>
      </c>
      <c r="J31" s="248">
        <v>115309.25938643556</v>
      </c>
      <c r="K31" s="248">
        <v>190785.86579289215</v>
      </c>
      <c r="L31" s="248">
        <v>80706.571342905241</v>
      </c>
      <c r="M31" s="248">
        <v>54257.01276551796</v>
      </c>
      <c r="N31" s="248">
        <v>101013.76319876306</v>
      </c>
      <c r="O31" s="248">
        <v>91792.636325578365</v>
      </c>
      <c r="P31" s="248">
        <v>93921.929608974388</v>
      </c>
      <c r="Q31" s="105">
        <f t="shared" si="0"/>
        <v>0.48931723728173804</v>
      </c>
      <c r="R31" s="264">
        <v>0.50900000000000001</v>
      </c>
      <c r="S31" s="111">
        <f t="shared" si="3"/>
        <v>-1.968276271826197E-2</v>
      </c>
    </row>
    <row r="32" spans="1:23" x14ac:dyDescent="0.2">
      <c r="A32" s="41">
        <v>2022</v>
      </c>
      <c r="B32" s="247">
        <v>123805.51361399336</v>
      </c>
      <c r="C32" s="114"/>
      <c r="D32" s="248">
        <v>254996.41253307942</v>
      </c>
      <c r="E32" s="248">
        <v>195222.4672917299</v>
      </c>
      <c r="F32" s="248">
        <v>318031.86623492674</v>
      </c>
      <c r="G32" s="248">
        <v>102465.75761333106</v>
      </c>
      <c r="H32" s="248">
        <v>145716.75659433709</v>
      </c>
      <c r="I32" s="248">
        <v>71924.028414479093</v>
      </c>
      <c r="J32" s="248">
        <v>194181.52750363454</v>
      </c>
      <c r="K32" s="248">
        <v>329416.59631755133</v>
      </c>
      <c r="L32" s="248">
        <v>142493.03070781214</v>
      </c>
      <c r="M32" s="248">
        <v>90885.923648200594</v>
      </c>
      <c r="N32" s="248">
        <v>176701.7828161027</v>
      </c>
      <c r="O32" s="248">
        <v>156596.93576985781</v>
      </c>
      <c r="P32" s="248">
        <v>160218.93374318551</v>
      </c>
      <c r="Q32" s="105">
        <f t="shared" si="0"/>
        <v>0.70587353145560106</v>
      </c>
      <c r="R32" s="264">
        <v>0.94499999999999995</v>
      </c>
      <c r="S32" s="111">
        <f t="shared" si="3"/>
        <v>-0.2391264685443989</v>
      </c>
    </row>
    <row r="33" spans="1:19" x14ac:dyDescent="0.2">
      <c r="A33" s="41">
        <v>2023</v>
      </c>
      <c r="B33" s="247" t="e">
        <v>#N/A</v>
      </c>
      <c r="C33" s="114"/>
      <c r="D33" s="248" t="e">
        <v>#N/A</v>
      </c>
      <c r="E33" s="248" t="e">
        <v>#N/A</v>
      </c>
      <c r="F33" s="248" t="e">
        <v>#N/A</v>
      </c>
      <c r="G33" s="248" t="e">
        <v>#N/A</v>
      </c>
      <c r="H33" s="248" t="e">
        <v>#N/A</v>
      </c>
      <c r="I33" s="248" t="e">
        <v>#N/A</v>
      </c>
      <c r="J33" s="248" t="e">
        <v>#N/A</v>
      </c>
      <c r="K33" s="248" t="e">
        <v>#N/A</v>
      </c>
      <c r="L33" s="248" t="e">
        <v>#N/A</v>
      </c>
      <c r="M33" s="248" t="e">
        <v>#N/A</v>
      </c>
      <c r="N33" s="248" t="e">
        <v>#N/A</v>
      </c>
      <c r="O33" s="248" t="e">
        <v>#N/A</v>
      </c>
      <c r="P33" s="248" t="e">
        <v>#N/A</v>
      </c>
      <c r="Q33" s="105" t="e">
        <v>#N/A</v>
      </c>
      <c r="R33" s="264" t="e">
        <v>#N/A</v>
      </c>
      <c r="S33" s="111" t="e">
        <v>#N/A</v>
      </c>
    </row>
    <row r="34" spans="1:19" x14ac:dyDescent="0.2">
      <c r="A34" s="33"/>
      <c r="B34" s="34"/>
      <c r="C34" s="34"/>
      <c r="D34" s="34"/>
      <c r="E34" s="34"/>
      <c r="F34" s="34"/>
      <c r="G34" s="34"/>
      <c r="H34" s="35"/>
      <c r="I34" s="35"/>
      <c r="J34" s="34"/>
      <c r="K34" s="34"/>
      <c r="L34" s="34"/>
      <c r="M34" s="34"/>
      <c r="N34" s="34"/>
      <c r="O34" s="34"/>
      <c r="P34" s="207"/>
      <c r="Q34" s="35"/>
      <c r="R34" s="35"/>
      <c r="S34" s="35"/>
    </row>
    <row r="35" spans="1:19" x14ac:dyDescent="0.2">
      <c r="A35" s="33"/>
      <c r="B35" s="34"/>
      <c r="C35" s="34"/>
      <c r="D35" s="34"/>
      <c r="E35" s="34"/>
      <c r="F35" s="34"/>
      <c r="G35" s="34"/>
      <c r="H35" s="35"/>
      <c r="I35" s="35"/>
      <c r="J35" s="34"/>
      <c r="K35" s="34"/>
      <c r="L35" s="34"/>
      <c r="M35" s="34"/>
      <c r="N35" s="34"/>
      <c r="O35" s="34"/>
      <c r="P35" s="207"/>
      <c r="Q35" s="35"/>
      <c r="R35" s="35"/>
      <c r="S35" s="35"/>
    </row>
    <row r="36" spans="1:19" x14ac:dyDescent="0.2">
      <c r="A36" s="33"/>
      <c r="B36" s="34"/>
      <c r="C36" s="34"/>
      <c r="D36" s="34"/>
      <c r="E36" s="34"/>
      <c r="F36" s="34"/>
      <c r="G36" s="34"/>
      <c r="H36" s="35"/>
      <c r="I36" s="35"/>
      <c r="J36" s="35"/>
      <c r="K36" s="37"/>
      <c r="L36" s="35"/>
      <c r="M36" s="35"/>
      <c r="N36" s="35"/>
      <c r="O36" s="35"/>
      <c r="P36" s="208"/>
      <c r="Q36" s="35"/>
      <c r="R36" s="35"/>
      <c r="S36" s="35"/>
    </row>
    <row r="37" spans="1:19" x14ac:dyDescent="0.2">
      <c r="A37" s="33"/>
      <c r="B37" s="34"/>
      <c r="C37" s="34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208"/>
      <c r="Q37" s="35"/>
      <c r="R37" s="35"/>
      <c r="S37" s="35"/>
    </row>
    <row r="38" spans="1:19" x14ac:dyDescent="0.2">
      <c r="A38" s="33"/>
      <c r="B38" s="34"/>
      <c r="C38" s="34"/>
      <c r="D38" s="34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208"/>
      <c r="Q38" s="35"/>
      <c r="R38" s="35"/>
      <c r="S38" s="35"/>
    </row>
    <row r="39" spans="1:19" x14ac:dyDescent="0.2">
      <c r="A39" s="33"/>
      <c r="B39" s="34"/>
      <c r="C39" s="34"/>
      <c r="D39" s="34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208"/>
      <c r="Q39" s="35"/>
      <c r="R39" s="35"/>
      <c r="S39" s="35"/>
    </row>
    <row r="40" spans="1:19" x14ac:dyDescent="0.2">
      <c r="A40" s="33"/>
      <c r="B40" s="34"/>
      <c r="C40" s="34"/>
      <c r="D40" s="34"/>
      <c r="E40" s="34"/>
      <c r="F40" s="34"/>
      <c r="G40" s="34"/>
      <c r="H40" s="35"/>
      <c r="I40" s="35"/>
      <c r="J40" s="35"/>
      <c r="K40" s="35"/>
      <c r="L40" s="35"/>
      <c r="M40" s="35"/>
      <c r="N40" s="35"/>
      <c r="O40" s="35"/>
      <c r="P40" s="208"/>
      <c r="Q40" s="35"/>
      <c r="R40" s="35"/>
      <c r="S40" s="35"/>
    </row>
    <row r="41" spans="1:19" x14ac:dyDescent="0.2">
      <c r="A41" s="33"/>
      <c r="B41" s="34"/>
      <c r="C41" s="34"/>
      <c r="D41" s="34"/>
      <c r="E41" s="34"/>
      <c r="F41" s="34"/>
      <c r="G41" s="34"/>
      <c r="H41" s="35"/>
      <c r="I41" s="35"/>
      <c r="J41" s="35"/>
      <c r="K41" s="35"/>
      <c r="L41" s="35"/>
      <c r="M41" s="35"/>
      <c r="N41" s="35"/>
      <c r="O41" s="35"/>
      <c r="P41" s="208"/>
      <c r="Q41" s="35"/>
      <c r="R41" s="35"/>
      <c r="S41" s="35"/>
    </row>
    <row r="42" spans="1:19" x14ac:dyDescent="0.2">
      <c r="A42" s="33"/>
      <c r="B42" s="34"/>
      <c r="C42" s="34"/>
      <c r="D42" s="34"/>
      <c r="E42" s="34"/>
      <c r="F42" s="34"/>
      <c r="G42" s="34"/>
      <c r="H42" s="35"/>
      <c r="I42" s="35"/>
      <c r="J42" s="35"/>
      <c r="K42" s="35"/>
      <c r="L42" s="35"/>
      <c r="M42" s="35"/>
      <c r="N42" s="35"/>
      <c r="O42" s="35"/>
      <c r="P42" s="208"/>
      <c r="Q42" s="35"/>
      <c r="R42" s="35"/>
      <c r="S42" s="35"/>
    </row>
    <row r="43" spans="1:19" x14ac:dyDescent="0.2">
      <c r="A43" s="33"/>
      <c r="B43" s="34"/>
      <c r="C43" s="34"/>
      <c r="D43" s="34"/>
      <c r="E43" s="34"/>
      <c r="F43" s="34"/>
      <c r="G43" s="34"/>
      <c r="H43" s="35"/>
      <c r="I43" s="35"/>
      <c r="J43" s="35"/>
      <c r="K43" s="35"/>
      <c r="L43" s="35"/>
      <c r="M43" s="35"/>
      <c r="N43" s="35"/>
      <c r="O43" s="35"/>
      <c r="P43" s="208"/>
      <c r="Q43" s="35"/>
      <c r="R43" s="35"/>
      <c r="S43" s="35"/>
    </row>
    <row r="44" spans="1:19" x14ac:dyDescent="0.2">
      <c r="A44" s="33"/>
      <c r="B44" s="34"/>
      <c r="C44" s="34"/>
      <c r="D44" s="34"/>
      <c r="E44" s="34"/>
      <c r="F44" s="34"/>
      <c r="G44" s="34"/>
      <c r="H44" s="35"/>
      <c r="I44" s="35"/>
      <c r="J44" s="35"/>
      <c r="K44" s="35"/>
      <c r="L44" s="35"/>
      <c r="M44" s="35"/>
      <c r="N44" s="35"/>
      <c r="O44" s="35"/>
      <c r="P44" s="208"/>
      <c r="Q44" s="35"/>
      <c r="R44" s="35"/>
      <c r="S44" s="35"/>
    </row>
    <row r="45" spans="1:19" x14ac:dyDescent="0.2">
      <c r="A45" s="33"/>
      <c r="B45" s="3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208"/>
      <c r="Q45" s="35"/>
      <c r="R45" s="35"/>
      <c r="S45" s="35"/>
    </row>
    <row r="46" spans="1:19" x14ac:dyDescent="0.2">
      <c r="A46" s="33"/>
      <c r="B46" s="3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208"/>
      <c r="Q46" s="35"/>
      <c r="R46" s="35"/>
      <c r="S46" s="35"/>
    </row>
    <row r="47" spans="1:19" x14ac:dyDescent="0.2">
      <c r="A47" s="33"/>
      <c r="B47" s="3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208"/>
      <c r="Q47" s="35"/>
      <c r="R47" s="35"/>
      <c r="S47" s="35"/>
    </row>
    <row r="48" spans="1:19" x14ac:dyDescent="0.2">
      <c r="A48" s="33"/>
      <c r="B48" s="37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08"/>
      <c r="Q48" s="35"/>
      <c r="R48" s="35"/>
      <c r="S48" s="35"/>
    </row>
    <row r="49" spans="1:19" x14ac:dyDescent="0.2">
      <c r="A49" s="33"/>
      <c r="B49" s="37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208"/>
      <c r="Q49" s="35"/>
      <c r="R49" s="35"/>
      <c r="S49" s="35"/>
    </row>
    <row r="50" spans="1:19" x14ac:dyDescent="0.2">
      <c r="A50" s="33"/>
      <c r="B50" s="3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208"/>
      <c r="Q50" s="35"/>
      <c r="R50" s="35"/>
      <c r="S50" s="35"/>
    </row>
    <row r="51" spans="1:19" x14ac:dyDescent="0.2">
      <c r="A51" s="33"/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208"/>
      <c r="Q51" s="35"/>
      <c r="R51" s="35"/>
      <c r="S51" s="35"/>
    </row>
    <row r="52" spans="1:19" x14ac:dyDescent="0.2">
      <c r="A52" s="33"/>
      <c r="B52" s="37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208"/>
      <c r="Q52" s="35"/>
      <c r="R52" s="35"/>
      <c r="S52" s="35"/>
    </row>
    <row r="53" spans="1:19" x14ac:dyDescent="0.2">
      <c r="A53" s="33"/>
      <c r="B53" s="3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208"/>
      <c r="Q53" s="35"/>
      <c r="R53" s="35"/>
      <c r="S53" s="35"/>
    </row>
    <row r="54" spans="1:19" x14ac:dyDescent="0.2">
      <c r="A54" s="33"/>
      <c r="B54" s="3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208"/>
      <c r="Q54" s="35"/>
      <c r="R54" s="35"/>
      <c r="S54" s="35"/>
    </row>
    <row r="55" spans="1:19" x14ac:dyDescent="0.2">
      <c r="A55" s="33"/>
      <c r="B55" s="37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208"/>
      <c r="Q55" s="35"/>
      <c r="R55" s="35"/>
      <c r="S55" s="35"/>
    </row>
    <row r="56" spans="1:19" x14ac:dyDescent="0.2">
      <c r="A56" s="33"/>
      <c r="B56" s="37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208"/>
      <c r="Q56" s="35"/>
      <c r="R56" s="35"/>
      <c r="S56" s="35"/>
    </row>
    <row r="57" spans="1:19" x14ac:dyDescent="0.2">
      <c r="A57" s="33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208"/>
      <c r="Q57" s="35"/>
      <c r="R57" s="35"/>
      <c r="S57" s="35"/>
    </row>
    <row r="58" spans="1:19" x14ac:dyDescent="0.2">
      <c r="A58" s="33"/>
      <c r="B58" s="3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208"/>
      <c r="Q58" s="35"/>
      <c r="R58" s="35"/>
      <c r="S58" s="35"/>
    </row>
    <row r="59" spans="1:19" x14ac:dyDescent="0.2">
      <c r="A59" s="33"/>
      <c r="B59" s="37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208"/>
      <c r="Q59" s="35"/>
      <c r="R59" s="35"/>
      <c r="S59" s="35"/>
    </row>
    <row r="60" spans="1:19" x14ac:dyDescent="0.2">
      <c r="A60" s="33"/>
      <c r="B60" s="37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208"/>
      <c r="Q60" s="35"/>
      <c r="R60" s="35"/>
      <c r="S60" s="35"/>
    </row>
    <row r="61" spans="1:19" x14ac:dyDescent="0.2">
      <c r="A61" s="33"/>
      <c r="B61" s="37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208"/>
      <c r="Q61" s="35"/>
      <c r="R61" s="35"/>
      <c r="S61" s="35"/>
    </row>
    <row r="62" spans="1:19" x14ac:dyDescent="0.2">
      <c r="A62" s="33"/>
      <c r="B62" s="37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208"/>
      <c r="Q62" s="35"/>
      <c r="R62" s="35"/>
      <c r="S62" s="35"/>
    </row>
    <row r="63" spans="1:19" x14ac:dyDescent="0.2">
      <c r="A63" s="33"/>
      <c r="B63" s="37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208"/>
      <c r="Q63" s="35"/>
      <c r="R63" s="35"/>
      <c r="S63" s="35"/>
    </row>
    <row r="64" spans="1:19" x14ac:dyDescent="0.2">
      <c r="A64" s="33"/>
      <c r="B64" s="37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208"/>
      <c r="Q64" s="35"/>
      <c r="R64" s="35"/>
      <c r="S64" s="35"/>
    </row>
    <row r="65" spans="1:19" x14ac:dyDescent="0.2">
      <c r="A65" s="33"/>
      <c r="B65" s="37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208"/>
      <c r="Q65" s="35"/>
      <c r="R65" s="35"/>
      <c r="S65" s="35"/>
    </row>
    <row r="66" spans="1:19" x14ac:dyDescent="0.2">
      <c r="A66" s="33"/>
      <c r="B66" s="37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208"/>
      <c r="Q66" s="35"/>
      <c r="R66" s="35"/>
      <c r="S66" s="35"/>
    </row>
    <row r="67" spans="1:19" x14ac:dyDescent="0.2">
      <c r="A67" s="33"/>
      <c r="B67" s="37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208"/>
      <c r="Q67" s="35"/>
      <c r="R67" s="35"/>
      <c r="S67" s="35"/>
    </row>
    <row r="68" spans="1:19" x14ac:dyDescent="0.2">
      <c r="A68" s="33"/>
      <c r="B68" s="37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208"/>
      <c r="Q68" s="35"/>
      <c r="R68" s="35"/>
      <c r="S68" s="35"/>
    </row>
    <row r="69" spans="1:19" x14ac:dyDescent="0.2">
      <c r="A69" s="33"/>
      <c r="B69" s="37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208"/>
      <c r="Q69" s="35"/>
      <c r="R69" s="35"/>
      <c r="S69" s="35"/>
    </row>
    <row r="70" spans="1:19" x14ac:dyDescent="0.2">
      <c r="A70" s="33"/>
      <c r="B70" s="3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208"/>
      <c r="Q70" s="35"/>
      <c r="R70" s="35"/>
      <c r="S70" s="35"/>
    </row>
    <row r="71" spans="1:19" x14ac:dyDescent="0.2">
      <c r="A71" s="33"/>
      <c r="B71" s="37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208"/>
      <c r="Q71" s="35"/>
      <c r="R71" s="35"/>
      <c r="S71" s="35"/>
    </row>
    <row r="72" spans="1:19" x14ac:dyDescent="0.2">
      <c r="A72" s="33"/>
      <c r="B72" s="37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208"/>
      <c r="Q72" s="35"/>
      <c r="R72" s="35"/>
      <c r="S72" s="35"/>
    </row>
    <row r="73" spans="1:19" x14ac:dyDescent="0.2">
      <c r="A73" s="33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208"/>
      <c r="Q73" s="35"/>
      <c r="R73" s="35"/>
      <c r="S73" s="35"/>
    </row>
    <row r="74" spans="1:19" x14ac:dyDescent="0.2">
      <c r="A74" s="33"/>
      <c r="B74" s="37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208"/>
      <c r="Q74" s="35"/>
      <c r="R74" s="35"/>
      <c r="S74" s="35"/>
    </row>
    <row r="75" spans="1:19" x14ac:dyDescent="0.2">
      <c r="A75" s="33"/>
      <c r="B75" s="37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208"/>
      <c r="Q75" s="35"/>
      <c r="R75" s="35"/>
      <c r="S75" s="35"/>
    </row>
    <row r="76" spans="1:19" x14ac:dyDescent="0.2">
      <c r="A76" s="33"/>
      <c r="B76" s="37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208"/>
      <c r="Q76" s="35"/>
      <c r="R76" s="35"/>
      <c r="S76" s="35"/>
    </row>
    <row r="77" spans="1:19" x14ac:dyDescent="0.2">
      <c r="A77" s="33"/>
      <c r="B77" s="3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208"/>
      <c r="Q77" s="35"/>
      <c r="R77" s="35"/>
      <c r="S77" s="35"/>
    </row>
    <row r="78" spans="1:19" x14ac:dyDescent="0.2">
      <c r="A78" s="33"/>
      <c r="B78" s="37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208"/>
      <c r="Q78" s="35"/>
      <c r="R78" s="35"/>
      <c r="S78" s="35"/>
    </row>
    <row r="79" spans="1:19" x14ac:dyDescent="0.2">
      <c r="A79" s="33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208"/>
      <c r="Q79" s="35"/>
      <c r="R79" s="35"/>
      <c r="S79" s="35"/>
    </row>
    <row r="80" spans="1:19" x14ac:dyDescent="0.2">
      <c r="A80" s="33"/>
      <c r="B80" s="37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208"/>
      <c r="Q80" s="35"/>
      <c r="R80" s="35"/>
      <c r="S80" s="35"/>
    </row>
    <row r="81" spans="1:19" x14ac:dyDescent="0.2">
      <c r="A81" s="33"/>
      <c r="B81" s="37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208"/>
      <c r="Q81" s="35"/>
      <c r="R81" s="35"/>
      <c r="S81" s="35"/>
    </row>
    <row r="82" spans="1:19" x14ac:dyDescent="0.2">
      <c r="A82" s="33"/>
      <c r="B82" s="37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208"/>
      <c r="Q82" s="35"/>
      <c r="R82" s="35"/>
      <c r="S82" s="35"/>
    </row>
    <row r="83" spans="1:19" x14ac:dyDescent="0.2">
      <c r="A83" s="33"/>
      <c r="B83" s="37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208"/>
      <c r="Q83" s="35"/>
      <c r="R83" s="35"/>
      <c r="S83" s="35"/>
    </row>
    <row r="84" spans="1:19" x14ac:dyDescent="0.2">
      <c r="A84" s="33"/>
      <c r="B84" s="37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208"/>
      <c r="Q84" s="35"/>
      <c r="R84" s="35"/>
      <c r="S84" s="35"/>
    </row>
    <row r="85" spans="1:19" x14ac:dyDescent="0.2">
      <c r="A85" s="33"/>
      <c r="B85" s="37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208"/>
      <c r="Q85" s="35"/>
      <c r="R85" s="35"/>
      <c r="S85" s="35"/>
    </row>
    <row r="86" spans="1:19" x14ac:dyDescent="0.2">
      <c r="A86" s="33"/>
      <c r="B86" s="37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208"/>
      <c r="Q86" s="35"/>
      <c r="R86" s="35"/>
      <c r="S86" s="35"/>
    </row>
    <row r="87" spans="1:19" x14ac:dyDescent="0.2">
      <c r="A87" s="33"/>
      <c r="B87" s="37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208"/>
      <c r="Q87" s="35"/>
      <c r="R87" s="35"/>
      <c r="S87" s="35"/>
    </row>
    <row r="88" spans="1:19" x14ac:dyDescent="0.2">
      <c r="A88" s="33"/>
      <c r="B88" s="37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208"/>
      <c r="Q88" s="35"/>
      <c r="R88" s="35"/>
      <c r="S88" s="35"/>
    </row>
    <row r="89" spans="1:19" x14ac:dyDescent="0.2">
      <c r="A89" s="33"/>
      <c r="B89" s="37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208"/>
      <c r="Q89" s="35"/>
      <c r="R89" s="35"/>
      <c r="S89" s="35"/>
    </row>
    <row r="90" spans="1:19" x14ac:dyDescent="0.2">
      <c r="A90" s="33"/>
      <c r="B90" s="37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208"/>
      <c r="Q90" s="35"/>
      <c r="R90" s="35"/>
      <c r="S90" s="35"/>
    </row>
    <row r="91" spans="1:19" x14ac:dyDescent="0.2">
      <c r="A91" s="33"/>
      <c r="B91" s="37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208"/>
      <c r="Q91" s="35"/>
      <c r="R91" s="35"/>
      <c r="S91" s="35"/>
    </row>
    <row r="92" spans="1:19" x14ac:dyDescent="0.2">
      <c r="A92" s="33"/>
      <c r="B92" s="3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208"/>
      <c r="Q92" s="35"/>
      <c r="R92" s="35"/>
      <c r="S92" s="35"/>
    </row>
    <row r="93" spans="1:19" x14ac:dyDescent="0.2">
      <c r="A93" s="33"/>
      <c r="B93" s="37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208"/>
      <c r="Q93" s="35"/>
      <c r="R93" s="35"/>
      <c r="S93" s="35"/>
    </row>
    <row r="94" spans="1:19" x14ac:dyDescent="0.2">
      <c r="A94" s="33"/>
      <c r="B94" s="37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208"/>
      <c r="Q94" s="35"/>
      <c r="R94" s="35"/>
      <c r="S94" s="35"/>
    </row>
    <row r="95" spans="1:19" x14ac:dyDescent="0.2">
      <c r="A95" s="33"/>
      <c r="B95" s="37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208"/>
      <c r="Q95" s="35"/>
      <c r="R95" s="35"/>
      <c r="S95" s="35"/>
    </row>
    <row r="96" spans="1:19" x14ac:dyDescent="0.2">
      <c r="A96" s="33"/>
      <c r="B96" s="37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208"/>
      <c r="Q96" s="35"/>
      <c r="R96" s="35"/>
      <c r="S96" s="35"/>
    </row>
    <row r="97" spans="1:19" x14ac:dyDescent="0.2">
      <c r="A97" s="33"/>
      <c r="B97" s="37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208"/>
      <c r="Q97" s="35"/>
      <c r="R97" s="35"/>
      <c r="S97" s="35"/>
    </row>
    <row r="98" spans="1:19" x14ac:dyDescent="0.2">
      <c r="A98" s="33"/>
      <c r="B98" s="3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208"/>
      <c r="Q98" s="35"/>
      <c r="R98" s="35"/>
      <c r="S98" s="35"/>
    </row>
    <row r="99" spans="1:19" x14ac:dyDescent="0.2">
      <c r="A99" s="33"/>
      <c r="B99" s="37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208"/>
      <c r="Q99" s="35"/>
      <c r="R99" s="35"/>
      <c r="S99" s="35"/>
    </row>
    <row r="100" spans="1:19" x14ac:dyDescent="0.2">
      <c r="A100" s="33"/>
      <c r="B100" s="3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208"/>
      <c r="Q100" s="35"/>
      <c r="R100" s="35"/>
      <c r="S100" s="35"/>
    </row>
    <row r="101" spans="1:19" x14ac:dyDescent="0.2">
      <c r="A101" s="33"/>
      <c r="B101" s="37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208"/>
      <c r="Q101" s="35"/>
      <c r="R101" s="35"/>
      <c r="S101" s="35"/>
    </row>
    <row r="102" spans="1:19" x14ac:dyDescent="0.2">
      <c r="A102" s="33"/>
      <c r="B102" s="3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208"/>
      <c r="Q102" s="35"/>
      <c r="R102" s="35"/>
      <c r="S102" s="35"/>
    </row>
    <row r="103" spans="1:19" x14ac:dyDescent="0.2">
      <c r="A103" s="33"/>
      <c r="B103" s="37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208"/>
      <c r="Q103" s="35"/>
      <c r="R103" s="35"/>
      <c r="S103" s="35"/>
    </row>
    <row r="104" spans="1:19" x14ac:dyDescent="0.2">
      <c r="A104" s="33"/>
      <c r="B104" s="3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208"/>
      <c r="Q104" s="35"/>
      <c r="R104" s="35"/>
      <c r="S104" s="35"/>
    </row>
    <row r="105" spans="1:19" x14ac:dyDescent="0.2">
      <c r="A105" s="33"/>
      <c r="B105" s="37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208"/>
      <c r="Q105" s="35"/>
      <c r="R105" s="35"/>
      <c r="S105" s="35"/>
    </row>
    <row r="106" spans="1:19" x14ac:dyDescent="0.2">
      <c r="A106" s="33"/>
      <c r="B106" s="37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208"/>
      <c r="Q106" s="35"/>
      <c r="R106" s="35"/>
      <c r="S106" s="35"/>
    </row>
    <row r="107" spans="1:19" x14ac:dyDescent="0.2">
      <c r="A107" s="33"/>
      <c r="B107" s="37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208"/>
      <c r="Q107" s="35"/>
      <c r="R107" s="35"/>
      <c r="S107" s="35"/>
    </row>
    <row r="108" spans="1:19" x14ac:dyDescent="0.2">
      <c r="A108" s="33"/>
      <c r="B108" s="3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208"/>
      <c r="Q108" s="35"/>
      <c r="R108" s="35"/>
      <c r="S108" s="35"/>
    </row>
    <row r="109" spans="1:19" x14ac:dyDescent="0.2">
      <c r="A109" s="33"/>
      <c r="B109" s="3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208"/>
      <c r="Q109" s="35"/>
      <c r="R109" s="35"/>
      <c r="S109" s="35"/>
    </row>
    <row r="110" spans="1:19" x14ac:dyDescent="0.2">
      <c r="A110" s="33"/>
      <c r="B110" s="37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208"/>
      <c r="Q110" s="35"/>
      <c r="R110" s="35"/>
      <c r="S110" s="35"/>
    </row>
    <row r="111" spans="1:19" x14ac:dyDescent="0.2">
      <c r="A111" s="33"/>
      <c r="B111" s="37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208"/>
      <c r="Q111" s="35"/>
      <c r="R111" s="35"/>
      <c r="S111" s="35"/>
    </row>
    <row r="112" spans="1:19" x14ac:dyDescent="0.2">
      <c r="A112" s="33"/>
      <c r="B112" s="37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208"/>
      <c r="Q112" s="35"/>
      <c r="R112" s="35"/>
      <c r="S112" s="35"/>
    </row>
    <row r="113" spans="1:19" x14ac:dyDescent="0.2">
      <c r="A113" s="33"/>
      <c r="B113" s="37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208"/>
      <c r="Q113" s="35"/>
      <c r="R113" s="35"/>
      <c r="S113" s="35"/>
    </row>
    <row r="114" spans="1:19" x14ac:dyDescent="0.2">
      <c r="A114" s="33"/>
      <c r="B114" s="37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208"/>
      <c r="Q114" s="35"/>
      <c r="R114" s="35"/>
      <c r="S114" s="35"/>
    </row>
    <row r="115" spans="1:19" x14ac:dyDescent="0.2">
      <c r="A115" s="33"/>
      <c r="B115" s="37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208"/>
      <c r="Q115" s="35"/>
      <c r="R115" s="35"/>
      <c r="S115" s="35"/>
    </row>
    <row r="116" spans="1:19" x14ac:dyDescent="0.2">
      <c r="A116" s="33"/>
      <c r="B116" s="37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208"/>
      <c r="Q116" s="35"/>
      <c r="R116" s="35"/>
      <c r="S116" s="35"/>
    </row>
    <row r="117" spans="1:19" x14ac:dyDescent="0.2">
      <c r="A117" s="33"/>
      <c r="B117" s="37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208"/>
      <c r="Q117" s="35"/>
      <c r="R117" s="35"/>
      <c r="S117" s="35"/>
    </row>
    <row r="118" spans="1:19" x14ac:dyDescent="0.2">
      <c r="A118" s="33"/>
      <c r="B118" s="37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208"/>
      <c r="Q118" s="35"/>
      <c r="R118" s="35"/>
      <c r="S118" s="35"/>
    </row>
    <row r="119" spans="1:19" x14ac:dyDescent="0.2">
      <c r="A119" s="33"/>
      <c r="B119" s="37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208"/>
      <c r="Q119" s="35"/>
      <c r="R119" s="35"/>
      <c r="S119" s="35"/>
    </row>
    <row r="120" spans="1:19" x14ac:dyDescent="0.2">
      <c r="A120" s="33"/>
      <c r="B120" s="37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208"/>
      <c r="Q120" s="35"/>
      <c r="R120" s="35"/>
      <c r="S120" s="35"/>
    </row>
    <row r="121" spans="1:19" x14ac:dyDescent="0.2">
      <c r="A121" s="33"/>
      <c r="B121" s="3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208"/>
      <c r="Q121" s="35"/>
      <c r="R121" s="35"/>
      <c r="S121" s="35"/>
    </row>
    <row r="122" spans="1:19" x14ac:dyDescent="0.2">
      <c r="A122" s="33"/>
      <c r="B122" s="3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208"/>
      <c r="Q122" s="35"/>
      <c r="R122" s="35"/>
      <c r="S122" s="35"/>
    </row>
    <row r="123" spans="1:19" x14ac:dyDescent="0.2">
      <c r="A123" s="33"/>
      <c r="B123" s="37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208"/>
      <c r="Q123" s="35"/>
      <c r="R123" s="35"/>
      <c r="S123" s="35"/>
    </row>
    <row r="124" spans="1:19" x14ac:dyDescent="0.2">
      <c r="A124" s="33"/>
      <c r="B124" s="37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208"/>
      <c r="Q124" s="35"/>
      <c r="R124" s="35"/>
      <c r="S124" s="35"/>
    </row>
    <row r="125" spans="1:19" x14ac:dyDescent="0.2">
      <c r="A125" s="33"/>
      <c r="B125" s="3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208"/>
      <c r="Q125" s="35"/>
      <c r="R125" s="35"/>
      <c r="S125" s="35"/>
    </row>
    <row r="126" spans="1:19" x14ac:dyDescent="0.2">
      <c r="A126" s="33"/>
      <c r="B126" s="37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208"/>
      <c r="Q126" s="35"/>
      <c r="R126" s="35"/>
      <c r="S126" s="35"/>
    </row>
    <row r="127" spans="1:19" x14ac:dyDescent="0.2">
      <c r="A127" s="33"/>
      <c r="B127" s="3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208"/>
      <c r="Q127" s="35"/>
      <c r="R127" s="35"/>
      <c r="S127" s="35"/>
    </row>
    <row r="128" spans="1:19" x14ac:dyDescent="0.2">
      <c r="A128" s="33"/>
      <c r="B128" s="3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208"/>
      <c r="Q128" s="35"/>
      <c r="R128" s="35"/>
      <c r="S128" s="35"/>
    </row>
    <row r="129" spans="1:19" x14ac:dyDescent="0.2">
      <c r="A129" s="33"/>
      <c r="B129" s="3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208"/>
      <c r="Q129" s="35"/>
      <c r="R129" s="35"/>
      <c r="S129" s="35"/>
    </row>
    <row r="130" spans="1:19" x14ac:dyDescent="0.2">
      <c r="A130" s="33"/>
      <c r="B130" s="3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208"/>
      <c r="Q130" s="35"/>
      <c r="R130" s="35"/>
      <c r="S130" s="35"/>
    </row>
    <row r="131" spans="1:19" x14ac:dyDescent="0.2">
      <c r="A131" s="33"/>
      <c r="B131" s="37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208"/>
      <c r="Q131" s="35"/>
      <c r="R131" s="35"/>
      <c r="S131" s="35"/>
    </row>
    <row r="132" spans="1:19" x14ac:dyDescent="0.2">
      <c r="A132" s="33"/>
      <c r="B132" s="37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208"/>
      <c r="Q132" s="35"/>
      <c r="R132" s="35"/>
      <c r="S132" s="35"/>
    </row>
    <row r="133" spans="1:19" x14ac:dyDescent="0.2">
      <c r="A133" s="33"/>
      <c r="B133" s="37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208"/>
      <c r="Q133" s="35"/>
      <c r="R133" s="35"/>
      <c r="S133" s="35"/>
    </row>
    <row r="134" spans="1:19" x14ac:dyDescent="0.2">
      <c r="A134" s="33"/>
      <c r="B134" s="37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208"/>
      <c r="Q134" s="35"/>
      <c r="R134" s="35"/>
      <c r="S134" s="35"/>
    </row>
    <row r="135" spans="1:19" x14ac:dyDescent="0.2">
      <c r="A135" s="33"/>
      <c r="B135" s="37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208"/>
      <c r="Q135" s="35"/>
      <c r="R135" s="35"/>
      <c r="S135" s="35"/>
    </row>
    <row r="136" spans="1:19" x14ac:dyDescent="0.2">
      <c r="A136" s="33"/>
      <c r="B136" s="37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208"/>
      <c r="Q136" s="35"/>
      <c r="R136" s="35"/>
      <c r="S136" s="35"/>
    </row>
    <row r="137" spans="1:19" x14ac:dyDescent="0.2">
      <c r="A137" s="33"/>
      <c r="B137" s="37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208"/>
      <c r="Q137" s="35"/>
      <c r="R137" s="35"/>
      <c r="S137" s="35"/>
    </row>
    <row r="138" spans="1:19" x14ac:dyDescent="0.2">
      <c r="A138" s="33"/>
      <c r="B138" s="3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208"/>
      <c r="Q138" s="35"/>
      <c r="R138" s="35"/>
      <c r="S138" s="35"/>
    </row>
    <row r="139" spans="1:19" x14ac:dyDescent="0.2">
      <c r="A139" s="33"/>
      <c r="B139" s="3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208"/>
      <c r="Q139" s="35"/>
      <c r="R139" s="35"/>
      <c r="S139" s="35"/>
    </row>
    <row r="140" spans="1:19" x14ac:dyDescent="0.2">
      <c r="A140" s="33"/>
      <c r="B140" s="3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208"/>
      <c r="Q140" s="35"/>
      <c r="R140" s="35"/>
      <c r="S140" s="35"/>
    </row>
    <row r="141" spans="1:19" x14ac:dyDescent="0.2">
      <c r="A141" s="33"/>
      <c r="B141" s="3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208"/>
      <c r="Q141" s="35"/>
      <c r="R141" s="35"/>
      <c r="S141" s="35"/>
    </row>
    <row r="142" spans="1:19" x14ac:dyDescent="0.2">
      <c r="A142" s="33"/>
      <c r="B142" s="3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208"/>
      <c r="Q142" s="35"/>
      <c r="R142" s="35"/>
      <c r="S142" s="35"/>
    </row>
    <row r="143" spans="1:19" x14ac:dyDescent="0.2">
      <c r="A143" s="33"/>
      <c r="B143" s="3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208"/>
      <c r="Q143" s="35"/>
      <c r="R143" s="35"/>
      <c r="S143" s="35"/>
    </row>
    <row r="144" spans="1:19" x14ac:dyDescent="0.2">
      <c r="A144" s="33"/>
      <c r="B144" s="37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208"/>
      <c r="Q144" s="35"/>
      <c r="R144" s="35"/>
      <c r="S144" s="35"/>
    </row>
    <row r="145" spans="1:19" x14ac:dyDescent="0.2">
      <c r="A145" s="33"/>
      <c r="B145" s="37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208"/>
      <c r="Q145" s="35"/>
      <c r="R145" s="35"/>
      <c r="S145" s="35"/>
    </row>
    <row r="146" spans="1:19" x14ac:dyDescent="0.2">
      <c r="A146" s="33"/>
      <c r="B146" s="37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208"/>
      <c r="Q146" s="35"/>
      <c r="R146" s="35"/>
      <c r="S146" s="35"/>
    </row>
    <row r="147" spans="1:19" x14ac:dyDescent="0.2">
      <c r="A147" s="33"/>
      <c r="B147" s="3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208"/>
      <c r="Q147" s="35"/>
      <c r="R147" s="35"/>
      <c r="S147" s="35"/>
    </row>
    <row r="148" spans="1:19" x14ac:dyDescent="0.2">
      <c r="A148" s="33"/>
      <c r="B148" s="3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208"/>
      <c r="Q148" s="35"/>
      <c r="R148" s="35"/>
      <c r="S148" s="35"/>
    </row>
    <row r="149" spans="1:19" x14ac:dyDescent="0.2">
      <c r="A149" s="33"/>
      <c r="B149" s="3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208"/>
      <c r="Q149" s="35"/>
      <c r="R149" s="35"/>
      <c r="S149" s="35"/>
    </row>
    <row r="150" spans="1:19" x14ac:dyDescent="0.2">
      <c r="A150" s="33"/>
      <c r="B150" s="3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208"/>
      <c r="Q150" s="35"/>
      <c r="R150" s="35"/>
      <c r="S150" s="35"/>
    </row>
    <row r="151" spans="1:19" x14ac:dyDescent="0.2">
      <c r="A151" s="33"/>
      <c r="B151" s="3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208"/>
      <c r="Q151" s="35"/>
      <c r="R151" s="35"/>
      <c r="S151" s="35"/>
    </row>
    <row r="152" spans="1:19" x14ac:dyDescent="0.2">
      <c r="A152" s="33"/>
      <c r="B152" s="3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208"/>
      <c r="Q152" s="35"/>
      <c r="R152" s="35"/>
      <c r="S152" s="35"/>
    </row>
    <row r="153" spans="1:19" x14ac:dyDescent="0.2">
      <c r="A153" s="33"/>
      <c r="B153" s="3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208"/>
      <c r="Q153" s="35"/>
      <c r="R153" s="35"/>
      <c r="S153" s="35"/>
    </row>
    <row r="154" spans="1:19" x14ac:dyDescent="0.2">
      <c r="A154" s="33"/>
      <c r="B154" s="37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208"/>
      <c r="Q154" s="35"/>
      <c r="R154" s="35"/>
      <c r="S154" s="35"/>
    </row>
    <row r="155" spans="1:19" x14ac:dyDescent="0.2">
      <c r="A155" s="33"/>
      <c r="B155" s="3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208"/>
      <c r="Q155" s="35"/>
      <c r="R155" s="35"/>
      <c r="S155" s="35"/>
    </row>
    <row r="156" spans="1:19" x14ac:dyDescent="0.2">
      <c r="A156" s="33"/>
      <c r="B156" s="3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208"/>
      <c r="Q156" s="35"/>
      <c r="R156" s="35"/>
      <c r="S156" s="35"/>
    </row>
    <row r="157" spans="1:19" x14ac:dyDescent="0.2">
      <c r="A157" s="33"/>
      <c r="B157" s="37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208"/>
      <c r="Q157" s="35"/>
      <c r="R157" s="35"/>
      <c r="S157" s="35"/>
    </row>
    <row r="158" spans="1:19" x14ac:dyDescent="0.2">
      <c r="A158" s="33"/>
      <c r="B158" s="3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208"/>
      <c r="Q158" s="35"/>
      <c r="R158" s="35"/>
      <c r="S158" s="35"/>
    </row>
    <row r="159" spans="1:19" x14ac:dyDescent="0.2">
      <c r="A159" s="33"/>
      <c r="B159" s="3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208"/>
      <c r="Q159" s="35"/>
      <c r="R159" s="35"/>
      <c r="S159" s="35"/>
    </row>
    <row r="160" spans="1:19" x14ac:dyDescent="0.2">
      <c r="A160" s="33"/>
      <c r="B160" s="3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208"/>
      <c r="Q160" s="35"/>
      <c r="R160" s="35"/>
      <c r="S160" s="35"/>
    </row>
    <row r="161" spans="1:19" x14ac:dyDescent="0.2">
      <c r="A161" s="33"/>
      <c r="B161" s="3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208"/>
      <c r="Q161" s="35"/>
      <c r="R161" s="35"/>
      <c r="S161" s="35"/>
    </row>
    <row r="162" spans="1:19" x14ac:dyDescent="0.2">
      <c r="A162" s="33"/>
      <c r="B162" s="3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208"/>
      <c r="Q162" s="35"/>
      <c r="R162" s="35"/>
      <c r="S162" s="35"/>
    </row>
    <row r="163" spans="1:19" x14ac:dyDescent="0.2">
      <c r="A163" s="33"/>
      <c r="B163" s="37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208"/>
      <c r="Q163" s="35"/>
      <c r="R163" s="35"/>
      <c r="S163" s="35"/>
    </row>
    <row r="164" spans="1:19" x14ac:dyDescent="0.2">
      <c r="A164" s="33"/>
      <c r="B164" s="37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208"/>
      <c r="Q164" s="35"/>
      <c r="R164" s="35"/>
      <c r="S164" s="35"/>
    </row>
    <row r="165" spans="1:19" x14ac:dyDescent="0.2">
      <c r="A165" s="33"/>
      <c r="B165" s="37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208"/>
      <c r="Q165" s="35"/>
      <c r="R165" s="35"/>
      <c r="S165" s="35"/>
    </row>
    <row r="166" spans="1:19" x14ac:dyDescent="0.2">
      <c r="A166" s="33"/>
      <c r="B166" s="37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208"/>
      <c r="Q166" s="35"/>
      <c r="R166" s="35"/>
      <c r="S166" s="35"/>
    </row>
    <row r="167" spans="1:19" x14ac:dyDescent="0.2">
      <c r="A167" s="33"/>
      <c r="B167" s="37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208"/>
      <c r="Q167" s="35"/>
      <c r="R167" s="35"/>
      <c r="S167" s="35"/>
    </row>
    <row r="168" spans="1:19" x14ac:dyDescent="0.2">
      <c r="A168" s="33"/>
      <c r="B168" s="3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208"/>
      <c r="Q168" s="35"/>
      <c r="R168" s="35"/>
      <c r="S168" s="35"/>
    </row>
    <row r="169" spans="1:19" x14ac:dyDescent="0.2">
      <c r="A169" s="33"/>
      <c r="B169" s="37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208"/>
      <c r="Q169" s="35"/>
      <c r="R169" s="35"/>
      <c r="S169" s="35"/>
    </row>
    <row r="170" spans="1:19" x14ac:dyDescent="0.2">
      <c r="A170" s="33"/>
      <c r="B170" s="37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208"/>
      <c r="Q170" s="35"/>
      <c r="R170" s="35"/>
      <c r="S170" s="35"/>
    </row>
    <row r="171" spans="1:19" x14ac:dyDescent="0.2">
      <c r="A171" s="33"/>
      <c r="B171" s="37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208"/>
      <c r="Q171" s="35"/>
      <c r="R171" s="35"/>
      <c r="S171" s="35"/>
    </row>
    <row r="172" spans="1:19" x14ac:dyDescent="0.2">
      <c r="A172" s="33"/>
      <c r="B172" s="37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208"/>
      <c r="Q172" s="35"/>
      <c r="R172" s="35"/>
      <c r="S172" s="35"/>
    </row>
    <row r="173" spans="1:19" x14ac:dyDescent="0.2">
      <c r="A173" s="33"/>
      <c r="B173" s="37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208"/>
      <c r="Q173" s="35"/>
      <c r="R173" s="35"/>
      <c r="S173" s="35"/>
    </row>
    <row r="174" spans="1:19" x14ac:dyDescent="0.2">
      <c r="A174" s="33"/>
      <c r="B174" s="37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208"/>
      <c r="Q174" s="35"/>
      <c r="R174" s="35"/>
      <c r="S174" s="35"/>
    </row>
    <row r="175" spans="1:19" x14ac:dyDescent="0.2">
      <c r="A175" s="33"/>
      <c r="B175" s="37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208"/>
      <c r="Q175" s="35"/>
      <c r="R175" s="35"/>
      <c r="S175" s="35"/>
    </row>
    <row r="176" spans="1:19" x14ac:dyDescent="0.2">
      <c r="A176" s="33"/>
      <c r="B176" s="37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208"/>
      <c r="Q176" s="35"/>
      <c r="R176" s="35"/>
      <c r="S176" s="35"/>
    </row>
    <row r="177" spans="1:19" x14ac:dyDescent="0.2">
      <c r="A177" s="33"/>
      <c r="B177" s="37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208"/>
      <c r="Q177" s="35"/>
      <c r="R177" s="35"/>
      <c r="S177" s="35"/>
    </row>
    <row r="178" spans="1:19" x14ac:dyDescent="0.2">
      <c r="A178" s="33"/>
      <c r="B178" s="37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208"/>
      <c r="Q178" s="35"/>
      <c r="R178" s="35"/>
      <c r="S178" s="35"/>
    </row>
    <row r="179" spans="1:19" x14ac:dyDescent="0.2">
      <c r="A179" s="33"/>
      <c r="B179" s="37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208"/>
      <c r="Q179" s="35"/>
      <c r="R179" s="35"/>
      <c r="S179" s="35"/>
    </row>
    <row r="180" spans="1:19" x14ac:dyDescent="0.2">
      <c r="A180" s="33"/>
      <c r="B180" s="37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208"/>
      <c r="Q180" s="35"/>
      <c r="R180" s="35"/>
      <c r="S180" s="35"/>
    </row>
    <row r="181" spans="1:19" x14ac:dyDescent="0.2">
      <c r="A181" s="33"/>
      <c r="B181" s="37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208"/>
      <c r="Q181" s="35"/>
      <c r="R181" s="35"/>
      <c r="S181" s="35"/>
    </row>
    <row r="182" spans="1:19" x14ac:dyDescent="0.2">
      <c r="A182" s="33"/>
      <c r="B182" s="37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208"/>
      <c r="Q182" s="35"/>
      <c r="R182" s="35"/>
      <c r="S182" s="35"/>
    </row>
    <row r="183" spans="1:19" x14ac:dyDescent="0.2">
      <c r="A183" s="33"/>
      <c r="B183" s="37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208"/>
      <c r="Q183" s="35"/>
      <c r="R183" s="35"/>
      <c r="S183" s="35"/>
    </row>
    <row r="184" spans="1:19" x14ac:dyDescent="0.2">
      <c r="A184" s="33"/>
      <c r="B184" s="37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208"/>
      <c r="Q184" s="35"/>
      <c r="R184" s="35"/>
      <c r="S184" s="35"/>
    </row>
    <row r="185" spans="1:19" x14ac:dyDescent="0.2">
      <c r="A185" s="33"/>
      <c r="B185" s="37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208"/>
      <c r="Q185" s="35"/>
      <c r="R185" s="35"/>
      <c r="S185" s="35"/>
    </row>
    <row r="186" spans="1:19" x14ac:dyDescent="0.2">
      <c r="A186" s="33"/>
      <c r="B186" s="37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208"/>
      <c r="Q186" s="35"/>
      <c r="R186" s="35"/>
      <c r="S186" s="35"/>
    </row>
    <row r="187" spans="1:19" x14ac:dyDescent="0.2">
      <c r="A187" s="33"/>
      <c r="B187" s="37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208"/>
      <c r="Q187" s="35"/>
      <c r="R187" s="35"/>
      <c r="S187" s="35"/>
    </row>
    <row r="188" spans="1:19" x14ac:dyDescent="0.2">
      <c r="A188" s="33"/>
      <c r="B188" s="37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208"/>
      <c r="Q188" s="35"/>
      <c r="R188" s="35"/>
      <c r="S188" s="35"/>
    </row>
    <row r="189" spans="1:19" x14ac:dyDescent="0.2">
      <c r="A189" s="33"/>
      <c r="B189" s="37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208"/>
      <c r="Q189" s="35"/>
      <c r="R189" s="35"/>
      <c r="S189" s="35"/>
    </row>
    <row r="190" spans="1:19" x14ac:dyDescent="0.2">
      <c r="A190" s="33"/>
      <c r="B190" s="37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208"/>
      <c r="Q190" s="35"/>
      <c r="R190" s="35"/>
      <c r="S190" s="35"/>
    </row>
    <row r="191" spans="1:19" x14ac:dyDescent="0.2">
      <c r="A191" s="33"/>
      <c r="B191" s="37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208"/>
      <c r="Q191" s="35"/>
      <c r="R191" s="35"/>
      <c r="S191" s="35"/>
    </row>
    <row r="192" spans="1:19" x14ac:dyDescent="0.2">
      <c r="A192" s="33"/>
      <c r="B192" s="37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208"/>
      <c r="Q192" s="35"/>
      <c r="R192" s="35"/>
      <c r="S192" s="35"/>
    </row>
    <row r="193" spans="1:19" x14ac:dyDescent="0.2">
      <c r="A193" s="33"/>
      <c r="B193" s="37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208"/>
      <c r="Q193" s="35"/>
      <c r="R193" s="35"/>
      <c r="S193" s="35"/>
    </row>
    <row r="194" spans="1:19" x14ac:dyDescent="0.2">
      <c r="A194" s="33"/>
      <c r="B194" s="37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208"/>
      <c r="Q194" s="35"/>
      <c r="R194" s="35"/>
      <c r="S194" s="35"/>
    </row>
    <row r="195" spans="1:19" x14ac:dyDescent="0.2">
      <c r="A195" s="33"/>
      <c r="B195" s="37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208"/>
      <c r="Q195" s="35"/>
      <c r="R195" s="35"/>
      <c r="S195" s="35"/>
    </row>
    <row r="196" spans="1:19" x14ac:dyDescent="0.2">
      <c r="A196" s="33"/>
      <c r="B196" s="37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208"/>
      <c r="Q196" s="35"/>
      <c r="R196" s="35"/>
      <c r="S196" s="35"/>
    </row>
    <row r="197" spans="1:19" x14ac:dyDescent="0.2">
      <c r="A197" s="33"/>
      <c r="B197" s="37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208"/>
      <c r="Q197" s="35"/>
      <c r="R197" s="35"/>
      <c r="S197" s="35"/>
    </row>
    <row r="198" spans="1:19" x14ac:dyDescent="0.2">
      <c r="A198" s="33"/>
      <c r="B198" s="37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208"/>
      <c r="Q198" s="35"/>
      <c r="R198" s="35"/>
      <c r="S198" s="35"/>
    </row>
    <row r="199" spans="1:19" x14ac:dyDescent="0.2">
      <c r="A199" s="33"/>
      <c r="B199" s="37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208"/>
      <c r="Q199" s="35"/>
      <c r="R199" s="35"/>
      <c r="S199" s="35"/>
    </row>
    <row r="200" spans="1:19" x14ac:dyDescent="0.2">
      <c r="A200" s="33"/>
      <c r="B200" s="37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208"/>
      <c r="Q200" s="35"/>
      <c r="R200" s="35"/>
      <c r="S200" s="35"/>
    </row>
    <row r="201" spans="1:19" x14ac:dyDescent="0.2">
      <c r="A201" s="33"/>
      <c r="B201" s="37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208"/>
      <c r="Q201" s="35"/>
      <c r="R201" s="35"/>
      <c r="S201" s="35"/>
    </row>
    <row r="202" spans="1:19" x14ac:dyDescent="0.2">
      <c r="A202" s="33"/>
      <c r="B202" s="37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208"/>
      <c r="Q202" s="35"/>
      <c r="R202" s="35"/>
      <c r="S202" s="35"/>
    </row>
    <row r="203" spans="1:19" x14ac:dyDescent="0.2">
      <c r="A203" s="33"/>
      <c r="B203" s="37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208"/>
      <c r="Q203" s="35"/>
      <c r="R203" s="35"/>
      <c r="S203" s="35"/>
    </row>
    <row r="204" spans="1:19" x14ac:dyDescent="0.2">
      <c r="A204" s="33"/>
      <c r="B204" s="37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208"/>
      <c r="Q204" s="35"/>
      <c r="R204" s="35"/>
      <c r="S204" s="35"/>
    </row>
    <row r="205" spans="1:19" x14ac:dyDescent="0.2">
      <c r="A205" s="33"/>
      <c r="B205" s="37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208"/>
      <c r="Q205" s="35"/>
      <c r="R205" s="35"/>
      <c r="S205" s="35"/>
    </row>
    <row r="206" spans="1:19" x14ac:dyDescent="0.2">
      <c r="A206" s="33"/>
      <c r="B206" s="37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208"/>
      <c r="Q206" s="35"/>
      <c r="R206" s="35"/>
      <c r="S206" s="35"/>
    </row>
    <row r="207" spans="1:19" x14ac:dyDescent="0.2">
      <c r="A207" s="33"/>
      <c r="B207" s="37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208"/>
      <c r="Q207" s="35"/>
      <c r="R207" s="35"/>
      <c r="S207" s="35"/>
    </row>
    <row r="208" spans="1:19" x14ac:dyDescent="0.2">
      <c r="A208" s="33"/>
      <c r="B208" s="37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208"/>
      <c r="Q208" s="35"/>
      <c r="R208" s="35"/>
      <c r="S208" s="35"/>
    </row>
    <row r="209" spans="1:19" x14ac:dyDescent="0.2">
      <c r="A209" s="33"/>
      <c r="B209" s="37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208"/>
      <c r="Q209" s="35"/>
      <c r="R209" s="35"/>
      <c r="S209" s="35"/>
    </row>
    <row r="210" spans="1:19" x14ac:dyDescent="0.2">
      <c r="A210" s="33"/>
      <c r="B210" s="37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208"/>
      <c r="Q210" s="35"/>
      <c r="R210" s="35"/>
      <c r="S210" s="35"/>
    </row>
    <row r="211" spans="1:19" x14ac:dyDescent="0.2">
      <c r="A211" s="33"/>
      <c r="B211" s="37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208"/>
      <c r="Q211" s="35"/>
      <c r="R211" s="35"/>
      <c r="S211" s="35"/>
    </row>
    <row r="212" spans="1:19" x14ac:dyDescent="0.2">
      <c r="A212" s="33"/>
      <c r="B212" s="37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208"/>
      <c r="Q212" s="35"/>
      <c r="R212" s="35"/>
      <c r="S212" s="35"/>
    </row>
    <row r="213" spans="1:19" x14ac:dyDescent="0.2">
      <c r="A213" s="33"/>
      <c r="B213" s="37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208"/>
      <c r="Q213" s="35"/>
      <c r="R213" s="35"/>
      <c r="S213" s="35"/>
    </row>
    <row r="214" spans="1:19" x14ac:dyDescent="0.2">
      <c r="A214" s="33"/>
      <c r="B214" s="37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208"/>
      <c r="Q214" s="35"/>
      <c r="R214" s="35"/>
      <c r="S214" s="35"/>
    </row>
    <row r="215" spans="1:19" x14ac:dyDescent="0.2">
      <c r="A215" s="33"/>
      <c r="B215" s="37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208"/>
      <c r="Q215" s="35"/>
      <c r="R215" s="35"/>
      <c r="S215" s="35"/>
    </row>
    <row r="216" spans="1:19" x14ac:dyDescent="0.2">
      <c r="A216" s="33"/>
      <c r="B216" s="37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208"/>
      <c r="Q216" s="35"/>
      <c r="R216" s="35"/>
      <c r="S216" s="35"/>
    </row>
    <row r="217" spans="1:19" x14ac:dyDescent="0.2">
      <c r="A217" s="33"/>
      <c r="B217" s="37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208"/>
      <c r="Q217" s="35"/>
      <c r="R217" s="35"/>
      <c r="S217" s="35"/>
    </row>
    <row r="218" spans="1:19" x14ac:dyDescent="0.2">
      <c r="A218" s="33"/>
      <c r="B218" s="37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208"/>
      <c r="Q218" s="35"/>
      <c r="R218" s="35"/>
      <c r="S218" s="35"/>
    </row>
    <row r="219" spans="1:19" x14ac:dyDescent="0.2">
      <c r="A219" s="33"/>
      <c r="B219" s="37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208"/>
      <c r="Q219" s="35"/>
      <c r="R219" s="35"/>
      <c r="S219" s="35"/>
    </row>
    <row r="220" spans="1:19" x14ac:dyDescent="0.2">
      <c r="A220" s="33"/>
      <c r="B220" s="37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208"/>
      <c r="Q220" s="35"/>
      <c r="R220" s="35"/>
      <c r="S220" s="35"/>
    </row>
    <row r="221" spans="1:19" x14ac:dyDescent="0.2">
      <c r="A221" s="33"/>
      <c r="B221" s="37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208"/>
      <c r="Q221" s="35"/>
      <c r="R221" s="35"/>
      <c r="S221" s="35"/>
    </row>
    <row r="222" spans="1:19" x14ac:dyDescent="0.2">
      <c r="A222" s="33"/>
      <c r="B222" s="37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208"/>
      <c r="Q222" s="35"/>
      <c r="R222" s="35"/>
      <c r="S222" s="35"/>
    </row>
    <row r="223" spans="1:19" x14ac:dyDescent="0.2">
      <c r="A223" s="33"/>
      <c r="B223" s="37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208"/>
      <c r="Q223" s="35"/>
      <c r="R223" s="35"/>
      <c r="S223" s="35"/>
    </row>
    <row r="224" spans="1:19" x14ac:dyDescent="0.2">
      <c r="A224" s="33"/>
      <c r="B224" s="37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208"/>
      <c r="Q224" s="35"/>
      <c r="R224" s="35"/>
      <c r="S224" s="35"/>
    </row>
    <row r="225" spans="1:19" x14ac:dyDescent="0.2">
      <c r="A225" s="33"/>
      <c r="B225" s="37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208"/>
      <c r="Q225" s="35"/>
      <c r="R225" s="35"/>
      <c r="S225" s="35"/>
    </row>
    <row r="226" spans="1:19" x14ac:dyDescent="0.2">
      <c r="A226" s="33"/>
      <c r="B226" s="37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208"/>
      <c r="Q226" s="35"/>
      <c r="R226" s="35"/>
      <c r="S226" s="35"/>
    </row>
    <row r="227" spans="1:19" x14ac:dyDescent="0.2">
      <c r="A227" s="33"/>
      <c r="B227" s="37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208"/>
      <c r="Q227" s="35"/>
      <c r="R227" s="35"/>
      <c r="S227" s="35"/>
    </row>
    <row r="228" spans="1:19" x14ac:dyDescent="0.2">
      <c r="A228" s="33"/>
      <c r="B228" s="37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208"/>
      <c r="Q228" s="35"/>
      <c r="R228" s="35"/>
      <c r="S228" s="35"/>
    </row>
    <row r="229" spans="1:19" x14ac:dyDescent="0.2">
      <c r="A229" s="33"/>
      <c r="B229" s="37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208"/>
      <c r="Q229" s="35"/>
      <c r="R229" s="35"/>
      <c r="S229" s="35"/>
    </row>
    <row r="230" spans="1:19" x14ac:dyDescent="0.2">
      <c r="A230" s="33"/>
      <c r="B230" s="37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208"/>
      <c r="Q230" s="35"/>
      <c r="R230" s="35"/>
      <c r="S230" s="35"/>
    </row>
    <row r="231" spans="1:19" x14ac:dyDescent="0.2">
      <c r="A231" s="33"/>
      <c r="B231" s="37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208"/>
      <c r="Q231" s="35"/>
      <c r="R231" s="35"/>
      <c r="S231" s="35"/>
    </row>
    <row r="232" spans="1:19" x14ac:dyDescent="0.2">
      <c r="A232" s="33"/>
      <c r="B232" s="37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208"/>
      <c r="Q232" s="35"/>
      <c r="R232" s="35"/>
      <c r="S232" s="35"/>
    </row>
    <row r="233" spans="1:19" x14ac:dyDescent="0.2">
      <c r="A233" s="33"/>
      <c r="B233" s="37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208"/>
      <c r="Q233" s="35"/>
      <c r="R233" s="35"/>
      <c r="S233" s="35"/>
    </row>
    <row r="234" spans="1:19" x14ac:dyDescent="0.2">
      <c r="A234" s="33"/>
      <c r="B234" s="37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208"/>
      <c r="Q234" s="35"/>
      <c r="R234" s="35"/>
      <c r="S234" s="35"/>
    </row>
    <row r="235" spans="1:19" x14ac:dyDescent="0.2">
      <c r="A235" s="33"/>
      <c r="B235" s="37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208"/>
      <c r="Q235" s="35"/>
      <c r="R235" s="35"/>
      <c r="S235" s="35"/>
    </row>
    <row r="236" spans="1:19" x14ac:dyDescent="0.2">
      <c r="A236" s="33"/>
      <c r="B236" s="37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208"/>
      <c r="Q236" s="35"/>
      <c r="R236" s="35"/>
      <c r="S236" s="35"/>
    </row>
    <row r="237" spans="1:19" x14ac:dyDescent="0.2">
      <c r="A237" s="33"/>
      <c r="B237" s="37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208"/>
      <c r="Q237" s="35"/>
      <c r="R237" s="35"/>
      <c r="S237" s="35"/>
    </row>
    <row r="238" spans="1:19" x14ac:dyDescent="0.2">
      <c r="A238" s="33"/>
      <c r="B238" s="37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208"/>
      <c r="Q238" s="35"/>
      <c r="R238" s="35"/>
      <c r="S238" s="35"/>
    </row>
    <row r="239" spans="1:19" x14ac:dyDescent="0.2">
      <c r="A239" s="33"/>
      <c r="B239" s="37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208"/>
      <c r="Q239" s="35"/>
      <c r="R239" s="35"/>
      <c r="S239" s="35"/>
    </row>
    <row r="240" spans="1:19" x14ac:dyDescent="0.2">
      <c r="A240" s="33"/>
      <c r="B240" s="37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208"/>
      <c r="Q240" s="35"/>
      <c r="R240" s="35"/>
      <c r="S240" s="35"/>
    </row>
    <row r="241" spans="1:19" x14ac:dyDescent="0.2">
      <c r="A241" s="33"/>
      <c r="B241" s="37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208"/>
      <c r="Q241" s="35"/>
      <c r="R241" s="35"/>
      <c r="S241" s="35"/>
    </row>
    <row r="242" spans="1:19" x14ac:dyDescent="0.2">
      <c r="A242" s="33"/>
      <c r="B242" s="37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208"/>
      <c r="Q242" s="35"/>
      <c r="R242" s="35"/>
      <c r="S242" s="35"/>
    </row>
    <row r="243" spans="1:19" x14ac:dyDescent="0.2">
      <c r="A243" s="33"/>
      <c r="B243" s="37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208"/>
      <c r="Q243" s="35"/>
      <c r="R243" s="35"/>
      <c r="S243" s="35"/>
    </row>
    <row r="244" spans="1:19" x14ac:dyDescent="0.2">
      <c r="A244" s="33"/>
      <c r="B244" s="37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208"/>
      <c r="Q244" s="35"/>
      <c r="R244" s="35"/>
      <c r="S244" s="35"/>
    </row>
  </sheetData>
  <hyperlinks>
    <hyperlink ref="A5" location="INDICE!A7" display="VOLVER AL INDICE" xr:uid="{00000000-0004-0000-0B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W357"/>
  <sheetViews>
    <sheetView zoomScale="115" zoomScaleNormal="115" workbookViewId="0">
      <pane xSplit="1" ySplit="9" topLeftCell="H339" activePane="bottomRight" state="frozen"/>
      <selection pane="topRight" activeCell="C1" sqref="C1"/>
      <selection pane="bottomLeft" activeCell="A10" sqref="A10"/>
      <selection pane="bottomRight" activeCell="B345" sqref="B345"/>
    </sheetView>
  </sheetViews>
  <sheetFormatPr baseColWidth="10" defaultColWidth="11.42578125" defaultRowHeight="12.75" x14ac:dyDescent="0.2"/>
  <cols>
    <col min="1" max="1" width="9.85546875" style="36" bestFit="1" customWidth="1"/>
    <col min="2" max="15" width="13.5703125" style="36" customWidth="1"/>
    <col min="16" max="16" width="13.5703125" style="209" customWidth="1"/>
    <col min="17" max="19" width="13.5703125" style="36" customWidth="1"/>
    <col min="20" max="20" width="14.5703125" style="34" customWidth="1"/>
    <col min="21" max="22" width="10.85546875" style="34" customWidth="1"/>
    <col min="23" max="16384" width="11.42578125" style="34"/>
  </cols>
  <sheetData>
    <row r="1" spans="1:20" s="3" customFormat="1" ht="3" customHeight="1" x14ac:dyDescent="0.2">
      <c r="A1" s="23"/>
      <c r="B1" s="25"/>
      <c r="C1" s="25"/>
      <c r="D1" s="25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04"/>
      <c r="Q1" s="91"/>
      <c r="R1" s="194"/>
      <c r="S1" s="144"/>
    </row>
    <row r="2" spans="1:20" s="3" customFormat="1" ht="41.25" customHeight="1" x14ac:dyDescent="0.2">
      <c r="A2" s="94" t="s">
        <v>3</v>
      </c>
      <c r="B2" s="140" t="s">
        <v>131</v>
      </c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05"/>
      <c r="Q2" s="93"/>
      <c r="R2" s="193"/>
      <c r="S2" s="95"/>
    </row>
    <row r="3" spans="1:20" s="3" customFormat="1" ht="22.5" x14ac:dyDescent="0.2">
      <c r="A3" s="94" t="s">
        <v>145</v>
      </c>
      <c r="B3" s="140" t="s">
        <v>148</v>
      </c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5"/>
      <c r="Q3" s="93" t="s">
        <v>15</v>
      </c>
      <c r="R3" s="193" t="s">
        <v>202</v>
      </c>
      <c r="S3" s="95"/>
    </row>
    <row r="4" spans="1:20" s="3" customFormat="1" ht="3" customHeight="1" x14ac:dyDescent="0.2">
      <c r="A4" s="2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204"/>
      <c r="Q4" s="189"/>
      <c r="R4" s="91"/>
      <c r="S4" s="144"/>
    </row>
    <row r="5" spans="1:20" s="3" customFormat="1" ht="22.5" x14ac:dyDescent="0.2">
      <c r="A5" s="96" t="s">
        <v>4</v>
      </c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90"/>
      <c r="R5" s="179"/>
      <c r="S5" s="180"/>
    </row>
    <row r="6" spans="1:20" s="3" customFormat="1" ht="3.75" customHeight="1" x14ac:dyDescent="0.2">
      <c r="A6" s="97"/>
      <c r="B6" s="15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91"/>
      <c r="R6" s="153"/>
      <c r="S6" s="155"/>
    </row>
    <row r="7" spans="1:20" s="3" customFormat="1" ht="22.5" x14ac:dyDescent="0.2">
      <c r="A7" s="94" t="s">
        <v>165</v>
      </c>
      <c r="B7" s="101" t="s">
        <v>82</v>
      </c>
      <c r="C7" s="101" t="s">
        <v>82</v>
      </c>
      <c r="D7" s="101" t="s">
        <v>82</v>
      </c>
      <c r="E7" s="101" t="s">
        <v>82</v>
      </c>
      <c r="F7" s="101" t="s">
        <v>82</v>
      </c>
      <c r="G7" s="101" t="s">
        <v>82</v>
      </c>
      <c r="H7" s="101" t="s">
        <v>82</v>
      </c>
      <c r="I7" s="101" t="s">
        <v>82</v>
      </c>
      <c r="J7" s="101" t="s">
        <v>82</v>
      </c>
      <c r="K7" s="101" t="s">
        <v>82</v>
      </c>
      <c r="L7" s="101" t="s">
        <v>82</v>
      </c>
      <c r="M7" s="101" t="s">
        <v>82</v>
      </c>
      <c r="N7" s="101" t="s">
        <v>82</v>
      </c>
      <c r="O7" s="101" t="s">
        <v>82</v>
      </c>
      <c r="P7" s="206" t="s">
        <v>82</v>
      </c>
      <c r="Q7" s="112" t="s">
        <v>77</v>
      </c>
      <c r="R7" s="101" t="s">
        <v>77</v>
      </c>
      <c r="S7" s="100" t="s">
        <v>77</v>
      </c>
    </row>
    <row r="8" spans="1:20" s="3" customFormat="1" ht="25.5" customHeight="1" x14ac:dyDescent="0.2">
      <c r="A8" s="98"/>
      <c r="B8" s="109" t="s">
        <v>171</v>
      </c>
      <c r="C8" s="108"/>
      <c r="D8" s="108"/>
      <c r="E8" s="108"/>
      <c r="F8" s="108"/>
      <c r="G8" s="106"/>
      <c r="H8" s="110"/>
      <c r="I8" s="110"/>
      <c r="J8" s="110"/>
      <c r="K8" s="110"/>
      <c r="L8" s="110"/>
      <c r="M8" s="109"/>
      <c r="N8" s="109"/>
      <c r="O8" s="109"/>
      <c r="P8" s="108"/>
      <c r="Q8" s="106" t="s">
        <v>15</v>
      </c>
      <c r="R8" s="109"/>
      <c r="S8" s="107"/>
    </row>
    <row r="9" spans="1:20" s="4" customFormat="1" ht="45" x14ac:dyDescent="0.2">
      <c r="A9" s="94" t="s">
        <v>129</v>
      </c>
      <c r="B9" s="267" t="s">
        <v>149</v>
      </c>
      <c r="C9" s="267" t="s">
        <v>150</v>
      </c>
      <c r="D9" s="267" t="s">
        <v>151</v>
      </c>
      <c r="E9" s="267" t="s">
        <v>152</v>
      </c>
      <c r="F9" s="267" t="s">
        <v>153</v>
      </c>
      <c r="G9" s="267" t="s">
        <v>90</v>
      </c>
      <c r="H9" s="267" t="s">
        <v>154</v>
      </c>
      <c r="I9" s="267" t="s">
        <v>155</v>
      </c>
      <c r="J9" s="267" t="s">
        <v>156</v>
      </c>
      <c r="K9" s="267" t="s">
        <v>157</v>
      </c>
      <c r="L9" s="267" t="s">
        <v>158</v>
      </c>
      <c r="M9" s="267" t="s">
        <v>99</v>
      </c>
      <c r="N9" s="267" t="s">
        <v>159</v>
      </c>
      <c r="O9" s="267" t="s">
        <v>160</v>
      </c>
      <c r="P9" s="267" t="s">
        <v>175</v>
      </c>
      <c r="Q9" s="268" t="s">
        <v>172</v>
      </c>
      <c r="R9" s="267" t="s">
        <v>132</v>
      </c>
      <c r="S9" s="100" t="s">
        <v>147</v>
      </c>
      <c r="T9" s="3"/>
    </row>
    <row r="10" spans="1:20" s="4" customFormat="1" x14ac:dyDescent="0.2">
      <c r="A10" s="269">
        <v>1995.01</v>
      </c>
      <c r="B10" s="266">
        <v>434.964381</v>
      </c>
      <c r="C10" s="305"/>
      <c r="D10" s="266">
        <v>1397.78512</v>
      </c>
      <c r="E10" s="266">
        <v>793.81462299999998</v>
      </c>
      <c r="F10" s="266">
        <v>1953.1740279999999</v>
      </c>
      <c r="G10" s="266">
        <v>437.882383</v>
      </c>
      <c r="H10" s="266">
        <v>601.98902399999997</v>
      </c>
      <c r="I10" s="266">
        <v>446.50945400000001</v>
      </c>
      <c r="J10" s="266">
        <v>883.34751700000004</v>
      </c>
      <c r="K10" s="266">
        <v>1345.825077</v>
      </c>
      <c r="L10" s="266">
        <v>508.81444399999998</v>
      </c>
      <c r="M10" s="266">
        <v>3841.47939</v>
      </c>
      <c r="N10" s="266">
        <v>699.78159100000005</v>
      </c>
      <c r="O10" s="266">
        <v>673.92998399999999</v>
      </c>
      <c r="P10" s="266">
        <v>878.26579400000003</v>
      </c>
      <c r="Q10" s="114"/>
      <c r="R10" s="149">
        <v>1.2459732007741087E-2</v>
      </c>
      <c r="S10" s="72"/>
      <c r="T10" s="163"/>
    </row>
    <row r="11" spans="1:20" s="1" customFormat="1" x14ac:dyDescent="0.2">
      <c r="A11" s="269">
        <v>1995.02</v>
      </c>
      <c r="B11" s="162">
        <v>417.07998900000001</v>
      </c>
      <c r="C11" s="305"/>
      <c r="D11" s="162">
        <v>1359.2676240000001</v>
      </c>
      <c r="E11" s="162">
        <v>743.10893899999996</v>
      </c>
      <c r="F11" s="162">
        <v>1326.5489150000001</v>
      </c>
      <c r="G11" s="162">
        <v>413.23640499999999</v>
      </c>
      <c r="H11" s="162">
        <v>569.595823</v>
      </c>
      <c r="I11" s="162">
        <v>438.26381600000002</v>
      </c>
      <c r="J11" s="162">
        <v>838.85947399999998</v>
      </c>
      <c r="K11" s="162">
        <v>1281.2623940000001</v>
      </c>
      <c r="L11" s="162">
        <v>489.399066</v>
      </c>
      <c r="M11" s="162">
        <v>3797.2271759999999</v>
      </c>
      <c r="N11" s="162">
        <v>667.91641800000002</v>
      </c>
      <c r="O11" s="162">
        <v>657.58507699999996</v>
      </c>
      <c r="P11" s="162">
        <v>836.06382499999995</v>
      </c>
      <c r="Q11" s="192">
        <f>P11/P10-1</f>
        <v>-4.8051477455126834E-2</v>
      </c>
      <c r="R11" s="90">
        <v>-2.6922114323313373E-5</v>
      </c>
      <c r="S11" s="265">
        <f>Q11-R11</f>
        <v>-4.8024555340803521E-2</v>
      </c>
      <c r="T11" s="163"/>
    </row>
    <row r="12" spans="1:20" s="1" customFormat="1" x14ac:dyDescent="0.2">
      <c r="A12" s="269">
        <v>1995.03</v>
      </c>
      <c r="B12" s="162">
        <v>422.60698200000002</v>
      </c>
      <c r="C12" s="305"/>
      <c r="D12" s="162">
        <v>1343.2284850000001</v>
      </c>
      <c r="E12" s="162">
        <v>763.828757</v>
      </c>
      <c r="F12" s="162">
        <v>1408.2601850000001</v>
      </c>
      <c r="G12" s="162">
        <v>423.55751400000003</v>
      </c>
      <c r="H12" s="162">
        <v>551.13766199999998</v>
      </c>
      <c r="I12" s="162">
        <v>441.19383699999997</v>
      </c>
      <c r="J12" s="162">
        <v>893.66484600000001</v>
      </c>
      <c r="K12" s="162">
        <v>1258.9331239999999</v>
      </c>
      <c r="L12" s="162">
        <v>494.657802</v>
      </c>
      <c r="M12" s="162">
        <v>3450.629985</v>
      </c>
      <c r="N12" s="162">
        <v>656.04611999999997</v>
      </c>
      <c r="O12" s="162">
        <v>655.03392699999995</v>
      </c>
      <c r="P12" s="162">
        <v>770.16292699999997</v>
      </c>
      <c r="Q12" s="105">
        <f>P12/P11-1</f>
        <v>-7.8822807576921505E-2</v>
      </c>
      <c r="R12" s="90">
        <v>-4.493122710312325E-3</v>
      </c>
      <c r="S12" s="111">
        <f>Q12-R12</f>
        <v>-7.432968486660918E-2</v>
      </c>
      <c r="T12" s="163"/>
    </row>
    <row r="13" spans="1:20" s="1" customFormat="1" x14ac:dyDescent="0.2">
      <c r="A13" s="269">
        <v>1995.04</v>
      </c>
      <c r="B13" s="162">
        <v>361.04171500000001</v>
      </c>
      <c r="C13" s="305"/>
      <c r="D13" s="162">
        <v>1372.484393</v>
      </c>
      <c r="E13" s="162">
        <v>729.016887</v>
      </c>
      <c r="F13" s="162">
        <v>1330.3710510000001</v>
      </c>
      <c r="G13" s="162">
        <v>410.23213500000003</v>
      </c>
      <c r="H13" s="162">
        <v>540.65644799999995</v>
      </c>
      <c r="I13" s="162">
        <v>434.71898800000002</v>
      </c>
      <c r="J13" s="162">
        <v>823.41776100000004</v>
      </c>
      <c r="K13" s="162">
        <v>1179.186385</v>
      </c>
      <c r="L13" s="162">
        <v>480.80041399999999</v>
      </c>
      <c r="M13" s="162">
        <v>421.09929399999999</v>
      </c>
      <c r="N13" s="162">
        <v>651.93789300000003</v>
      </c>
      <c r="O13" s="162">
        <v>638.16273699999999</v>
      </c>
      <c r="P13" s="162">
        <v>638.86797100000001</v>
      </c>
      <c r="Q13" s="105">
        <f t="shared" ref="Q13:Q28" si="0">P13/P12-1</f>
        <v>-0.17047685807395396</v>
      </c>
      <c r="R13" s="90">
        <v>4.5735005408868989E-3</v>
      </c>
      <c r="S13" s="111">
        <f t="shared" ref="S13:S76" si="1">Q13-R13</f>
        <v>-0.17505035861484086</v>
      </c>
      <c r="T13" s="163"/>
    </row>
    <row r="14" spans="1:20" s="1" customFormat="1" x14ac:dyDescent="0.2">
      <c r="A14" s="269">
        <v>1995.05</v>
      </c>
      <c r="B14" s="162">
        <v>387.68089199999997</v>
      </c>
      <c r="C14" s="305"/>
      <c r="D14" s="162">
        <v>1319.250792</v>
      </c>
      <c r="E14" s="162">
        <v>756.137201</v>
      </c>
      <c r="F14" s="162">
        <v>1351.7244499999999</v>
      </c>
      <c r="G14" s="162">
        <v>438.63394599999998</v>
      </c>
      <c r="H14" s="162">
        <v>548.78610700000002</v>
      </c>
      <c r="I14" s="162">
        <v>432.17119700000001</v>
      </c>
      <c r="J14" s="162">
        <v>836.42215599999997</v>
      </c>
      <c r="K14" s="162">
        <v>1214.9586420000001</v>
      </c>
      <c r="L14" s="162">
        <v>501.93909000000002</v>
      </c>
      <c r="M14" s="162">
        <v>421.82093099999997</v>
      </c>
      <c r="N14" s="162">
        <v>657.34484299999997</v>
      </c>
      <c r="O14" s="162">
        <v>642.18014300000004</v>
      </c>
      <c r="P14" s="162">
        <v>657.95664599999998</v>
      </c>
      <c r="Q14" s="105">
        <f t="shared" si="0"/>
        <v>2.9878904353463076E-2</v>
      </c>
      <c r="R14" s="90">
        <v>2.1038441520127016E-4</v>
      </c>
      <c r="S14" s="111">
        <f t="shared" si="1"/>
        <v>2.9668519938261806E-2</v>
      </c>
      <c r="T14" s="163"/>
    </row>
    <row r="15" spans="1:20" s="1" customFormat="1" x14ac:dyDescent="0.2">
      <c r="A15" s="269">
        <v>1995.06</v>
      </c>
      <c r="B15" s="162">
        <v>631.12081999999998</v>
      </c>
      <c r="C15" s="305"/>
      <c r="D15" s="162">
        <v>1999.76313</v>
      </c>
      <c r="E15" s="162">
        <v>1154.2903220000001</v>
      </c>
      <c r="F15" s="162">
        <v>1857.1422789999999</v>
      </c>
      <c r="G15" s="162">
        <v>593.113246</v>
      </c>
      <c r="H15" s="162">
        <v>805.303178</v>
      </c>
      <c r="I15" s="162">
        <v>628.80284700000004</v>
      </c>
      <c r="J15" s="162">
        <v>1224.6011759999999</v>
      </c>
      <c r="K15" s="162">
        <v>1872.800393</v>
      </c>
      <c r="L15" s="162">
        <v>745.701595</v>
      </c>
      <c r="M15" s="162">
        <v>560.43623100000002</v>
      </c>
      <c r="N15" s="162">
        <v>967.19975399999998</v>
      </c>
      <c r="O15" s="162">
        <v>962.45459800000003</v>
      </c>
      <c r="P15" s="162">
        <v>997.23465799999997</v>
      </c>
      <c r="Q15" s="105">
        <f t="shared" si="0"/>
        <v>0.51565405420344357</v>
      </c>
      <c r="R15" s="90">
        <v>-2.0595392254496581E-3</v>
      </c>
      <c r="S15" s="111">
        <f t="shared" si="1"/>
        <v>0.51771359342889323</v>
      </c>
      <c r="T15" s="163"/>
    </row>
    <row r="16" spans="1:20" s="1" customFormat="1" x14ac:dyDescent="0.2">
      <c r="A16" s="269">
        <v>1995.07</v>
      </c>
      <c r="B16" s="162">
        <v>440.02895799999999</v>
      </c>
      <c r="C16" s="305"/>
      <c r="D16" s="162">
        <v>1301.0401899999999</v>
      </c>
      <c r="E16" s="162">
        <v>755.48251000000005</v>
      </c>
      <c r="F16" s="162">
        <v>1262.9075310000001</v>
      </c>
      <c r="G16" s="162">
        <v>419.38816500000001</v>
      </c>
      <c r="H16" s="162">
        <v>542.40878699999996</v>
      </c>
      <c r="I16" s="162">
        <v>432.25727499999999</v>
      </c>
      <c r="J16" s="162">
        <v>840.02403700000002</v>
      </c>
      <c r="K16" s="162">
        <v>1226.1838049999999</v>
      </c>
      <c r="L16" s="162">
        <v>507.743583</v>
      </c>
      <c r="M16" s="162">
        <v>437.28756299999998</v>
      </c>
      <c r="N16" s="162">
        <v>669.35187299999996</v>
      </c>
      <c r="O16" s="162">
        <v>642.45878100000004</v>
      </c>
      <c r="P16" s="162">
        <v>670.15970300000004</v>
      </c>
      <c r="Q16" s="105">
        <f t="shared" si="0"/>
        <v>-0.32798193722625302</v>
      </c>
      <c r="R16" s="90">
        <v>4.056655322149938E-3</v>
      </c>
      <c r="S16" s="111">
        <f t="shared" si="1"/>
        <v>-0.33203859254840296</v>
      </c>
      <c r="T16" s="163"/>
    </row>
    <row r="17" spans="1:23" s="1" customFormat="1" x14ac:dyDescent="0.2">
      <c r="A17" s="269">
        <v>1995.08</v>
      </c>
      <c r="B17" s="162">
        <v>430.527693</v>
      </c>
      <c r="C17" s="305"/>
      <c r="D17" s="162">
        <v>1310.7684509999999</v>
      </c>
      <c r="E17" s="162">
        <v>748.834699</v>
      </c>
      <c r="F17" s="162">
        <v>1256.197426</v>
      </c>
      <c r="G17" s="162">
        <v>422.02860299999998</v>
      </c>
      <c r="H17" s="162">
        <v>549.32460400000002</v>
      </c>
      <c r="I17" s="162">
        <v>429.33641999999998</v>
      </c>
      <c r="J17" s="162">
        <v>843.47435800000005</v>
      </c>
      <c r="K17" s="162">
        <v>1254.3461870000001</v>
      </c>
      <c r="L17" s="162">
        <v>491.16576900000001</v>
      </c>
      <c r="M17" s="162">
        <v>417.953191</v>
      </c>
      <c r="N17" s="162">
        <v>667.49638600000003</v>
      </c>
      <c r="O17" s="162">
        <v>634.72680700000001</v>
      </c>
      <c r="P17" s="162">
        <v>665.99557100000004</v>
      </c>
      <c r="Q17" s="105">
        <f t="shared" si="0"/>
        <v>-6.2136412878289748E-3</v>
      </c>
      <c r="R17" s="90">
        <v>-2.4225673841843376E-3</v>
      </c>
      <c r="S17" s="111">
        <f t="shared" si="1"/>
        <v>-3.7910739036446373E-3</v>
      </c>
      <c r="T17" s="163"/>
    </row>
    <row r="18" spans="1:23" s="1" customFormat="1" x14ac:dyDescent="0.2">
      <c r="A18" s="269">
        <v>1995.09</v>
      </c>
      <c r="B18" s="162">
        <v>433.13230800000002</v>
      </c>
      <c r="C18" s="305"/>
      <c r="D18" s="162">
        <v>1350.0319099999999</v>
      </c>
      <c r="E18" s="162">
        <v>733.75324599999999</v>
      </c>
      <c r="F18" s="162">
        <v>1331.52259</v>
      </c>
      <c r="G18" s="162">
        <v>410.46249299999999</v>
      </c>
      <c r="H18" s="162">
        <v>550.76590999999996</v>
      </c>
      <c r="I18" s="162">
        <v>418.32717100000002</v>
      </c>
      <c r="J18" s="162">
        <v>875.46657400000004</v>
      </c>
      <c r="K18" s="162">
        <v>1271.339907</v>
      </c>
      <c r="L18" s="162">
        <v>479.57133299999998</v>
      </c>
      <c r="M18" s="162">
        <v>411.33322299999998</v>
      </c>
      <c r="N18" s="162">
        <v>665.52612399999998</v>
      </c>
      <c r="O18" s="162">
        <v>633.78265499999998</v>
      </c>
      <c r="P18" s="162">
        <v>661.02548200000001</v>
      </c>
      <c r="Q18" s="105">
        <f t="shared" si="0"/>
        <v>-7.4626457238107236E-3</v>
      </c>
      <c r="R18" s="90">
        <v>1.6435672989947303E-3</v>
      </c>
      <c r="S18" s="111">
        <f t="shared" si="1"/>
        <v>-9.1062130228054539E-3</v>
      </c>
      <c r="T18" s="253"/>
      <c r="U18" s="253"/>
    </row>
    <row r="19" spans="1:23" s="1" customFormat="1" x14ac:dyDescent="0.2">
      <c r="A19" s="269">
        <v>1995.1</v>
      </c>
      <c r="B19" s="162">
        <v>421.51243599999998</v>
      </c>
      <c r="C19" s="305"/>
      <c r="D19" s="162">
        <v>1319.8570219999999</v>
      </c>
      <c r="E19" s="162">
        <v>748.41122800000005</v>
      </c>
      <c r="F19" s="162">
        <v>1315.573969</v>
      </c>
      <c r="G19" s="162">
        <v>408.46545900000001</v>
      </c>
      <c r="H19" s="162">
        <v>543.52945699999998</v>
      </c>
      <c r="I19" s="162">
        <v>434.96129400000001</v>
      </c>
      <c r="J19" s="162">
        <v>828.08647800000006</v>
      </c>
      <c r="K19" s="162">
        <v>1224.942157</v>
      </c>
      <c r="L19" s="162">
        <v>484.11215299999998</v>
      </c>
      <c r="M19" s="162">
        <v>419.331659</v>
      </c>
      <c r="N19" s="162">
        <v>661.32043299999998</v>
      </c>
      <c r="O19" s="162">
        <v>634.84279900000001</v>
      </c>
      <c r="P19" s="162">
        <v>658.66470300000003</v>
      </c>
      <c r="Q19" s="105">
        <f t="shared" si="0"/>
        <v>-3.5713887955683976E-3</v>
      </c>
      <c r="R19" s="90">
        <v>3.4002260179519794E-3</v>
      </c>
      <c r="S19" s="111">
        <f t="shared" si="1"/>
        <v>-6.971614813520377E-3</v>
      </c>
      <c r="T19" s="253"/>
      <c r="U19" s="253"/>
    </row>
    <row r="20" spans="1:23" x14ac:dyDescent="0.2">
      <c r="A20" s="269">
        <v>1995.11</v>
      </c>
      <c r="B20" s="162">
        <v>427.70716199999998</v>
      </c>
      <c r="C20" s="305"/>
      <c r="D20" s="162">
        <v>1346.7559180000001</v>
      </c>
      <c r="E20" s="162">
        <v>753.58542799999998</v>
      </c>
      <c r="F20" s="162">
        <v>1264.4417840000001</v>
      </c>
      <c r="G20" s="162">
        <v>409.15554600000002</v>
      </c>
      <c r="H20" s="162">
        <v>539.26785600000005</v>
      </c>
      <c r="I20" s="162">
        <v>429.25057800000002</v>
      </c>
      <c r="J20" s="162">
        <v>851.66294800000003</v>
      </c>
      <c r="K20" s="162">
        <v>1401.8589910000001</v>
      </c>
      <c r="L20" s="162">
        <v>484.18631299999998</v>
      </c>
      <c r="M20" s="162">
        <v>416.697003</v>
      </c>
      <c r="N20" s="162">
        <v>656.97596199999998</v>
      </c>
      <c r="O20" s="162">
        <v>632.10758199999998</v>
      </c>
      <c r="P20" s="162">
        <v>665.70252300000004</v>
      </c>
      <c r="Q20" s="105">
        <f t="shared" si="0"/>
        <v>1.0684981247583325E-2</v>
      </c>
      <c r="R20" s="90">
        <v>-2.2842740334999556E-3</v>
      </c>
      <c r="S20" s="111">
        <f t="shared" si="1"/>
        <v>1.2969255281083281E-2</v>
      </c>
      <c r="T20" s="253"/>
      <c r="U20" s="253"/>
    </row>
    <row r="21" spans="1:23" x14ac:dyDescent="0.2">
      <c r="A21" s="269">
        <v>1995.12</v>
      </c>
      <c r="B21" s="162">
        <v>627.350369</v>
      </c>
      <c r="C21" s="305"/>
      <c r="D21" s="162">
        <v>2094.4863220000002</v>
      </c>
      <c r="E21" s="162">
        <v>1181.80987</v>
      </c>
      <c r="F21" s="162">
        <v>1416.0412220000001</v>
      </c>
      <c r="G21" s="162">
        <v>583.97354900000005</v>
      </c>
      <c r="H21" s="162">
        <v>811.79726400000004</v>
      </c>
      <c r="I21" s="162">
        <v>624.39022199999999</v>
      </c>
      <c r="J21" s="162">
        <v>1321.19561</v>
      </c>
      <c r="K21" s="162">
        <v>1907.1466680000001</v>
      </c>
      <c r="L21" s="162">
        <v>732.60866499999997</v>
      </c>
      <c r="M21" s="162">
        <v>593.97015099999999</v>
      </c>
      <c r="N21" s="162">
        <v>980.90212199999996</v>
      </c>
      <c r="O21" s="162">
        <v>959.14222900000004</v>
      </c>
      <c r="P21" s="162">
        <v>1010.07545</v>
      </c>
      <c r="Q21" s="105">
        <f t="shared" si="0"/>
        <v>0.51730752866622387</v>
      </c>
      <c r="R21" s="90">
        <v>1.0134684889870904E-3</v>
      </c>
      <c r="S21" s="111">
        <f t="shared" si="1"/>
        <v>0.51629406017723678</v>
      </c>
      <c r="T21" s="253"/>
      <c r="U21" s="253"/>
    </row>
    <row r="22" spans="1:23" x14ac:dyDescent="0.2">
      <c r="A22" s="269">
        <v>1996.01</v>
      </c>
      <c r="B22" s="162">
        <v>415.12110300000001</v>
      </c>
      <c r="C22" s="305"/>
      <c r="D22" s="162">
        <v>1346.6977159999999</v>
      </c>
      <c r="E22" s="162">
        <v>828.60226499999999</v>
      </c>
      <c r="F22" s="162">
        <v>1589.265547</v>
      </c>
      <c r="G22" s="162">
        <v>415.32314300000002</v>
      </c>
      <c r="H22" s="162">
        <v>595.84937500000001</v>
      </c>
      <c r="I22" s="162">
        <v>445.64341100000001</v>
      </c>
      <c r="J22" s="162">
        <v>921.66780000000006</v>
      </c>
      <c r="K22" s="162">
        <v>1272.0096020000001</v>
      </c>
      <c r="L22" s="162">
        <v>516.49400900000001</v>
      </c>
      <c r="M22" s="162">
        <v>426.81024400000001</v>
      </c>
      <c r="N22" s="162">
        <v>704.09970899999996</v>
      </c>
      <c r="O22" s="162">
        <v>693.83524499999999</v>
      </c>
      <c r="P22" s="162">
        <v>711.16767800000002</v>
      </c>
      <c r="Q22" s="105">
        <f t="shared" si="0"/>
        <v>-0.2959261825440862</v>
      </c>
      <c r="R22" s="102">
        <v>2.9975846442591436E-3</v>
      </c>
      <c r="S22" s="111">
        <f t="shared" si="1"/>
        <v>-0.29892376718834535</v>
      </c>
      <c r="T22" s="253"/>
      <c r="U22" s="253"/>
    </row>
    <row r="23" spans="1:23" x14ac:dyDescent="0.2">
      <c r="A23" s="269">
        <v>1996.02</v>
      </c>
      <c r="B23" s="162">
        <v>405.65724699999998</v>
      </c>
      <c r="C23" s="305"/>
      <c r="D23" s="162">
        <v>1295.2805189999999</v>
      </c>
      <c r="E23" s="162">
        <v>765.85375499999998</v>
      </c>
      <c r="F23" s="162">
        <v>1294.5468189999999</v>
      </c>
      <c r="G23" s="162">
        <v>400.37364300000002</v>
      </c>
      <c r="H23" s="162">
        <v>577.26943500000004</v>
      </c>
      <c r="I23" s="162">
        <v>434.63151599999998</v>
      </c>
      <c r="J23" s="162">
        <v>884.72259599999995</v>
      </c>
      <c r="K23" s="162">
        <v>1247.551346</v>
      </c>
      <c r="L23" s="162">
        <v>488.17301099999997</v>
      </c>
      <c r="M23" s="162">
        <v>424.01123899999999</v>
      </c>
      <c r="N23" s="162">
        <v>671.51379699999995</v>
      </c>
      <c r="O23" s="162">
        <v>656.81709499999999</v>
      </c>
      <c r="P23" s="162">
        <v>670.91988600000002</v>
      </c>
      <c r="Q23" s="105">
        <f t="shared" si="0"/>
        <v>-5.6593955610001689E-2</v>
      </c>
      <c r="R23" s="102">
        <v>-3.2491525457308823E-3</v>
      </c>
      <c r="S23" s="111">
        <f t="shared" si="1"/>
        <v>-5.3344803064270807E-2</v>
      </c>
      <c r="T23" s="253"/>
      <c r="U23" s="253"/>
    </row>
    <row r="24" spans="1:23" x14ac:dyDescent="0.2">
      <c r="A24" s="269">
        <v>1996.03</v>
      </c>
      <c r="B24" s="162">
        <v>379.36019499999998</v>
      </c>
      <c r="C24" s="305"/>
      <c r="D24" s="162">
        <v>1283.1689590000001</v>
      </c>
      <c r="E24" s="162">
        <v>761.00352599999997</v>
      </c>
      <c r="F24" s="162">
        <v>1322.16371</v>
      </c>
      <c r="G24" s="162">
        <v>416.07939299999998</v>
      </c>
      <c r="H24" s="162">
        <v>548.14430000000004</v>
      </c>
      <c r="I24" s="162">
        <v>432.05397299999998</v>
      </c>
      <c r="J24" s="162">
        <v>936.66938400000004</v>
      </c>
      <c r="K24" s="162">
        <v>1203.030516</v>
      </c>
      <c r="L24" s="162">
        <v>494.92440199999999</v>
      </c>
      <c r="M24" s="162">
        <v>416.20169900000002</v>
      </c>
      <c r="N24" s="162">
        <v>652.23763599999995</v>
      </c>
      <c r="O24" s="162">
        <v>647.94126200000005</v>
      </c>
      <c r="P24" s="162">
        <v>660.47951799999998</v>
      </c>
      <c r="Q24" s="105">
        <f t="shared" si="0"/>
        <v>-1.5561273734551406E-2</v>
      </c>
      <c r="R24" s="102">
        <v>-5.3954725336754494E-3</v>
      </c>
      <c r="S24" s="111">
        <f t="shared" si="1"/>
        <v>-1.0165801200875957E-2</v>
      </c>
      <c r="T24" s="253"/>
      <c r="U24" s="253"/>
    </row>
    <row r="25" spans="1:23" x14ac:dyDescent="0.2">
      <c r="A25" s="269">
        <v>1996.04</v>
      </c>
      <c r="B25" s="113">
        <v>386.69873100000001</v>
      </c>
      <c r="C25" s="305"/>
      <c r="D25" s="113">
        <v>1260.9190880000001</v>
      </c>
      <c r="E25" s="113">
        <v>753.10543099999995</v>
      </c>
      <c r="F25" s="113">
        <v>1289.6950019999999</v>
      </c>
      <c r="G25" s="113">
        <v>402.87507499999998</v>
      </c>
      <c r="H25" s="113">
        <v>544.12468999999999</v>
      </c>
      <c r="I25" s="113">
        <v>433.10114800000002</v>
      </c>
      <c r="J25" s="113">
        <v>875.62051499999995</v>
      </c>
      <c r="K25" s="113">
        <v>1169.2421260000001</v>
      </c>
      <c r="L25" s="113">
        <v>474.983428</v>
      </c>
      <c r="M25" s="113">
        <v>419.929644</v>
      </c>
      <c r="N25" s="113">
        <v>661.68492600000002</v>
      </c>
      <c r="O25" s="113">
        <v>632.03063999999995</v>
      </c>
      <c r="P25" s="162">
        <v>648.46661300000005</v>
      </c>
      <c r="Q25" s="105">
        <f t="shared" si="0"/>
        <v>-1.8188156744627371E-2</v>
      </c>
      <c r="R25" s="102">
        <v>1.5987449851762037E-5</v>
      </c>
      <c r="S25" s="111">
        <f t="shared" si="1"/>
        <v>-1.8204144194479133E-2</v>
      </c>
      <c r="T25" s="253"/>
      <c r="U25" s="253"/>
    </row>
    <row r="26" spans="1:23" x14ac:dyDescent="0.2">
      <c r="A26" s="269">
        <v>1996.05</v>
      </c>
      <c r="B26" s="113">
        <v>385.56926299999998</v>
      </c>
      <c r="C26" s="305"/>
      <c r="D26" s="113">
        <v>1268.461337</v>
      </c>
      <c r="E26" s="113">
        <v>779.04574400000001</v>
      </c>
      <c r="F26" s="113">
        <v>1330.9495340000001</v>
      </c>
      <c r="G26" s="113">
        <v>424.06306599999999</v>
      </c>
      <c r="H26" s="113">
        <v>550.23324300000002</v>
      </c>
      <c r="I26" s="113">
        <v>431.11647599999998</v>
      </c>
      <c r="J26" s="113">
        <v>873.313085</v>
      </c>
      <c r="K26" s="113">
        <v>1177.535431</v>
      </c>
      <c r="L26" s="113">
        <v>471.04675500000002</v>
      </c>
      <c r="M26" s="113">
        <v>413.45302400000003</v>
      </c>
      <c r="N26" s="113">
        <v>663.48252400000001</v>
      </c>
      <c r="O26" s="113">
        <v>641.53929100000005</v>
      </c>
      <c r="P26" s="162">
        <v>659.19181600000002</v>
      </c>
      <c r="Q26" s="105">
        <f t="shared" si="0"/>
        <v>1.6539329527517133E-2</v>
      </c>
      <c r="R26" s="102">
        <v>-8.9228527949136716E-4</v>
      </c>
      <c r="S26" s="111">
        <f t="shared" si="1"/>
        <v>1.74316148070085E-2</v>
      </c>
      <c r="T26" s="253"/>
      <c r="U26" s="253"/>
    </row>
    <row r="27" spans="1:23" x14ac:dyDescent="0.2">
      <c r="A27" s="269">
        <v>1996.06</v>
      </c>
      <c r="B27" s="247">
        <v>560.39479400000005</v>
      </c>
      <c r="C27" s="305"/>
      <c r="D27" s="248">
        <v>1947.3604419999999</v>
      </c>
      <c r="E27" s="248">
        <v>1162.6416569999999</v>
      </c>
      <c r="F27" s="248">
        <v>1928.323273</v>
      </c>
      <c r="G27" s="248">
        <v>567.21621600000003</v>
      </c>
      <c r="H27" s="248">
        <v>804.48225100000002</v>
      </c>
      <c r="I27" s="248">
        <v>624.95922199999995</v>
      </c>
      <c r="J27" s="248">
        <v>1275.3671420000001</v>
      </c>
      <c r="K27" s="248">
        <v>1791.6623219999999</v>
      </c>
      <c r="L27" s="248">
        <v>679.97320400000001</v>
      </c>
      <c r="M27" s="248">
        <v>559.08132000000001</v>
      </c>
      <c r="N27" s="248">
        <v>968.97937899999999</v>
      </c>
      <c r="O27" s="248">
        <v>952.63697000000002</v>
      </c>
      <c r="P27" s="248">
        <v>972.51869599999998</v>
      </c>
      <c r="Q27" s="105">
        <f t="shared" si="0"/>
        <v>0.47531973606905331</v>
      </c>
      <c r="R27" s="102">
        <v>2.6002392220059178E-5</v>
      </c>
      <c r="S27" s="111">
        <f t="shared" si="1"/>
        <v>0.47529373367683325</v>
      </c>
      <c r="T27" s="253"/>
      <c r="U27" s="253"/>
      <c r="V27" s="211"/>
      <c r="W27" s="210"/>
    </row>
    <row r="28" spans="1:23" x14ac:dyDescent="0.2">
      <c r="A28" s="269">
        <v>1996.07</v>
      </c>
      <c r="B28" s="247">
        <v>400.65199200000001</v>
      </c>
      <c r="C28" s="305"/>
      <c r="D28" s="248">
        <v>1263.5932969999999</v>
      </c>
      <c r="E28" s="248">
        <v>775.44851600000004</v>
      </c>
      <c r="F28" s="248">
        <v>1358.743244</v>
      </c>
      <c r="G28" s="248">
        <v>392.97183799999999</v>
      </c>
      <c r="H28" s="248">
        <v>551.52743999999996</v>
      </c>
      <c r="I28" s="248">
        <v>421.16440299999999</v>
      </c>
      <c r="J28" s="248">
        <v>867.56220599999995</v>
      </c>
      <c r="K28" s="248">
        <v>1193.327415</v>
      </c>
      <c r="L28" s="248">
        <v>479.01995699999998</v>
      </c>
      <c r="M28" s="248">
        <v>421.79101600000001</v>
      </c>
      <c r="N28" s="248">
        <v>676.60122699999999</v>
      </c>
      <c r="O28" s="248">
        <v>619.50163699999996</v>
      </c>
      <c r="P28" s="248">
        <v>659.69888300000002</v>
      </c>
      <c r="Q28" s="105">
        <f t="shared" si="0"/>
        <v>-0.32165943368146821</v>
      </c>
      <c r="R28" s="264">
        <v>5.4223578756198432E-3</v>
      </c>
      <c r="S28" s="111">
        <f t="shared" si="1"/>
        <v>-0.32708179155708805</v>
      </c>
    </row>
    <row r="29" spans="1:23" x14ac:dyDescent="0.2">
      <c r="A29" s="269">
        <v>1996.08</v>
      </c>
      <c r="B29" s="247">
        <v>396.68729200000001</v>
      </c>
      <c r="C29" s="305"/>
      <c r="D29" s="248">
        <v>1210.368262</v>
      </c>
      <c r="E29" s="248">
        <v>771.16304300000002</v>
      </c>
      <c r="F29" s="248">
        <v>1345.5460720000001</v>
      </c>
      <c r="G29" s="248">
        <v>391.26865600000002</v>
      </c>
      <c r="H29" s="248">
        <v>549.01293299999998</v>
      </c>
      <c r="I29" s="248">
        <v>424.164602</v>
      </c>
      <c r="J29" s="248">
        <v>883.54885300000001</v>
      </c>
      <c r="K29" s="248">
        <v>1280.3207190000001</v>
      </c>
      <c r="L29" s="248">
        <v>470.55805900000001</v>
      </c>
      <c r="M29" s="248">
        <v>414.20389999999998</v>
      </c>
      <c r="N29" s="248">
        <v>663.19757300000003</v>
      </c>
      <c r="O29" s="248">
        <v>619.946684</v>
      </c>
      <c r="P29" s="248">
        <v>658.31186500000001</v>
      </c>
      <c r="Q29" s="105">
        <f t="shared" ref="Q29:Q31" si="2">P29/P28-1</f>
        <v>-2.1025016651422535E-3</v>
      </c>
      <c r="R29" s="264">
        <v>-7.7484990391463171E-4</v>
      </c>
      <c r="S29" s="111">
        <f t="shared" si="1"/>
        <v>-1.3276517612276217E-3</v>
      </c>
    </row>
    <row r="30" spans="1:23" x14ac:dyDescent="0.2">
      <c r="A30" s="269">
        <v>1996.09</v>
      </c>
      <c r="B30" s="247">
        <v>397.74244700000003</v>
      </c>
      <c r="C30" s="305"/>
      <c r="D30" s="248">
        <v>1190.296693</v>
      </c>
      <c r="E30" s="248">
        <v>754.08783000000005</v>
      </c>
      <c r="F30" s="248">
        <v>1322.198396</v>
      </c>
      <c r="G30" s="248">
        <v>375.55592300000001</v>
      </c>
      <c r="H30" s="248">
        <v>550.84227099999998</v>
      </c>
      <c r="I30" s="248">
        <v>412.25735400000002</v>
      </c>
      <c r="J30" s="248">
        <v>940.51530500000001</v>
      </c>
      <c r="K30" s="248">
        <v>1312.30438</v>
      </c>
      <c r="L30" s="248">
        <v>471.88115599999998</v>
      </c>
      <c r="M30" s="248">
        <v>413.852305</v>
      </c>
      <c r="N30" s="248">
        <v>663.46381899999994</v>
      </c>
      <c r="O30" s="248">
        <v>622.71973100000002</v>
      </c>
      <c r="P30" s="248">
        <v>657.19438600000001</v>
      </c>
      <c r="Q30" s="105">
        <f t="shared" si="2"/>
        <v>-1.6974918111190007E-3</v>
      </c>
      <c r="R30" s="264">
        <v>1.8156895887524449E-3</v>
      </c>
      <c r="S30" s="111">
        <f t="shared" si="1"/>
        <v>-3.5131813998714456E-3</v>
      </c>
    </row>
    <row r="31" spans="1:23" x14ac:dyDescent="0.2">
      <c r="A31" s="269">
        <v>1996.1</v>
      </c>
      <c r="B31" s="247">
        <v>404.872322</v>
      </c>
      <c r="C31" s="303"/>
      <c r="D31" s="247">
        <v>1154.1484210000001</v>
      </c>
      <c r="E31" s="247">
        <v>790.53829599999995</v>
      </c>
      <c r="F31" s="247">
        <v>1337.8141499999999</v>
      </c>
      <c r="G31" s="247">
        <v>399.68392599999999</v>
      </c>
      <c r="H31" s="247">
        <v>544.05189399999995</v>
      </c>
      <c r="I31" s="247">
        <v>418.339472</v>
      </c>
      <c r="J31" s="247">
        <v>914.47365000000002</v>
      </c>
      <c r="K31" s="247">
        <v>1279.597945</v>
      </c>
      <c r="L31" s="247">
        <v>475.968119</v>
      </c>
      <c r="M31" s="247">
        <v>413.79708399999998</v>
      </c>
      <c r="N31" s="247">
        <v>675.86285199999998</v>
      </c>
      <c r="O31" s="247">
        <v>619.37229300000001</v>
      </c>
      <c r="P31" s="247">
        <v>666.10617100000002</v>
      </c>
      <c r="Q31" s="105">
        <f t="shared" si="2"/>
        <v>1.3560348642418285E-2</v>
      </c>
      <c r="R31" s="264">
        <v>5.0407342600018445E-3</v>
      </c>
      <c r="S31" s="111">
        <f t="shared" si="1"/>
        <v>8.5196143824164405E-3</v>
      </c>
    </row>
    <row r="32" spans="1:23" x14ac:dyDescent="0.2">
      <c r="A32" s="269">
        <v>1996.11</v>
      </c>
      <c r="B32" s="247">
        <v>403.14443799999998</v>
      </c>
      <c r="C32" s="303"/>
      <c r="D32" s="247">
        <v>1137.0749000000001</v>
      </c>
      <c r="E32" s="247">
        <v>761.40259100000003</v>
      </c>
      <c r="F32" s="247">
        <v>1338.2832309999999</v>
      </c>
      <c r="G32" s="247">
        <v>379.627003</v>
      </c>
      <c r="H32" s="247">
        <v>541.98036400000001</v>
      </c>
      <c r="I32" s="247">
        <v>410.71806800000002</v>
      </c>
      <c r="J32" s="247">
        <v>895.36435600000004</v>
      </c>
      <c r="K32" s="247">
        <v>1221.7916700000001</v>
      </c>
      <c r="L32" s="247">
        <v>468.71388200000001</v>
      </c>
      <c r="M32" s="247">
        <v>415.73785299999997</v>
      </c>
      <c r="N32" s="247">
        <v>656.471317</v>
      </c>
      <c r="O32" s="247">
        <v>617.99225999999999</v>
      </c>
      <c r="P32" s="247">
        <v>647.86743799999999</v>
      </c>
      <c r="Q32" s="105">
        <f t="shared" ref="Q32:Q95" si="3">P32/P31-1</f>
        <v>-2.7381119998661663E-2</v>
      </c>
      <c r="R32" s="264">
        <v>-1.5531788261489154E-3</v>
      </c>
      <c r="S32" s="111">
        <f t="shared" si="1"/>
        <v>-2.5827941172512747E-2</v>
      </c>
    </row>
    <row r="33" spans="1:19" x14ac:dyDescent="0.2">
      <c r="A33" s="269">
        <v>1996.12</v>
      </c>
      <c r="B33" s="247">
        <v>567.24620800000002</v>
      </c>
      <c r="C33" s="303"/>
      <c r="D33" s="247">
        <v>1748.389132</v>
      </c>
      <c r="E33" s="247">
        <v>1198.5210959999999</v>
      </c>
      <c r="F33" s="247">
        <v>1968.9762459999999</v>
      </c>
      <c r="G33" s="247">
        <v>532.40794600000004</v>
      </c>
      <c r="H33" s="247">
        <v>807.92968299999995</v>
      </c>
      <c r="I33" s="247">
        <v>597.99689599999999</v>
      </c>
      <c r="J33" s="247">
        <v>1296.738333</v>
      </c>
      <c r="K33" s="247">
        <v>1921.3637659999999</v>
      </c>
      <c r="L33" s="247">
        <v>699.173586</v>
      </c>
      <c r="M33" s="247">
        <v>602.45413099999996</v>
      </c>
      <c r="N33" s="247">
        <v>984.23897699999998</v>
      </c>
      <c r="O33" s="247">
        <v>908.99312499999996</v>
      </c>
      <c r="P33" s="247">
        <v>965.77511000000004</v>
      </c>
      <c r="Q33" s="105">
        <f t="shared" si="3"/>
        <v>0.49069864196508672</v>
      </c>
      <c r="R33" s="264">
        <v>-2.8507688362149342E-3</v>
      </c>
      <c r="S33" s="111">
        <f t="shared" si="1"/>
        <v>0.49354941080130166</v>
      </c>
    </row>
    <row r="34" spans="1:19" x14ac:dyDescent="0.2">
      <c r="A34" s="269">
        <v>1997.01</v>
      </c>
      <c r="B34" s="247">
        <v>408.48085800000001</v>
      </c>
      <c r="C34" s="303"/>
      <c r="D34" s="247">
        <v>1189.4496979999999</v>
      </c>
      <c r="E34" s="247">
        <v>822.81582400000002</v>
      </c>
      <c r="F34" s="247">
        <v>1683.1127300000001</v>
      </c>
      <c r="G34" s="247">
        <v>404.22871099999998</v>
      </c>
      <c r="H34" s="247">
        <v>584.42507899999998</v>
      </c>
      <c r="I34" s="247">
        <v>431.84598899999997</v>
      </c>
      <c r="J34" s="247">
        <v>963.58491100000003</v>
      </c>
      <c r="K34" s="247">
        <v>1311.9268669999999</v>
      </c>
      <c r="L34" s="247">
        <v>494.11035500000003</v>
      </c>
      <c r="M34" s="247">
        <v>436.68196999999998</v>
      </c>
      <c r="N34" s="247">
        <v>702.97853899999996</v>
      </c>
      <c r="O34" s="247">
        <v>648.23952199999997</v>
      </c>
      <c r="P34" s="247">
        <v>685.31201199999998</v>
      </c>
      <c r="Q34" s="105">
        <f t="shared" si="3"/>
        <v>-0.29040207714609667</v>
      </c>
      <c r="R34" s="264">
        <v>4.6701965395066214E-3</v>
      </c>
      <c r="S34" s="111">
        <f t="shared" si="1"/>
        <v>-0.29507227368560329</v>
      </c>
    </row>
    <row r="35" spans="1:19" x14ac:dyDescent="0.2">
      <c r="A35" s="269">
        <v>1997.02</v>
      </c>
      <c r="B35" s="247">
        <v>412.56613800000002</v>
      </c>
      <c r="C35" s="303"/>
      <c r="D35" s="247">
        <v>1145.3816469999999</v>
      </c>
      <c r="E35" s="247">
        <v>758.19893300000001</v>
      </c>
      <c r="F35" s="247">
        <v>1395.432458</v>
      </c>
      <c r="G35" s="247">
        <v>378.710444</v>
      </c>
      <c r="H35" s="247">
        <v>567.03094999999996</v>
      </c>
      <c r="I35" s="247">
        <v>432.452134</v>
      </c>
      <c r="J35" s="247">
        <v>894.06175199999996</v>
      </c>
      <c r="K35" s="247">
        <v>1251.1353810000001</v>
      </c>
      <c r="L35" s="247">
        <v>479.58024399999999</v>
      </c>
      <c r="M35" s="247">
        <v>435.67910000000001</v>
      </c>
      <c r="N35" s="247">
        <v>681.70690000000002</v>
      </c>
      <c r="O35" s="247">
        <v>616.03603299999997</v>
      </c>
      <c r="P35" s="247">
        <v>646.750496</v>
      </c>
      <c r="Q35" s="105">
        <f t="shared" si="3"/>
        <v>-5.6268554067019583E-2</v>
      </c>
      <c r="R35" s="264">
        <v>3.8449107318476727E-3</v>
      </c>
      <c r="S35" s="111">
        <f t="shared" si="1"/>
        <v>-6.0113464798867255E-2</v>
      </c>
    </row>
    <row r="36" spans="1:19" x14ac:dyDescent="0.2">
      <c r="A36" s="269">
        <v>1997.03</v>
      </c>
      <c r="B36" s="247">
        <v>395.58777700000002</v>
      </c>
      <c r="C36" s="303"/>
      <c r="D36" s="247">
        <v>1129.536752</v>
      </c>
      <c r="E36" s="247">
        <v>763.99667999999997</v>
      </c>
      <c r="F36" s="247">
        <v>1416.832568</v>
      </c>
      <c r="G36" s="247">
        <v>396.73210599999999</v>
      </c>
      <c r="H36" s="247">
        <v>550.54644599999995</v>
      </c>
      <c r="I36" s="247">
        <v>424.62808699999999</v>
      </c>
      <c r="J36" s="247">
        <v>917.626935</v>
      </c>
      <c r="K36" s="247">
        <v>1193.1126730000001</v>
      </c>
      <c r="L36" s="247">
        <v>480.59394500000002</v>
      </c>
      <c r="M36" s="247">
        <v>429.461319</v>
      </c>
      <c r="N36" s="247">
        <v>656.65198899999996</v>
      </c>
      <c r="O36" s="247">
        <v>613.961455</v>
      </c>
      <c r="P36" s="247">
        <v>642.48634400000003</v>
      </c>
      <c r="Q36" s="105">
        <f t="shared" si="3"/>
        <v>-6.5931947889839027E-3</v>
      </c>
      <c r="R36" s="264">
        <v>-4.9290234409231637E-3</v>
      </c>
      <c r="S36" s="111">
        <f t="shared" si="1"/>
        <v>-1.664171348060739E-3</v>
      </c>
    </row>
    <row r="37" spans="1:19" x14ac:dyDescent="0.2">
      <c r="A37" s="269">
        <v>1997.04</v>
      </c>
      <c r="B37" s="247">
        <v>383.90066999999999</v>
      </c>
      <c r="C37" s="303"/>
      <c r="D37" s="247">
        <v>1135.366998</v>
      </c>
      <c r="E37" s="247">
        <v>768.00519999999995</v>
      </c>
      <c r="F37" s="247">
        <v>1378.4415449999999</v>
      </c>
      <c r="G37" s="247">
        <v>399.29489899999999</v>
      </c>
      <c r="H37" s="247">
        <v>554.16501800000003</v>
      </c>
      <c r="I37" s="247">
        <v>418.73207000000002</v>
      </c>
      <c r="J37" s="247">
        <v>871.30307300000004</v>
      </c>
      <c r="K37" s="247">
        <v>1190.912842</v>
      </c>
      <c r="L37" s="247">
        <v>486.27944100000002</v>
      </c>
      <c r="M37" s="247">
        <v>428.89429100000001</v>
      </c>
      <c r="N37" s="247">
        <v>651.17825000000005</v>
      </c>
      <c r="O37" s="247">
        <v>601.37505099999998</v>
      </c>
      <c r="P37" s="247">
        <v>638.42525699999999</v>
      </c>
      <c r="Q37" s="105">
        <f t="shared" si="3"/>
        <v>-6.3208923238997627E-3</v>
      </c>
      <c r="R37" s="264">
        <v>-3.3049313731990937E-3</v>
      </c>
      <c r="S37" s="111">
        <f t="shared" si="1"/>
        <v>-3.0159609507006691E-3</v>
      </c>
    </row>
    <row r="38" spans="1:19" x14ac:dyDescent="0.2">
      <c r="A38" s="269">
        <v>1997.05</v>
      </c>
      <c r="B38" s="247">
        <v>382.909963</v>
      </c>
      <c r="C38" s="303"/>
      <c r="D38" s="247">
        <v>1359.818027</v>
      </c>
      <c r="E38" s="247">
        <v>776.43756800000006</v>
      </c>
      <c r="F38" s="247">
        <v>1332.620277</v>
      </c>
      <c r="G38" s="247">
        <v>406.66298899999998</v>
      </c>
      <c r="H38" s="247">
        <v>547.16868999999997</v>
      </c>
      <c r="I38" s="247">
        <v>421.97179899999998</v>
      </c>
      <c r="J38" s="247">
        <v>878.82298300000002</v>
      </c>
      <c r="K38" s="247">
        <v>1180.0100130000001</v>
      </c>
      <c r="L38" s="247">
        <v>479.590237</v>
      </c>
      <c r="M38" s="247">
        <v>428.275845</v>
      </c>
      <c r="N38" s="247">
        <v>655.80711399999996</v>
      </c>
      <c r="O38" s="247">
        <v>595.86955699999999</v>
      </c>
      <c r="P38" s="247">
        <v>641.03447800000004</v>
      </c>
      <c r="Q38" s="105">
        <f t="shared" si="3"/>
        <v>4.0869639341352126E-3</v>
      </c>
      <c r="R38" s="264">
        <v>-8.2996532214263397E-4</v>
      </c>
      <c r="S38" s="111">
        <f t="shared" si="1"/>
        <v>4.9169292562778466E-3</v>
      </c>
    </row>
    <row r="39" spans="1:19" x14ac:dyDescent="0.2">
      <c r="A39" s="269">
        <v>1997.06</v>
      </c>
      <c r="B39" s="247">
        <v>569.96111800000006</v>
      </c>
      <c r="C39" s="303"/>
      <c r="D39" s="247">
        <v>1492.350463</v>
      </c>
      <c r="E39" s="247">
        <v>1150.2730280000001</v>
      </c>
      <c r="F39" s="247">
        <v>2001.257732</v>
      </c>
      <c r="G39" s="247">
        <v>550.25621899999999</v>
      </c>
      <c r="H39" s="247">
        <v>815.68437700000004</v>
      </c>
      <c r="I39" s="247">
        <v>607.76367500000003</v>
      </c>
      <c r="J39" s="247">
        <v>1274.3358909999999</v>
      </c>
      <c r="K39" s="247">
        <v>1836.8109159999999</v>
      </c>
      <c r="L39" s="247">
        <v>682.31496800000002</v>
      </c>
      <c r="M39" s="247">
        <v>568.03798300000005</v>
      </c>
      <c r="N39" s="247">
        <v>974.96248900000001</v>
      </c>
      <c r="O39" s="247">
        <v>890.80878499999994</v>
      </c>
      <c r="P39" s="247">
        <v>944.06221000000005</v>
      </c>
      <c r="Q39" s="105">
        <f t="shared" si="3"/>
        <v>0.47271674519822016</v>
      </c>
      <c r="R39" s="264">
        <v>2.2763516769588321E-3</v>
      </c>
      <c r="S39" s="111">
        <f t="shared" si="1"/>
        <v>0.47044039352126132</v>
      </c>
    </row>
    <row r="40" spans="1:19" x14ac:dyDescent="0.2">
      <c r="A40" s="269">
        <v>1997.07</v>
      </c>
      <c r="B40" s="247">
        <v>391.57185900000002</v>
      </c>
      <c r="C40" s="303"/>
      <c r="D40" s="247">
        <v>1094.95553</v>
      </c>
      <c r="E40" s="247">
        <v>774.22690399999999</v>
      </c>
      <c r="F40" s="247">
        <v>1355.9876489999999</v>
      </c>
      <c r="G40" s="247">
        <v>404.16271599999999</v>
      </c>
      <c r="H40" s="247">
        <v>551.23262899999997</v>
      </c>
      <c r="I40" s="247">
        <v>417.90686699999998</v>
      </c>
      <c r="J40" s="247">
        <v>883.28891899999996</v>
      </c>
      <c r="K40" s="247">
        <v>1215.697883</v>
      </c>
      <c r="L40" s="247">
        <v>472.183425</v>
      </c>
      <c r="M40" s="247">
        <v>434.12580200000002</v>
      </c>
      <c r="N40" s="247">
        <v>669.75221999999997</v>
      </c>
      <c r="O40" s="247">
        <v>610.26358800000003</v>
      </c>
      <c r="P40" s="247">
        <v>645.52041399999996</v>
      </c>
      <c r="Q40" s="105">
        <f t="shared" si="3"/>
        <v>-0.3162310627813395</v>
      </c>
      <c r="R40" s="264">
        <v>2.2226055440228709E-3</v>
      </c>
      <c r="S40" s="111">
        <f t="shared" si="1"/>
        <v>-0.31845366832536237</v>
      </c>
    </row>
    <row r="41" spans="1:19" x14ac:dyDescent="0.2">
      <c r="A41" s="269">
        <v>1997.08</v>
      </c>
      <c r="B41" s="247">
        <v>397.09295900000001</v>
      </c>
      <c r="C41" s="303"/>
      <c r="D41" s="247">
        <v>1097.8493329999999</v>
      </c>
      <c r="E41" s="247">
        <v>752.45315300000004</v>
      </c>
      <c r="F41" s="247">
        <v>1330.6446120000001</v>
      </c>
      <c r="G41" s="247">
        <v>394.54922599999998</v>
      </c>
      <c r="H41" s="247">
        <v>550.77382399999999</v>
      </c>
      <c r="I41" s="247">
        <v>420.20011599999998</v>
      </c>
      <c r="J41" s="247">
        <v>863.13640999999996</v>
      </c>
      <c r="K41" s="247">
        <v>1251.6310329999999</v>
      </c>
      <c r="L41" s="247">
        <v>469.47778299999999</v>
      </c>
      <c r="M41" s="247">
        <v>430.04320000000001</v>
      </c>
      <c r="N41" s="247">
        <v>658.28962999999999</v>
      </c>
      <c r="O41" s="247">
        <v>607.07163200000002</v>
      </c>
      <c r="P41" s="247">
        <v>637.39385900000002</v>
      </c>
      <c r="Q41" s="105">
        <f t="shared" si="3"/>
        <v>-1.2589152602693554E-2</v>
      </c>
      <c r="R41" s="264">
        <v>1.6459472505556683E-3</v>
      </c>
      <c r="S41" s="111">
        <f t="shared" si="1"/>
        <v>-1.4235099853249222E-2</v>
      </c>
    </row>
    <row r="42" spans="1:19" x14ac:dyDescent="0.2">
      <c r="A42" s="269">
        <v>1997.09</v>
      </c>
      <c r="B42" s="247">
        <v>404.19645300000002</v>
      </c>
      <c r="C42" s="303"/>
      <c r="D42" s="247">
        <v>1107.9087959999999</v>
      </c>
      <c r="E42" s="247">
        <v>782.99629500000003</v>
      </c>
      <c r="F42" s="247">
        <v>1363.091109</v>
      </c>
      <c r="G42" s="247">
        <v>387.216926</v>
      </c>
      <c r="H42" s="247">
        <v>556.83170199999995</v>
      </c>
      <c r="I42" s="247">
        <v>412.46912300000002</v>
      </c>
      <c r="J42" s="247">
        <v>902.05148999999994</v>
      </c>
      <c r="K42" s="247">
        <v>1222.686152</v>
      </c>
      <c r="L42" s="247">
        <v>480.69216399999999</v>
      </c>
      <c r="M42" s="247">
        <v>427.725165</v>
      </c>
      <c r="N42" s="247">
        <v>660.01258099999995</v>
      </c>
      <c r="O42" s="247">
        <v>616.12398299999995</v>
      </c>
      <c r="P42" s="247">
        <v>652.67703900000004</v>
      </c>
      <c r="Q42" s="105">
        <f t="shared" si="3"/>
        <v>2.3977607854549499E-2</v>
      </c>
      <c r="R42" s="264">
        <v>-4.7894990480246147E-4</v>
      </c>
      <c r="S42" s="111">
        <f t="shared" si="1"/>
        <v>2.445655775935196E-2</v>
      </c>
    </row>
    <row r="43" spans="1:19" x14ac:dyDescent="0.2">
      <c r="A43" s="269">
        <v>1997.1</v>
      </c>
      <c r="B43" s="247">
        <v>407.056262</v>
      </c>
      <c r="C43" s="303"/>
      <c r="D43" s="247">
        <v>1095.757627</v>
      </c>
      <c r="E43" s="247">
        <v>790.86856399999999</v>
      </c>
      <c r="F43" s="247">
        <v>1341.8641990000001</v>
      </c>
      <c r="G43" s="247">
        <v>395.91924299999999</v>
      </c>
      <c r="H43" s="247">
        <v>551.851674</v>
      </c>
      <c r="I43" s="247">
        <v>414.62346300000002</v>
      </c>
      <c r="J43" s="247">
        <v>859.78311199999996</v>
      </c>
      <c r="K43" s="247">
        <v>1222.536208</v>
      </c>
      <c r="L43" s="247">
        <v>478.08974699999999</v>
      </c>
      <c r="M43" s="247">
        <v>426.90056700000002</v>
      </c>
      <c r="N43" s="247">
        <v>661.54553899999996</v>
      </c>
      <c r="O43" s="247">
        <v>608.08611699999994</v>
      </c>
      <c r="P43" s="247">
        <v>650.67186300000003</v>
      </c>
      <c r="Q43" s="105">
        <f t="shared" si="3"/>
        <v>-3.0722330956705068E-3</v>
      </c>
      <c r="R43" s="264">
        <v>-1.5669660632299243E-3</v>
      </c>
      <c r="S43" s="111">
        <f t="shared" si="1"/>
        <v>-1.5052670324405826E-3</v>
      </c>
    </row>
    <row r="44" spans="1:19" x14ac:dyDescent="0.2">
      <c r="A44" s="269">
        <v>1997.11</v>
      </c>
      <c r="B44" s="247">
        <v>399.392764</v>
      </c>
      <c r="C44" s="303"/>
      <c r="D44" s="247">
        <v>1087.2502770000001</v>
      </c>
      <c r="E44" s="247">
        <v>766.44998099999998</v>
      </c>
      <c r="F44" s="247">
        <v>1331.4865219999999</v>
      </c>
      <c r="G44" s="247">
        <v>371.37224600000002</v>
      </c>
      <c r="H44" s="247">
        <v>545.89643000000001</v>
      </c>
      <c r="I44" s="247">
        <v>414.60135700000001</v>
      </c>
      <c r="J44" s="247">
        <v>872.49234200000001</v>
      </c>
      <c r="K44" s="247">
        <v>1254.9940300000001</v>
      </c>
      <c r="L44" s="247">
        <v>469.425904</v>
      </c>
      <c r="M44" s="247">
        <v>426.21957600000002</v>
      </c>
      <c r="N44" s="247">
        <v>656.87771999999995</v>
      </c>
      <c r="O44" s="247">
        <v>604.31165999999996</v>
      </c>
      <c r="P44" s="247">
        <v>639.064302</v>
      </c>
      <c r="Q44" s="105">
        <f t="shared" si="3"/>
        <v>-1.7839346773782405E-2</v>
      </c>
      <c r="R44" s="264">
        <v>-1.9325899178773698E-3</v>
      </c>
      <c r="S44" s="111">
        <f t="shared" si="1"/>
        <v>-1.5906756855905035E-2</v>
      </c>
    </row>
    <row r="45" spans="1:19" x14ac:dyDescent="0.2">
      <c r="A45" s="269">
        <v>1997.12</v>
      </c>
      <c r="B45" s="247">
        <v>573.01897399999996</v>
      </c>
      <c r="C45" s="303"/>
      <c r="D45" s="247">
        <v>1667.3091320000001</v>
      </c>
      <c r="E45" s="247">
        <v>1207.6862149999999</v>
      </c>
      <c r="F45" s="247">
        <v>2004.8419799999999</v>
      </c>
      <c r="G45" s="247">
        <v>534.63464199999999</v>
      </c>
      <c r="H45" s="247">
        <v>820.88969199999997</v>
      </c>
      <c r="I45" s="247">
        <v>602.07525099999998</v>
      </c>
      <c r="J45" s="247">
        <v>1282.13247</v>
      </c>
      <c r="K45" s="247">
        <v>1829.6487420000001</v>
      </c>
      <c r="L45" s="247">
        <v>701.01718300000005</v>
      </c>
      <c r="M45" s="247">
        <v>597.05719999999997</v>
      </c>
      <c r="N45" s="247">
        <v>976.89522799999997</v>
      </c>
      <c r="O45" s="247">
        <v>921.21315100000004</v>
      </c>
      <c r="P45" s="247">
        <v>969.25673900000004</v>
      </c>
      <c r="Q45" s="105">
        <f t="shared" si="3"/>
        <v>0.51668108509055788</v>
      </c>
      <c r="R45" s="264">
        <v>1.7043291348077805E-3</v>
      </c>
      <c r="S45" s="111">
        <f t="shared" si="1"/>
        <v>0.5149767559557501</v>
      </c>
    </row>
    <row r="46" spans="1:19" x14ac:dyDescent="0.2">
      <c r="A46" s="269">
        <v>1998.01</v>
      </c>
      <c r="B46" s="247">
        <v>418.00256300000001</v>
      </c>
      <c r="C46" s="303"/>
      <c r="D46" s="247">
        <v>1142.629934</v>
      </c>
      <c r="E46" s="247">
        <v>820.02144499999997</v>
      </c>
      <c r="F46" s="247">
        <v>1740.2533570000001</v>
      </c>
      <c r="G46" s="247">
        <v>365.30792100000002</v>
      </c>
      <c r="H46" s="247">
        <v>591.23743000000002</v>
      </c>
      <c r="I46" s="247">
        <v>428.091658</v>
      </c>
      <c r="J46" s="247">
        <v>954.11340700000005</v>
      </c>
      <c r="K46" s="247">
        <v>1324.6644429999999</v>
      </c>
      <c r="L46" s="247">
        <v>497.439818</v>
      </c>
      <c r="M46" s="247">
        <v>438.62008400000002</v>
      </c>
      <c r="N46" s="247">
        <v>697.868607</v>
      </c>
      <c r="O46" s="247">
        <v>659.37102700000003</v>
      </c>
      <c r="P46" s="247">
        <v>686.90299000000005</v>
      </c>
      <c r="Q46" s="105">
        <f t="shared" si="3"/>
        <v>-0.29130955467104569</v>
      </c>
      <c r="R46" s="264">
        <v>6.2850938359557684E-3</v>
      </c>
      <c r="S46" s="111">
        <f t="shared" si="1"/>
        <v>-0.29759464850700146</v>
      </c>
    </row>
    <row r="47" spans="1:19" x14ac:dyDescent="0.2">
      <c r="A47" s="269">
        <v>1998.02</v>
      </c>
      <c r="B47" s="247">
        <v>412.00991800000003</v>
      </c>
      <c r="C47" s="303"/>
      <c r="D47" s="247">
        <v>1105.208592</v>
      </c>
      <c r="E47" s="247">
        <v>759.96308899999997</v>
      </c>
      <c r="F47" s="247">
        <v>1483.892427</v>
      </c>
      <c r="G47" s="247">
        <v>356.700356</v>
      </c>
      <c r="H47" s="247">
        <v>572.58386599999994</v>
      </c>
      <c r="I47" s="247">
        <v>428.78363100000001</v>
      </c>
      <c r="J47" s="247">
        <v>884.50283200000001</v>
      </c>
      <c r="K47" s="247">
        <v>1260.835002</v>
      </c>
      <c r="L47" s="247">
        <v>477.60172899999998</v>
      </c>
      <c r="M47" s="247">
        <v>438.88342499999999</v>
      </c>
      <c r="N47" s="247">
        <v>676.43287799999996</v>
      </c>
      <c r="O47" s="247">
        <v>633.01136099999997</v>
      </c>
      <c r="P47" s="247">
        <v>650.20911000000001</v>
      </c>
      <c r="Q47" s="105">
        <f t="shared" si="3"/>
        <v>-5.3419304522171362E-2</v>
      </c>
      <c r="R47" s="264">
        <v>3.4868498057889497E-3</v>
      </c>
      <c r="S47" s="111">
        <f t="shared" si="1"/>
        <v>-5.6906154327960312E-2</v>
      </c>
    </row>
    <row r="48" spans="1:19" x14ac:dyDescent="0.2">
      <c r="A48" s="269">
        <v>1998.03</v>
      </c>
      <c r="B48" s="247">
        <v>401.91213599999998</v>
      </c>
      <c r="C48" s="303"/>
      <c r="D48" s="247">
        <v>1068.525905</v>
      </c>
      <c r="E48" s="247">
        <v>780.79414099999997</v>
      </c>
      <c r="F48" s="247">
        <v>1396.5429750000001</v>
      </c>
      <c r="G48" s="247">
        <v>381.33431000000002</v>
      </c>
      <c r="H48" s="247">
        <v>558.686328</v>
      </c>
      <c r="I48" s="247">
        <v>419.222782</v>
      </c>
      <c r="J48" s="247">
        <v>894.75719300000003</v>
      </c>
      <c r="K48" s="247">
        <v>1205.1589120000001</v>
      </c>
      <c r="L48" s="247">
        <v>484.62337600000001</v>
      </c>
      <c r="M48" s="247">
        <v>428.1189</v>
      </c>
      <c r="N48" s="247">
        <v>660.35261600000001</v>
      </c>
      <c r="O48" s="247">
        <v>625.15967499999999</v>
      </c>
      <c r="P48" s="247">
        <v>648.95753100000002</v>
      </c>
      <c r="Q48" s="105">
        <f t="shared" si="3"/>
        <v>-1.9248869029226956E-3</v>
      </c>
      <c r="R48" s="264">
        <v>-1.2556090733193415E-3</v>
      </c>
      <c r="S48" s="111">
        <f t="shared" si="1"/>
        <v>-6.6927782960335414E-4</v>
      </c>
    </row>
    <row r="49" spans="1:19" x14ac:dyDescent="0.2">
      <c r="A49" s="269">
        <v>1998.04</v>
      </c>
      <c r="B49" s="247">
        <v>395.65518900000001</v>
      </c>
      <c r="C49" s="303"/>
      <c r="D49" s="247">
        <v>1050.2961359999999</v>
      </c>
      <c r="E49" s="247">
        <v>777.85630200000003</v>
      </c>
      <c r="F49" s="247">
        <v>1460.46732</v>
      </c>
      <c r="G49" s="247">
        <v>373.47355900000002</v>
      </c>
      <c r="H49" s="247">
        <v>556.85578699999996</v>
      </c>
      <c r="I49" s="247">
        <v>420.47477300000003</v>
      </c>
      <c r="J49" s="247">
        <v>877.93082300000003</v>
      </c>
      <c r="K49" s="247">
        <v>1227.898897</v>
      </c>
      <c r="L49" s="247">
        <v>482.83464099999998</v>
      </c>
      <c r="M49" s="247">
        <v>424.40033199999999</v>
      </c>
      <c r="N49" s="247">
        <v>661.77173700000003</v>
      </c>
      <c r="O49" s="247">
        <v>617.33110699999997</v>
      </c>
      <c r="P49" s="247">
        <v>646.71158800000001</v>
      </c>
      <c r="Q49" s="105">
        <f t="shared" si="3"/>
        <v>-3.4608474248525312E-3</v>
      </c>
      <c r="R49" s="264">
        <v>1.1286227563722662E-4</v>
      </c>
      <c r="S49" s="111">
        <f t="shared" si="1"/>
        <v>-3.5737097004897578E-3</v>
      </c>
    </row>
    <row r="50" spans="1:19" x14ac:dyDescent="0.2">
      <c r="A50" s="269">
        <v>1998.05</v>
      </c>
      <c r="B50" s="247">
        <v>401.01994100000002</v>
      </c>
      <c r="C50" s="303"/>
      <c r="D50" s="247">
        <v>1054.8688110000001</v>
      </c>
      <c r="E50" s="247">
        <v>772.60412699999995</v>
      </c>
      <c r="F50" s="247">
        <v>1333.9047849999999</v>
      </c>
      <c r="G50" s="247">
        <v>371.26775900000001</v>
      </c>
      <c r="H50" s="247">
        <v>562.20388500000001</v>
      </c>
      <c r="I50" s="247">
        <v>416.38538299999999</v>
      </c>
      <c r="J50" s="247">
        <v>872.56608600000004</v>
      </c>
      <c r="K50" s="247">
        <v>1229.6387549999999</v>
      </c>
      <c r="L50" s="247">
        <v>478.01732099999998</v>
      </c>
      <c r="M50" s="247">
        <v>431.15655099999998</v>
      </c>
      <c r="N50" s="247">
        <v>660.89512999999999</v>
      </c>
      <c r="O50" s="247">
        <v>609.74881300000004</v>
      </c>
      <c r="P50" s="247">
        <v>644.73511499999995</v>
      </c>
      <c r="Q50" s="105">
        <f t="shared" si="3"/>
        <v>-3.0561892452127815E-3</v>
      </c>
      <c r="R50" s="264">
        <v>-7.2223705076090994E-4</v>
      </c>
      <c r="S50" s="111">
        <f t="shared" si="1"/>
        <v>-2.3339521944518715E-3</v>
      </c>
    </row>
    <row r="51" spans="1:19" x14ac:dyDescent="0.2">
      <c r="A51" s="269">
        <v>1998.06</v>
      </c>
      <c r="B51" s="247">
        <v>586.17949899999996</v>
      </c>
      <c r="C51" s="303"/>
      <c r="D51" s="247">
        <v>1657.27792</v>
      </c>
      <c r="E51" s="247">
        <v>1174.9152859999999</v>
      </c>
      <c r="F51" s="247">
        <v>2041.254891</v>
      </c>
      <c r="G51" s="247">
        <v>525.43724599999996</v>
      </c>
      <c r="H51" s="247">
        <v>820.57942600000001</v>
      </c>
      <c r="I51" s="247">
        <v>609.52079700000002</v>
      </c>
      <c r="J51" s="247">
        <v>1273.8138469999999</v>
      </c>
      <c r="K51" s="247">
        <v>1831.5968680000001</v>
      </c>
      <c r="L51" s="247">
        <v>685.10961399999997</v>
      </c>
      <c r="M51" s="247">
        <v>567.33520899999996</v>
      </c>
      <c r="N51" s="247">
        <v>976.18642299999999</v>
      </c>
      <c r="O51" s="247">
        <v>911.97032200000001</v>
      </c>
      <c r="P51" s="247">
        <v>954.86017000000004</v>
      </c>
      <c r="Q51" s="105">
        <f t="shared" si="3"/>
        <v>0.48101157790979032</v>
      </c>
      <c r="R51" s="264">
        <v>1.9090266321000193E-3</v>
      </c>
      <c r="S51" s="111">
        <f t="shared" si="1"/>
        <v>0.4791025512776903</v>
      </c>
    </row>
    <row r="52" spans="1:19" x14ac:dyDescent="0.2">
      <c r="A52" s="269">
        <v>1998.07</v>
      </c>
      <c r="B52" s="247">
        <v>403.14062300000001</v>
      </c>
      <c r="C52" s="303"/>
      <c r="D52" s="247">
        <v>1167.344392</v>
      </c>
      <c r="E52" s="247">
        <v>790.13701900000001</v>
      </c>
      <c r="F52" s="247">
        <v>1354.2124140000001</v>
      </c>
      <c r="G52" s="247">
        <v>381.560112</v>
      </c>
      <c r="H52" s="247">
        <v>549.73822500000006</v>
      </c>
      <c r="I52" s="247">
        <v>423.276275</v>
      </c>
      <c r="J52" s="247">
        <v>865.77848200000005</v>
      </c>
      <c r="K52" s="247">
        <v>1268.2952849999999</v>
      </c>
      <c r="L52" s="247">
        <v>487.28958999999998</v>
      </c>
      <c r="M52" s="247">
        <v>438.66127599999999</v>
      </c>
      <c r="N52" s="247">
        <v>667.26165600000002</v>
      </c>
      <c r="O52" s="247">
        <v>623.46280100000001</v>
      </c>
      <c r="P52" s="247">
        <v>657.71020299999998</v>
      </c>
      <c r="Q52" s="105">
        <f t="shared" si="3"/>
        <v>-0.31119736306521195</v>
      </c>
      <c r="R52" s="264">
        <v>3.1256615934700527E-3</v>
      </c>
      <c r="S52" s="111">
        <f t="shared" si="1"/>
        <v>-0.314323024658682</v>
      </c>
    </row>
    <row r="53" spans="1:19" x14ac:dyDescent="0.2">
      <c r="A53" s="269">
        <v>1998.08</v>
      </c>
      <c r="B53" s="247">
        <v>406.28992499999998</v>
      </c>
      <c r="C53" s="303"/>
      <c r="D53" s="247">
        <v>1140.1268869999999</v>
      </c>
      <c r="E53" s="247">
        <v>768.68458099999998</v>
      </c>
      <c r="F53" s="247">
        <v>1360.6846800000001</v>
      </c>
      <c r="G53" s="247">
        <v>375.04266799999999</v>
      </c>
      <c r="H53" s="247">
        <v>555.18592999999998</v>
      </c>
      <c r="I53" s="247">
        <v>420.49213300000002</v>
      </c>
      <c r="J53" s="247">
        <v>872.51535799999999</v>
      </c>
      <c r="K53" s="247">
        <v>1350.7087329999999</v>
      </c>
      <c r="L53" s="247">
        <v>467.14687700000002</v>
      </c>
      <c r="M53" s="247">
        <v>423.84613200000001</v>
      </c>
      <c r="N53" s="247">
        <v>662.70188700000006</v>
      </c>
      <c r="O53" s="247">
        <v>613.68981599999995</v>
      </c>
      <c r="P53" s="247">
        <v>653.65252399999997</v>
      </c>
      <c r="Q53" s="105">
        <f t="shared" si="3"/>
        <v>-6.1694025446037415E-3</v>
      </c>
      <c r="R53" s="264">
        <v>2.0127939436376252E-4</v>
      </c>
      <c r="S53" s="111">
        <f t="shared" si="1"/>
        <v>-6.370681938967504E-3</v>
      </c>
    </row>
    <row r="54" spans="1:19" x14ac:dyDescent="0.2">
      <c r="A54" s="269">
        <v>1998.09</v>
      </c>
      <c r="B54" s="247">
        <v>408.78665999999998</v>
      </c>
      <c r="C54" s="303"/>
      <c r="D54" s="247">
        <v>1139.410222</v>
      </c>
      <c r="E54" s="247">
        <v>779.11295600000005</v>
      </c>
      <c r="F54" s="247">
        <v>1401.066092</v>
      </c>
      <c r="G54" s="247">
        <v>378.05770799999999</v>
      </c>
      <c r="H54" s="247">
        <v>556.380178</v>
      </c>
      <c r="I54" s="247">
        <v>409.51019000000002</v>
      </c>
      <c r="J54" s="247">
        <v>899.17335600000001</v>
      </c>
      <c r="K54" s="247">
        <v>1301.47506</v>
      </c>
      <c r="L54" s="247">
        <v>465.205397</v>
      </c>
      <c r="M54" s="247">
        <v>425.92198500000001</v>
      </c>
      <c r="N54" s="247">
        <v>669.115726</v>
      </c>
      <c r="O54" s="247">
        <v>621.17363</v>
      </c>
      <c r="P54" s="247">
        <v>658.72380499999997</v>
      </c>
      <c r="Q54" s="105">
        <f t="shared" si="3"/>
        <v>7.7583743866946886E-3</v>
      </c>
      <c r="R54" s="264">
        <v>-3.0869654836229721E-4</v>
      </c>
      <c r="S54" s="111">
        <f t="shared" si="1"/>
        <v>8.0670709350569858E-3</v>
      </c>
    </row>
    <row r="55" spans="1:19" x14ac:dyDescent="0.2">
      <c r="A55" s="269">
        <v>1998.1</v>
      </c>
      <c r="B55" s="247">
        <v>409.59499099999999</v>
      </c>
      <c r="C55" s="303"/>
      <c r="D55" s="247">
        <v>1124.059567</v>
      </c>
      <c r="E55" s="247">
        <v>780.557996</v>
      </c>
      <c r="F55" s="247">
        <v>1360.1329760000001</v>
      </c>
      <c r="G55" s="247">
        <v>388.67783200000002</v>
      </c>
      <c r="H55" s="247">
        <v>552.35007099999996</v>
      </c>
      <c r="I55" s="247">
        <v>411.75608999999997</v>
      </c>
      <c r="J55" s="247">
        <v>891.94811900000002</v>
      </c>
      <c r="K55" s="247">
        <v>1322.2905169999999</v>
      </c>
      <c r="L55" s="247">
        <v>460.79822000000001</v>
      </c>
      <c r="M55" s="247">
        <v>422.99854800000003</v>
      </c>
      <c r="N55" s="247">
        <v>670.66382099999998</v>
      </c>
      <c r="O55" s="247">
        <v>620.98319800000002</v>
      </c>
      <c r="P55" s="247">
        <v>657.41373399999998</v>
      </c>
      <c r="Q55" s="105">
        <f t="shared" si="3"/>
        <v>-1.988801664758455E-3</v>
      </c>
      <c r="R55" s="264">
        <v>-3.6585973617837553E-3</v>
      </c>
      <c r="S55" s="111">
        <f t="shared" si="1"/>
        <v>1.6697956970253003E-3</v>
      </c>
    </row>
    <row r="56" spans="1:19" x14ac:dyDescent="0.2">
      <c r="A56" s="269">
        <v>1998.11</v>
      </c>
      <c r="B56" s="247">
        <v>398.34420799999998</v>
      </c>
      <c r="C56" s="303"/>
      <c r="D56" s="247">
        <v>1136.139527</v>
      </c>
      <c r="E56" s="247">
        <v>767.23821899999996</v>
      </c>
      <c r="F56" s="247">
        <v>1358.6454080000001</v>
      </c>
      <c r="G56" s="247">
        <v>372.81983100000002</v>
      </c>
      <c r="H56" s="247">
        <v>550.50438599999995</v>
      </c>
      <c r="I56" s="247">
        <v>401.04004600000002</v>
      </c>
      <c r="J56" s="247">
        <v>870.10025800000005</v>
      </c>
      <c r="K56" s="247">
        <v>1313.5980549999999</v>
      </c>
      <c r="L56" s="247">
        <v>458.03115400000002</v>
      </c>
      <c r="M56" s="247">
        <v>423.23740199999997</v>
      </c>
      <c r="N56" s="247">
        <v>660.71092299999998</v>
      </c>
      <c r="O56" s="247">
        <v>614.99303999999995</v>
      </c>
      <c r="P56" s="247">
        <v>646.92136800000003</v>
      </c>
      <c r="Q56" s="105">
        <f t="shared" si="3"/>
        <v>-1.5960065111751853E-2</v>
      </c>
      <c r="R56" s="264">
        <v>-2.3744629015918228E-3</v>
      </c>
      <c r="S56" s="111">
        <f t="shared" si="1"/>
        <v>-1.358560221016003E-2</v>
      </c>
    </row>
    <row r="57" spans="1:19" x14ac:dyDescent="0.2">
      <c r="A57" s="269">
        <v>1998.12</v>
      </c>
      <c r="B57" s="247">
        <v>585.551963</v>
      </c>
      <c r="C57" s="303"/>
      <c r="D57" s="247">
        <v>1707.590179</v>
      </c>
      <c r="E57" s="247">
        <v>1222.8740869999999</v>
      </c>
      <c r="F57" s="247">
        <v>2107.5118659999998</v>
      </c>
      <c r="G57" s="247">
        <v>528.65167499999995</v>
      </c>
      <c r="H57" s="247">
        <v>823.80792099999996</v>
      </c>
      <c r="I57" s="247">
        <v>587.92304899999999</v>
      </c>
      <c r="J57" s="247">
        <v>1316.7696599999999</v>
      </c>
      <c r="K57" s="247">
        <v>1997.4006360000001</v>
      </c>
      <c r="L57" s="247">
        <v>686.26080400000001</v>
      </c>
      <c r="M57" s="247">
        <v>589.24025900000004</v>
      </c>
      <c r="N57" s="247">
        <v>1010.01752</v>
      </c>
      <c r="O57" s="247">
        <v>929.82295299999998</v>
      </c>
      <c r="P57" s="247">
        <v>989.73119899999995</v>
      </c>
      <c r="Q57" s="105">
        <f t="shared" si="3"/>
        <v>0.5299095809121579</v>
      </c>
      <c r="R57" s="264">
        <v>-1.3566946984699957E-4</v>
      </c>
      <c r="S57" s="111">
        <f t="shared" si="1"/>
        <v>0.5300452503820049</v>
      </c>
    </row>
    <row r="58" spans="1:19" x14ac:dyDescent="0.2">
      <c r="A58" s="269">
        <v>1999.01</v>
      </c>
      <c r="B58" s="247">
        <v>424.692948</v>
      </c>
      <c r="C58" s="303"/>
      <c r="D58" s="247">
        <v>1276.640703</v>
      </c>
      <c r="E58" s="247">
        <v>819.24877700000002</v>
      </c>
      <c r="F58" s="247">
        <v>1640.1266599999999</v>
      </c>
      <c r="G58" s="247">
        <v>385.391187</v>
      </c>
      <c r="H58" s="247">
        <v>596.77435300000002</v>
      </c>
      <c r="I58" s="247">
        <v>433.5367</v>
      </c>
      <c r="J58" s="247">
        <v>945.73171200000002</v>
      </c>
      <c r="K58" s="247">
        <v>1360.614898</v>
      </c>
      <c r="L58" s="247">
        <v>486.559777</v>
      </c>
      <c r="M58" s="247">
        <v>435.08960999999999</v>
      </c>
      <c r="N58" s="247">
        <v>687.44611899999995</v>
      </c>
      <c r="O58" s="247">
        <v>661.73057600000004</v>
      </c>
      <c r="P58" s="247">
        <v>694.57494699999995</v>
      </c>
      <c r="Q58" s="105">
        <f t="shared" si="3"/>
        <v>-0.29821859945227414</v>
      </c>
      <c r="R58" s="264">
        <v>4.7136789113506605E-3</v>
      </c>
      <c r="S58" s="111">
        <f t="shared" si="1"/>
        <v>-0.3029322783636248</v>
      </c>
    </row>
    <row r="59" spans="1:19" x14ac:dyDescent="0.2">
      <c r="A59" s="269">
        <v>1999.02</v>
      </c>
      <c r="B59" s="247">
        <v>420.26194400000003</v>
      </c>
      <c r="C59" s="303"/>
      <c r="D59" s="247">
        <v>1401.6106380000001</v>
      </c>
      <c r="E59" s="247">
        <v>769.66402600000004</v>
      </c>
      <c r="F59" s="247">
        <v>1391.474956</v>
      </c>
      <c r="G59" s="247">
        <v>369.295321</v>
      </c>
      <c r="H59" s="247">
        <v>578.63534300000003</v>
      </c>
      <c r="I59" s="247">
        <v>421.36526300000003</v>
      </c>
      <c r="J59" s="247">
        <v>876.75091699999996</v>
      </c>
      <c r="K59" s="247">
        <v>1360.73613</v>
      </c>
      <c r="L59" s="247">
        <v>458.40091000000001</v>
      </c>
      <c r="M59" s="247">
        <v>437.19632200000001</v>
      </c>
      <c r="N59" s="247">
        <v>685.90080599999999</v>
      </c>
      <c r="O59" s="247">
        <v>640.56800299999998</v>
      </c>
      <c r="P59" s="247">
        <v>662.547282</v>
      </c>
      <c r="Q59" s="105">
        <f t="shared" si="3"/>
        <v>-4.6111172218827434E-2</v>
      </c>
      <c r="R59" s="264">
        <v>-1.6059359935175488E-3</v>
      </c>
      <c r="S59" s="111">
        <f t="shared" si="1"/>
        <v>-4.4505236225309885E-2</v>
      </c>
    </row>
    <row r="60" spans="1:19" x14ac:dyDescent="0.2">
      <c r="A60" s="269">
        <v>1999.03</v>
      </c>
      <c r="B60" s="247">
        <v>407.83391999999998</v>
      </c>
      <c r="C60" s="303"/>
      <c r="D60" s="247">
        <v>1189.239863</v>
      </c>
      <c r="E60" s="247">
        <v>787.48545899999999</v>
      </c>
      <c r="F60" s="247">
        <v>1347.787787</v>
      </c>
      <c r="G60" s="247">
        <v>406.60573199999999</v>
      </c>
      <c r="H60" s="247">
        <v>560.28364799999997</v>
      </c>
      <c r="I60" s="247">
        <v>411.87540899999999</v>
      </c>
      <c r="J60" s="247">
        <v>888.86073099999999</v>
      </c>
      <c r="K60" s="247">
        <v>1348.028871</v>
      </c>
      <c r="L60" s="247">
        <v>459.114237</v>
      </c>
      <c r="M60" s="247">
        <v>429.29789599999998</v>
      </c>
      <c r="N60" s="247">
        <v>676.33134700000005</v>
      </c>
      <c r="O60" s="247">
        <v>634.84357</v>
      </c>
      <c r="P60" s="247">
        <v>662.766437</v>
      </c>
      <c r="Q60" s="105">
        <f t="shared" si="3"/>
        <v>3.3077639280088E-4</v>
      </c>
      <c r="R60" s="264">
        <v>-7.5083832176853216E-3</v>
      </c>
      <c r="S60" s="111">
        <f t="shared" si="1"/>
        <v>7.8391596104862016E-3</v>
      </c>
    </row>
    <row r="61" spans="1:19" x14ac:dyDescent="0.2">
      <c r="A61" s="269">
        <v>1999.04</v>
      </c>
      <c r="B61" s="247">
        <v>399.27917200000002</v>
      </c>
      <c r="C61" s="303"/>
      <c r="D61" s="247">
        <v>1152.830774</v>
      </c>
      <c r="E61" s="247">
        <v>779.18807200000003</v>
      </c>
      <c r="F61" s="247">
        <v>1361.497316</v>
      </c>
      <c r="G61" s="247">
        <v>383.77819399999998</v>
      </c>
      <c r="H61" s="247">
        <v>558.75095399999998</v>
      </c>
      <c r="I61" s="247">
        <v>414.41833500000001</v>
      </c>
      <c r="J61" s="247">
        <v>859.03043300000002</v>
      </c>
      <c r="K61" s="247">
        <v>1302.094658</v>
      </c>
      <c r="L61" s="247">
        <v>465.76376599999998</v>
      </c>
      <c r="M61" s="247">
        <v>426.03311500000001</v>
      </c>
      <c r="N61" s="247">
        <v>660.27435000000003</v>
      </c>
      <c r="O61" s="247">
        <v>617.76113899999996</v>
      </c>
      <c r="P61" s="247">
        <v>651.32590700000003</v>
      </c>
      <c r="Q61" s="105">
        <f t="shared" si="3"/>
        <v>-1.7261782373569345E-2</v>
      </c>
      <c r="R61" s="264">
        <v>-9.7873353263533414E-4</v>
      </c>
      <c r="S61" s="111">
        <f t="shared" si="1"/>
        <v>-1.6283048840934011E-2</v>
      </c>
    </row>
    <row r="62" spans="1:19" x14ac:dyDescent="0.2">
      <c r="A62" s="269">
        <v>1999.05</v>
      </c>
      <c r="B62" s="247">
        <v>403.494257</v>
      </c>
      <c r="C62" s="303"/>
      <c r="D62" s="247">
        <v>1138.1664860000001</v>
      </c>
      <c r="E62" s="247">
        <v>782.71869000000004</v>
      </c>
      <c r="F62" s="247">
        <v>1270.6992310000001</v>
      </c>
      <c r="G62" s="247">
        <v>385.41493600000001</v>
      </c>
      <c r="H62" s="247">
        <v>558.538769</v>
      </c>
      <c r="I62" s="247">
        <v>416.65661399999999</v>
      </c>
      <c r="J62" s="247">
        <v>884.14408800000001</v>
      </c>
      <c r="K62" s="247">
        <v>1300.6019779999999</v>
      </c>
      <c r="L62" s="247">
        <v>463.00910800000003</v>
      </c>
      <c r="M62" s="247">
        <v>423.95462099999997</v>
      </c>
      <c r="N62" s="247">
        <v>667.36776599999996</v>
      </c>
      <c r="O62" s="247">
        <v>619.52520600000003</v>
      </c>
      <c r="P62" s="247">
        <v>653.58711300000004</v>
      </c>
      <c r="Q62" s="105">
        <f t="shared" si="3"/>
        <v>3.4716966969963181E-3</v>
      </c>
      <c r="R62" s="264">
        <v>-4.9241652842888506E-3</v>
      </c>
      <c r="S62" s="111">
        <f t="shared" si="1"/>
        <v>8.3958619812851687E-3</v>
      </c>
    </row>
    <row r="63" spans="1:19" x14ac:dyDescent="0.2">
      <c r="A63" s="269">
        <v>1999.06</v>
      </c>
      <c r="B63" s="247">
        <v>610.81475799999998</v>
      </c>
      <c r="C63" s="303"/>
      <c r="D63" s="247">
        <v>1887.4138390000001</v>
      </c>
      <c r="E63" s="247">
        <v>1185.1128229999999</v>
      </c>
      <c r="F63" s="247">
        <v>1879.4763869999999</v>
      </c>
      <c r="G63" s="247">
        <v>555.32179599999995</v>
      </c>
      <c r="H63" s="247">
        <v>842.86965899999996</v>
      </c>
      <c r="I63" s="247">
        <v>613.53893200000005</v>
      </c>
      <c r="J63" s="247">
        <v>1262.105984</v>
      </c>
      <c r="K63" s="247">
        <v>1957.428451</v>
      </c>
      <c r="L63" s="247">
        <v>682.41812300000004</v>
      </c>
      <c r="M63" s="247">
        <v>558.16699800000004</v>
      </c>
      <c r="N63" s="247">
        <v>1006.363551</v>
      </c>
      <c r="O63" s="247">
        <v>929.82665699999995</v>
      </c>
      <c r="P63" s="247">
        <v>976.06234300000006</v>
      </c>
      <c r="Q63" s="105">
        <f t="shared" si="3"/>
        <v>0.49339288303868378</v>
      </c>
      <c r="R63" s="264">
        <v>-6.0602387733976748E-5</v>
      </c>
      <c r="S63" s="111">
        <f t="shared" si="1"/>
        <v>0.49345348542641776</v>
      </c>
    </row>
    <row r="64" spans="1:19" x14ac:dyDescent="0.2">
      <c r="A64" s="269">
        <v>1999.07</v>
      </c>
      <c r="B64" s="247">
        <v>412.43416100000002</v>
      </c>
      <c r="C64" s="303"/>
      <c r="D64" s="247">
        <v>1080.1524790000001</v>
      </c>
      <c r="E64" s="247">
        <v>772.95688299999995</v>
      </c>
      <c r="F64" s="247">
        <v>1271.7046290000001</v>
      </c>
      <c r="G64" s="247">
        <v>403.143348</v>
      </c>
      <c r="H64" s="247">
        <v>558.07966499999998</v>
      </c>
      <c r="I64" s="247">
        <v>419.46266600000001</v>
      </c>
      <c r="J64" s="247">
        <v>853.14362700000004</v>
      </c>
      <c r="K64" s="247">
        <v>1285.2342149999999</v>
      </c>
      <c r="L64" s="247">
        <v>477.99085600000001</v>
      </c>
      <c r="M64" s="247">
        <v>440.84252600000002</v>
      </c>
      <c r="N64" s="247">
        <v>683.95864200000005</v>
      </c>
      <c r="O64" s="247">
        <v>630.98013300000002</v>
      </c>
      <c r="P64" s="247">
        <v>655.92195100000004</v>
      </c>
      <c r="Q64" s="105">
        <f t="shared" si="3"/>
        <v>-0.32799174591248415</v>
      </c>
      <c r="R64" s="264">
        <v>1.8589170392449006E-3</v>
      </c>
      <c r="S64" s="111">
        <f t="shared" si="1"/>
        <v>-0.32985066295172905</v>
      </c>
    </row>
    <row r="65" spans="1:19" x14ac:dyDescent="0.2">
      <c r="A65" s="269">
        <v>1999.08</v>
      </c>
      <c r="B65" s="247">
        <v>403.76144499999998</v>
      </c>
      <c r="C65" s="303"/>
      <c r="D65" s="247">
        <v>1155.2381800000001</v>
      </c>
      <c r="E65" s="247">
        <v>767.24222599999996</v>
      </c>
      <c r="F65" s="247">
        <v>1350.054676</v>
      </c>
      <c r="G65" s="247">
        <v>401.46611300000001</v>
      </c>
      <c r="H65" s="247">
        <v>556.92165899999998</v>
      </c>
      <c r="I65" s="247">
        <v>426.47464100000002</v>
      </c>
      <c r="J65" s="247">
        <v>854.84587299999998</v>
      </c>
      <c r="K65" s="247">
        <v>1394.709378</v>
      </c>
      <c r="L65" s="247">
        <v>489.02867800000001</v>
      </c>
      <c r="M65" s="247">
        <v>424.19510300000002</v>
      </c>
      <c r="N65" s="247">
        <v>666.03580199999999</v>
      </c>
      <c r="O65" s="247">
        <v>619.09851400000002</v>
      </c>
      <c r="P65" s="247">
        <v>656.85413600000004</v>
      </c>
      <c r="Q65" s="105">
        <f t="shared" si="3"/>
        <v>1.4211828077697053E-3</v>
      </c>
      <c r="R65" s="264">
        <v>-3.7644874753439694E-3</v>
      </c>
      <c r="S65" s="111">
        <f t="shared" si="1"/>
        <v>5.1856702831136747E-3</v>
      </c>
    </row>
    <row r="66" spans="1:19" x14ac:dyDescent="0.2">
      <c r="A66" s="269">
        <v>1999.09</v>
      </c>
      <c r="B66" s="247">
        <v>401.56410599999998</v>
      </c>
      <c r="C66" s="303"/>
      <c r="D66" s="247">
        <v>1174.1530700000001</v>
      </c>
      <c r="E66" s="247">
        <v>773.93014700000003</v>
      </c>
      <c r="F66" s="247">
        <v>1326.773326</v>
      </c>
      <c r="G66" s="247">
        <v>405.73607700000002</v>
      </c>
      <c r="H66" s="247">
        <v>557.31950900000004</v>
      </c>
      <c r="I66" s="247">
        <v>406.665907</v>
      </c>
      <c r="J66" s="247">
        <v>855.18837299999996</v>
      </c>
      <c r="K66" s="247">
        <v>1335.0208009999999</v>
      </c>
      <c r="L66" s="247">
        <v>476.28160500000001</v>
      </c>
      <c r="M66" s="247">
        <v>419.079294</v>
      </c>
      <c r="N66" s="247">
        <v>671.12624500000004</v>
      </c>
      <c r="O66" s="247">
        <v>626.64166999999998</v>
      </c>
      <c r="P66" s="247">
        <v>654.72958400000005</v>
      </c>
      <c r="Q66" s="105">
        <f t="shared" si="3"/>
        <v>-3.2344349887750701E-3</v>
      </c>
      <c r="R66" s="264">
        <v>-1.9918871164422702E-3</v>
      </c>
      <c r="S66" s="111">
        <f t="shared" si="1"/>
        <v>-1.2425478723327998E-3</v>
      </c>
    </row>
    <row r="67" spans="1:19" x14ac:dyDescent="0.2">
      <c r="A67" s="269">
        <v>1999.1</v>
      </c>
      <c r="B67" s="247">
        <v>410.01396999999997</v>
      </c>
      <c r="C67" s="303"/>
      <c r="D67" s="247">
        <v>1205.9091719999999</v>
      </c>
      <c r="E67" s="247">
        <v>774.24728500000003</v>
      </c>
      <c r="F67" s="247">
        <v>1286.4867469999999</v>
      </c>
      <c r="G67" s="247">
        <v>410.16141099999999</v>
      </c>
      <c r="H67" s="247">
        <v>557.625632</v>
      </c>
      <c r="I67" s="247">
        <v>406.00411500000001</v>
      </c>
      <c r="J67" s="247">
        <v>863.62220100000002</v>
      </c>
      <c r="K67" s="247">
        <v>1369.281377</v>
      </c>
      <c r="L67" s="247">
        <v>475.97569399999998</v>
      </c>
      <c r="M67" s="247">
        <v>420.14866499999999</v>
      </c>
      <c r="N67" s="247">
        <v>667.07661399999995</v>
      </c>
      <c r="O67" s="247">
        <v>615.06273899999997</v>
      </c>
      <c r="P67" s="247">
        <v>656.74580700000001</v>
      </c>
      <c r="Q67" s="105">
        <f t="shared" si="3"/>
        <v>3.0794744109194916E-3</v>
      </c>
      <c r="R67" s="264">
        <v>-1.5659691952907284E-4</v>
      </c>
      <c r="S67" s="111">
        <f t="shared" si="1"/>
        <v>3.2360713304485644E-3</v>
      </c>
    </row>
    <row r="68" spans="1:19" x14ac:dyDescent="0.2">
      <c r="A68" s="269">
        <v>1999.11</v>
      </c>
      <c r="B68" s="247">
        <v>391.63719200000003</v>
      </c>
      <c r="C68" s="303"/>
      <c r="D68" s="247">
        <v>1111.5188989999999</v>
      </c>
      <c r="E68" s="247">
        <v>780.97860000000003</v>
      </c>
      <c r="F68" s="247">
        <v>1267.1573780000001</v>
      </c>
      <c r="G68" s="247">
        <v>412.31150500000001</v>
      </c>
      <c r="H68" s="247">
        <v>551.59819100000004</v>
      </c>
      <c r="I68" s="247">
        <v>398.77407399999998</v>
      </c>
      <c r="J68" s="247">
        <v>823.32361800000001</v>
      </c>
      <c r="K68" s="247">
        <v>1370.733761</v>
      </c>
      <c r="L68" s="247">
        <v>476.59697199999999</v>
      </c>
      <c r="M68" s="247">
        <v>421.410729</v>
      </c>
      <c r="N68" s="247">
        <v>660.81063800000004</v>
      </c>
      <c r="O68" s="247">
        <v>611.76711899999998</v>
      </c>
      <c r="P68" s="247">
        <v>651.39204600000005</v>
      </c>
      <c r="Q68" s="105">
        <f t="shared" si="3"/>
        <v>-8.1519530736797741E-3</v>
      </c>
      <c r="R68" s="264">
        <v>-3.1613589953083387E-3</v>
      </c>
      <c r="S68" s="111">
        <f t="shared" si="1"/>
        <v>-4.9905940783714353E-3</v>
      </c>
    </row>
    <row r="69" spans="1:19" x14ac:dyDescent="0.2">
      <c r="A69" s="269">
        <v>1999.12</v>
      </c>
      <c r="B69" s="247">
        <v>574.34515299999998</v>
      </c>
      <c r="C69" s="303"/>
      <c r="D69" s="247">
        <v>1782.7574360000001</v>
      </c>
      <c r="E69" s="247">
        <v>1220.8200850000001</v>
      </c>
      <c r="F69" s="247">
        <v>1941.812218</v>
      </c>
      <c r="G69" s="247">
        <v>583.90640299999995</v>
      </c>
      <c r="H69" s="247">
        <v>825.13574500000004</v>
      </c>
      <c r="I69" s="247">
        <v>583.09584600000005</v>
      </c>
      <c r="J69" s="247">
        <v>1272.245936</v>
      </c>
      <c r="K69" s="247">
        <v>1999.134098</v>
      </c>
      <c r="L69" s="247">
        <v>689.57734000000005</v>
      </c>
      <c r="M69" s="247">
        <v>595.711546</v>
      </c>
      <c r="N69" s="247">
        <v>1005.779928</v>
      </c>
      <c r="O69" s="247">
        <v>919.52353100000005</v>
      </c>
      <c r="P69" s="247">
        <v>983.18904199999997</v>
      </c>
      <c r="Q69" s="105">
        <f t="shared" si="3"/>
        <v>0.50936605388024625</v>
      </c>
      <c r="R69" s="264">
        <v>-6.2146734344215027E-4</v>
      </c>
      <c r="S69" s="111">
        <f t="shared" si="1"/>
        <v>0.5099875212236884</v>
      </c>
    </row>
    <row r="70" spans="1:19" x14ac:dyDescent="0.2">
      <c r="A70" s="269">
        <v>2000.01</v>
      </c>
      <c r="B70" s="247">
        <v>415.00847499999998</v>
      </c>
      <c r="C70" s="303"/>
      <c r="D70" s="247">
        <v>1230.791624</v>
      </c>
      <c r="E70" s="247">
        <v>835.27164000000005</v>
      </c>
      <c r="F70" s="247">
        <v>1516.0558189999999</v>
      </c>
      <c r="G70" s="247">
        <v>409.99003900000002</v>
      </c>
      <c r="H70" s="247">
        <v>588.44181900000001</v>
      </c>
      <c r="I70" s="247">
        <v>412.70671900000002</v>
      </c>
      <c r="J70" s="247">
        <v>903.89058799999998</v>
      </c>
      <c r="K70" s="247">
        <v>1452.379897</v>
      </c>
      <c r="L70" s="247">
        <v>485.49952300000001</v>
      </c>
      <c r="M70" s="247">
        <v>435.72715899999997</v>
      </c>
      <c r="N70" s="247">
        <v>719.87769500000002</v>
      </c>
      <c r="O70" s="247">
        <v>656.21598300000005</v>
      </c>
      <c r="P70" s="247">
        <v>694.00971700000002</v>
      </c>
      <c r="Q70" s="105">
        <f t="shared" si="3"/>
        <v>-0.2941238283247668</v>
      </c>
      <c r="R70" s="264">
        <v>8.4526054272515694E-3</v>
      </c>
      <c r="S70" s="111">
        <f t="shared" si="1"/>
        <v>-0.30257643375201837</v>
      </c>
    </row>
    <row r="71" spans="1:19" x14ac:dyDescent="0.2">
      <c r="A71" s="269">
        <v>2000.02</v>
      </c>
      <c r="B71" s="247">
        <v>410.66783500000003</v>
      </c>
      <c r="C71" s="303"/>
      <c r="D71" s="247">
        <v>1141.3906509999999</v>
      </c>
      <c r="E71" s="247">
        <v>788.83418200000006</v>
      </c>
      <c r="F71" s="247">
        <v>1422.2675320000001</v>
      </c>
      <c r="G71" s="247">
        <v>393.67903200000001</v>
      </c>
      <c r="H71" s="247">
        <v>567.02654199999995</v>
      </c>
      <c r="I71" s="247">
        <v>406.12694499999998</v>
      </c>
      <c r="J71" s="247">
        <v>846.66994499999998</v>
      </c>
      <c r="K71" s="247">
        <v>1377.7090860000001</v>
      </c>
      <c r="L71" s="247">
        <v>471.81021500000003</v>
      </c>
      <c r="M71" s="247">
        <v>439.34261700000002</v>
      </c>
      <c r="N71" s="247">
        <v>684.70114000000001</v>
      </c>
      <c r="O71" s="247">
        <v>622.40460700000006</v>
      </c>
      <c r="P71" s="247">
        <v>660.57689400000004</v>
      </c>
      <c r="Q71" s="105">
        <f t="shared" si="3"/>
        <v>-4.8173422044463954E-2</v>
      </c>
      <c r="R71" s="264">
        <v>4.0712245846341588E-5</v>
      </c>
      <c r="S71" s="111">
        <f t="shared" si="1"/>
        <v>-4.8214134290310295E-2</v>
      </c>
    </row>
    <row r="72" spans="1:19" x14ac:dyDescent="0.2">
      <c r="A72" s="269">
        <v>2000.03</v>
      </c>
      <c r="B72" s="247">
        <v>396.90044599999999</v>
      </c>
      <c r="C72" s="303"/>
      <c r="D72" s="247">
        <v>1490.4194500000001</v>
      </c>
      <c r="E72" s="247">
        <v>819.52739599999995</v>
      </c>
      <c r="F72" s="247">
        <v>1365.662061</v>
      </c>
      <c r="G72" s="247">
        <v>402.34548999999998</v>
      </c>
      <c r="H72" s="247">
        <v>545.84762899999998</v>
      </c>
      <c r="I72" s="247">
        <v>395.03754500000002</v>
      </c>
      <c r="J72" s="247">
        <v>864.38344500000005</v>
      </c>
      <c r="K72" s="247">
        <v>1376.409476</v>
      </c>
      <c r="L72" s="247">
        <v>467.36484100000001</v>
      </c>
      <c r="M72" s="247">
        <v>427.23502300000001</v>
      </c>
      <c r="N72" s="247">
        <v>662.99198699999999</v>
      </c>
      <c r="O72" s="247">
        <v>610.73746200000005</v>
      </c>
      <c r="P72" s="247">
        <v>660.02725799999996</v>
      </c>
      <c r="Q72" s="105">
        <f t="shared" si="3"/>
        <v>-8.3205453444168409E-4</v>
      </c>
      <c r="R72" s="264">
        <v>-5.2834400248632507E-3</v>
      </c>
      <c r="S72" s="111">
        <f t="shared" si="1"/>
        <v>4.4513854904215666E-3</v>
      </c>
    </row>
    <row r="73" spans="1:19" x14ac:dyDescent="0.2">
      <c r="A73" s="269">
        <v>2000.04</v>
      </c>
      <c r="B73" s="247">
        <v>388.63514300000003</v>
      </c>
      <c r="C73" s="303"/>
      <c r="D73" s="247">
        <v>1279.8887199999999</v>
      </c>
      <c r="E73" s="247">
        <v>787.49493500000005</v>
      </c>
      <c r="F73" s="247">
        <v>1368.271473</v>
      </c>
      <c r="G73" s="247">
        <v>401.01340499999998</v>
      </c>
      <c r="H73" s="247">
        <v>539.14133200000003</v>
      </c>
      <c r="I73" s="247">
        <v>405.27106199999997</v>
      </c>
      <c r="J73" s="247">
        <v>842.44777199999999</v>
      </c>
      <c r="K73" s="247">
        <v>1327.1338820000001</v>
      </c>
      <c r="L73" s="247">
        <v>464.278865</v>
      </c>
      <c r="M73" s="247">
        <v>427.15843899999999</v>
      </c>
      <c r="N73" s="247">
        <v>656.74891100000002</v>
      </c>
      <c r="O73" s="247">
        <v>602.67388100000005</v>
      </c>
      <c r="P73" s="247">
        <v>644.695742</v>
      </c>
      <c r="Q73" s="105">
        <f t="shared" si="3"/>
        <v>-2.3228610355361945E-2</v>
      </c>
      <c r="R73" s="264">
        <v>-1.1249885205252275E-3</v>
      </c>
      <c r="S73" s="111">
        <f t="shared" si="1"/>
        <v>-2.2103621834836717E-2</v>
      </c>
    </row>
    <row r="74" spans="1:19" x14ac:dyDescent="0.2">
      <c r="A74" s="269">
        <v>2000.05</v>
      </c>
      <c r="B74" s="247">
        <v>402.32582000000002</v>
      </c>
      <c r="C74" s="303"/>
      <c r="D74" s="247">
        <v>1146.0364159999999</v>
      </c>
      <c r="E74" s="247">
        <v>799.57730700000002</v>
      </c>
      <c r="F74" s="247">
        <v>1315.1667339999999</v>
      </c>
      <c r="G74" s="247">
        <v>410.95384999999999</v>
      </c>
      <c r="H74" s="247">
        <v>540.27442699999995</v>
      </c>
      <c r="I74" s="247">
        <v>406.02596599999998</v>
      </c>
      <c r="J74" s="247">
        <v>843.07985299999996</v>
      </c>
      <c r="K74" s="247">
        <v>1317.996349</v>
      </c>
      <c r="L74" s="247">
        <v>465.34646500000002</v>
      </c>
      <c r="M74" s="247">
        <v>423.76991299999997</v>
      </c>
      <c r="N74" s="247">
        <v>662.81100500000002</v>
      </c>
      <c r="O74" s="247">
        <v>606.37169800000004</v>
      </c>
      <c r="P74" s="247">
        <v>648.91762300000005</v>
      </c>
      <c r="Q74" s="105">
        <f t="shared" si="3"/>
        <v>6.5486410487258784E-3</v>
      </c>
      <c r="R74" s="264">
        <v>-3.8864310690632786E-3</v>
      </c>
      <c r="S74" s="111">
        <f t="shared" si="1"/>
        <v>1.0435072117789157E-2</v>
      </c>
    </row>
    <row r="75" spans="1:19" x14ac:dyDescent="0.2">
      <c r="A75" s="269">
        <v>2000.06</v>
      </c>
      <c r="B75" s="247">
        <v>592.64666899999997</v>
      </c>
      <c r="C75" s="303"/>
      <c r="D75" s="247">
        <v>1764.489536</v>
      </c>
      <c r="E75" s="247">
        <v>1189.7154909999999</v>
      </c>
      <c r="F75" s="247">
        <v>1878.139923</v>
      </c>
      <c r="G75" s="247">
        <v>572.18741199999999</v>
      </c>
      <c r="H75" s="247">
        <v>804.40805799999998</v>
      </c>
      <c r="I75" s="247">
        <v>590.75284799999997</v>
      </c>
      <c r="J75" s="247">
        <v>1233.5350539999999</v>
      </c>
      <c r="K75" s="247">
        <v>1998.452544</v>
      </c>
      <c r="L75" s="247">
        <v>675.48229000000003</v>
      </c>
      <c r="M75" s="247">
        <v>547.48580400000003</v>
      </c>
      <c r="N75" s="247">
        <v>984.50598500000001</v>
      </c>
      <c r="O75" s="247">
        <v>897.14141199999995</v>
      </c>
      <c r="P75" s="247">
        <v>955.36649199999999</v>
      </c>
      <c r="Q75" s="105">
        <f t="shared" si="3"/>
        <v>0.47224618062191226</v>
      </c>
      <c r="R75" s="264">
        <v>-1.8489684702218678E-3</v>
      </c>
      <c r="S75" s="111">
        <f t="shared" si="1"/>
        <v>0.47409514909213413</v>
      </c>
    </row>
    <row r="76" spans="1:19" x14ac:dyDescent="0.2">
      <c r="A76" s="269">
        <v>2000.07</v>
      </c>
      <c r="B76" s="247">
        <v>411.35174000000001</v>
      </c>
      <c r="C76" s="303"/>
      <c r="D76" s="247">
        <v>1131.259517</v>
      </c>
      <c r="E76" s="247">
        <v>782.57928400000003</v>
      </c>
      <c r="F76" s="247">
        <v>1275.4334699999999</v>
      </c>
      <c r="G76" s="247">
        <v>402.42447199999998</v>
      </c>
      <c r="H76" s="247">
        <v>541.83859600000005</v>
      </c>
      <c r="I76" s="247">
        <v>402.14115500000003</v>
      </c>
      <c r="J76" s="247">
        <v>866.01921300000004</v>
      </c>
      <c r="K76" s="247">
        <v>1310.745533</v>
      </c>
      <c r="L76" s="247">
        <v>473.05875800000001</v>
      </c>
      <c r="M76" s="247">
        <v>451.17597000000001</v>
      </c>
      <c r="N76" s="247">
        <v>691.04856600000005</v>
      </c>
      <c r="O76" s="247">
        <v>609.53829800000005</v>
      </c>
      <c r="P76" s="247">
        <v>652.31298500000003</v>
      </c>
      <c r="Q76" s="105">
        <f t="shared" si="3"/>
        <v>-0.31721178159135177</v>
      </c>
      <c r="R76" s="264">
        <v>4.3430234720265304E-3</v>
      </c>
      <c r="S76" s="111">
        <f t="shared" si="1"/>
        <v>-0.3215548050633783</v>
      </c>
    </row>
    <row r="77" spans="1:19" x14ac:dyDescent="0.2">
      <c r="A77" s="269">
        <v>2000.08</v>
      </c>
      <c r="B77" s="247">
        <v>406.15573699999999</v>
      </c>
      <c r="C77" s="303"/>
      <c r="D77" s="247">
        <v>1169.918801</v>
      </c>
      <c r="E77" s="247">
        <v>793.05707199999995</v>
      </c>
      <c r="F77" s="247">
        <v>1334.6098999999999</v>
      </c>
      <c r="G77" s="247">
        <v>410.32098100000002</v>
      </c>
      <c r="H77" s="247">
        <v>544.285844</v>
      </c>
      <c r="I77" s="247">
        <v>407.54028899999997</v>
      </c>
      <c r="J77" s="247">
        <v>850.13757299999997</v>
      </c>
      <c r="K77" s="247">
        <v>1339.1175020000001</v>
      </c>
      <c r="L77" s="247">
        <v>480.47121399999997</v>
      </c>
      <c r="M77" s="247">
        <v>423.60482300000001</v>
      </c>
      <c r="N77" s="247">
        <v>664.394227</v>
      </c>
      <c r="O77" s="247">
        <v>605.90536999999995</v>
      </c>
      <c r="P77" s="247">
        <v>653.459295</v>
      </c>
      <c r="Q77" s="105">
        <f t="shared" si="3"/>
        <v>1.7573006001099234E-3</v>
      </c>
      <c r="R77" s="264">
        <v>-2.1516137102826072E-3</v>
      </c>
      <c r="S77" s="111">
        <f t="shared" ref="S77:S140" si="4">Q77-R77</f>
        <v>3.9089143103925306E-3</v>
      </c>
    </row>
    <row r="78" spans="1:19" x14ac:dyDescent="0.2">
      <c r="A78" s="269">
        <v>2000.09</v>
      </c>
      <c r="B78" s="247">
        <v>406.37994099999997</v>
      </c>
      <c r="C78" s="303"/>
      <c r="D78" s="247">
        <v>1179.7184299999999</v>
      </c>
      <c r="E78" s="247">
        <v>776.55742999999995</v>
      </c>
      <c r="F78" s="247">
        <v>1276.43181</v>
      </c>
      <c r="G78" s="247">
        <v>390.84056800000002</v>
      </c>
      <c r="H78" s="247">
        <v>552.04528800000003</v>
      </c>
      <c r="I78" s="247">
        <v>394.21948900000001</v>
      </c>
      <c r="J78" s="247">
        <v>871.077855</v>
      </c>
      <c r="K78" s="247">
        <v>1341.219235</v>
      </c>
      <c r="L78" s="247">
        <v>466.84120200000001</v>
      </c>
      <c r="M78" s="247">
        <v>422.434865</v>
      </c>
      <c r="N78" s="247">
        <v>663.00293599999998</v>
      </c>
      <c r="O78" s="247">
        <v>618.88755900000001</v>
      </c>
      <c r="P78" s="247">
        <v>648.27655300000004</v>
      </c>
      <c r="Q78" s="105">
        <f t="shared" si="3"/>
        <v>-7.9312392365616935E-3</v>
      </c>
      <c r="R78" s="264">
        <v>-1.5354528131581446E-3</v>
      </c>
      <c r="S78" s="111">
        <f t="shared" si="4"/>
        <v>-6.3957864234035489E-3</v>
      </c>
    </row>
    <row r="79" spans="1:19" x14ac:dyDescent="0.2">
      <c r="A79" s="269">
        <v>2000.1</v>
      </c>
      <c r="B79" s="247">
        <v>416.01487400000002</v>
      </c>
      <c r="C79" s="303"/>
      <c r="D79" s="247">
        <v>1127.6322990000001</v>
      </c>
      <c r="E79" s="247">
        <v>795.50055999999995</v>
      </c>
      <c r="F79" s="247">
        <v>1256.418545</v>
      </c>
      <c r="G79" s="247">
        <v>394.71584000000001</v>
      </c>
      <c r="H79" s="247">
        <v>541.50610800000004</v>
      </c>
      <c r="I79" s="247">
        <v>393.41319399999998</v>
      </c>
      <c r="J79" s="247">
        <v>864.39063699999997</v>
      </c>
      <c r="K79" s="247">
        <v>1392.908154</v>
      </c>
      <c r="L79" s="247">
        <v>469.69565499999999</v>
      </c>
      <c r="M79" s="247">
        <v>421.85187400000001</v>
      </c>
      <c r="N79" s="247">
        <v>662.31407200000001</v>
      </c>
      <c r="O79" s="247">
        <v>604.397874</v>
      </c>
      <c r="P79" s="247">
        <v>651.12072699999999</v>
      </c>
      <c r="Q79" s="105">
        <f t="shared" si="3"/>
        <v>4.3872850048920498E-3</v>
      </c>
      <c r="R79" s="264">
        <v>1.839149270417284E-3</v>
      </c>
      <c r="S79" s="111">
        <f t="shared" si="4"/>
        <v>2.5481357344747657E-3</v>
      </c>
    </row>
    <row r="80" spans="1:19" x14ac:dyDescent="0.2">
      <c r="A80" s="269">
        <v>2000.11</v>
      </c>
      <c r="B80" s="247">
        <v>401.245949</v>
      </c>
      <c r="C80" s="303"/>
      <c r="D80" s="247">
        <v>1191.3680899999999</v>
      </c>
      <c r="E80" s="247">
        <v>775.84008300000005</v>
      </c>
      <c r="F80" s="247">
        <v>1243.7568240000001</v>
      </c>
      <c r="G80" s="247">
        <v>385.68926599999998</v>
      </c>
      <c r="H80" s="247">
        <v>541.36055199999998</v>
      </c>
      <c r="I80" s="247">
        <v>390.12207999999998</v>
      </c>
      <c r="J80" s="247">
        <v>856.62292300000001</v>
      </c>
      <c r="K80" s="247">
        <v>1354.6330009999999</v>
      </c>
      <c r="L80" s="247">
        <v>463.80490900000001</v>
      </c>
      <c r="M80" s="247">
        <v>422.632473</v>
      </c>
      <c r="N80" s="247">
        <v>656.51701700000001</v>
      </c>
      <c r="O80" s="247">
        <v>600.31529699999999</v>
      </c>
      <c r="P80" s="247">
        <v>641.28978099999995</v>
      </c>
      <c r="Q80" s="105">
        <f t="shared" si="3"/>
        <v>-1.5098499544463184E-2</v>
      </c>
      <c r="R80" s="264">
        <v>-4.912773210346888E-3</v>
      </c>
      <c r="S80" s="111">
        <f t="shared" si="4"/>
        <v>-1.0185726334116296E-2</v>
      </c>
    </row>
    <row r="81" spans="1:19" x14ac:dyDescent="0.2">
      <c r="A81" s="269">
        <v>2000.12</v>
      </c>
      <c r="B81" s="247">
        <v>573.65625699999998</v>
      </c>
      <c r="C81" s="303"/>
      <c r="D81" s="247">
        <v>1832.118385</v>
      </c>
      <c r="E81" s="247">
        <v>1208.2695140000001</v>
      </c>
      <c r="F81" s="247">
        <v>1942.8221169999999</v>
      </c>
      <c r="G81" s="247">
        <v>580.26546199999996</v>
      </c>
      <c r="H81" s="247">
        <v>787.54837099999997</v>
      </c>
      <c r="I81" s="247">
        <v>560.91991199999995</v>
      </c>
      <c r="J81" s="247">
        <v>1290.1903669999999</v>
      </c>
      <c r="K81" s="247">
        <v>2027.9529419999999</v>
      </c>
      <c r="L81" s="247">
        <v>676.28245500000003</v>
      </c>
      <c r="M81" s="247">
        <v>591.38336300000003</v>
      </c>
      <c r="N81" s="247">
        <v>978.621486</v>
      </c>
      <c r="O81" s="247">
        <v>909.31424700000002</v>
      </c>
      <c r="P81" s="247">
        <v>960.44553599999995</v>
      </c>
      <c r="Q81" s="105">
        <f t="shared" si="3"/>
        <v>0.49767790545846857</v>
      </c>
      <c r="R81" s="264">
        <v>-1.2090680100755868E-3</v>
      </c>
      <c r="S81" s="111">
        <f t="shared" si="4"/>
        <v>0.49888697346854416</v>
      </c>
    </row>
    <row r="82" spans="1:19" x14ac:dyDescent="0.2">
      <c r="A82" s="269">
        <v>2001.01</v>
      </c>
      <c r="B82" s="247">
        <v>417.71586300000001</v>
      </c>
      <c r="C82" s="303"/>
      <c r="D82" s="247">
        <v>1191.9355860000001</v>
      </c>
      <c r="E82" s="247">
        <v>873.35096199999998</v>
      </c>
      <c r="F82" s="247">
        <v>1443.7302529999999</v>
      </c>
      <c r="G82" s="247">
        <v>397.433697</v>
      </c>
      <c r="H82" s="247">
        <v>587.51221699999996</v>
      </c>
      <c r="I82" s="247">
        <v>408.82167299999998</v>
      </c>
      <c r="J82" s="247">
        <v>932.47371999999996</v>
      </c>
      <c r="K82" s="247">
        <v>1590.1605569999999</v>
      </c>
      <c r="L82" s="247">
        <v>482.679621</v>
      </c>
      <c r="M82" s="247">
        <v>434.34752800000001</v>
      </c>
      <c r="N82" s="247">
        <v>713.812274</v>
      </c>
      <c r="O82" s="247">
        <v>650.52480700000001</v>
      </c>
      <c r="P82" s="247">
        <v>703.84801200000004</v>
      </c>
      <c r="Q82" s="105">
        <f t="shared" si="3"/>
        <v>-0.2671650961788633</v>
      </c>
      <c r="R82" s="264">
        <v>8.0702108342567414E-4</v>
      </c>
      <c r="S82" s="111">
        <f t="shared" si="4"/>
        <v>-0.26797211726228898</v>
      </c>
    </row>
    <row r="83" spans="1:19" x14ac:dyDescent="0.2">
      <c r="A83" s="269">
        <v>2001.02</v>
      </c>
      <c r="B83" s="247">
        <v>420.09461399999998</v>
      </c>
      <c r="C83" s="303"/>
      <c r="D83" s="247">
        <v>1157.581848</v>
      </c>
      <c r="E83" s="247">
        <v>789.49839999999995</v>
      </c>
      <c r="F83" s="247">
        <v>1344.323783</v>
      </c>
      <c r="G83" s="247">
        <v>379.74358000000001</v>
      </c>
      <c r="H83" s="247">
        <v>567.14123500000005</v>
      </c>
      <c r="I83" s="247">
        <v>405.72082999999998</v>
      </c>
      <c r="J83" s="247">
        <v>872.62669100000005</v>
      </c>
      <c r="K83" s="247">
        <v>1425.438283</v>
      </c>
      <c r="L83" s="247">
        <v>471.31157300000001</v>
      </c>
      <c r="M83" s="247">
        <v>435.69827199999997</v>
      </c>
      <c r="N83" s="247">
        <v>678.39570800000001</v>
      </c>
      <c r="O83" s="247">
        <v>606.00563</v>
      </c>
      <c r="P83" s="247">
        <v>659.198937</v>
      </c>
      <c r="Q83" s="105">
        <f t="shared" si="3"/>
        <v>-6.3435676792108375E-2</v>
      </c>
      <c r="R83" s="264">
        <v>-2.217518395323026E-3</v>
      </c>
      <c r="S83" s="111">
        <f t="shared" si="4"/>
        <v>-6.1218158396785349E-2</v>
      </c>
    </row>
    <row r="84" spans="1:19" x14ac:dyDescent="0.2">
      <c r="A84" s="269">
        <v>2001.03</v>
      </c>
      <c r="B84" s="247">
        <v>402.97015099999999</v>
      </c>
      <c r="C84" s="303"/>
      <c r="D84" s="247">
        <v>1129.34385</v>
      </c>
      <c r="E84" s="247">
        <v>794.54209600000002</v>
      </c>
      <c r="F84" s="247">
        <v>1374.9430070000001</v>
      </c>
      <c r="G84" s="247">
        <v>398.45134000000002</v>
      </c>
      <c r="H84" s="247">
        <v>549.95955100000003</v>
      </c>
      <c r="I84" s="247">
        <v>394.67183499999999</v>
      </c>
      <c r="J84" s="247">
        <v>879.51503300000002</v>
      </c>
      <c r="K84" s="247">
        <v>1433.6019429999999</v>
      </c>
      <c r="L84" s="247">
        <v>472.30658299999999</v>
      </c>
      <c r="M84" s="247">
        <v>426.52876600000002</v>
      </c>
      <c r="N84" s="247">
        <v>657.86871499999995</v>
      </c>
      <c r="O84" s="247">
        <v>612.00692700000002</v>
      </c>
      <c r="P84" s="247">
        <v>654.52548899999999</v>
      </c>
      <c r="Q84" s="105">
        <f t="shared" si="3"/>
        <v>-7.0895866751071734E-3</v>
      </c>
      <c r="R84" s="264">
        <v>1.9193857965451588E-3</v>
      </c>
      <c r="S84" s="111">
        <f t="shared" si="4"/>
        <v>-9.0089724716523323E-3</v>
      </c>
    </row>
    <row r="85" spans="1:19" x14ac:dyDescent="0.2">
      <c r="A85" s="269">
        <v>2001.04</v>
      </c>
      <c r="B85" s="247">
        <v>404.15382099999999</v>
      </c>
      <c r="C85" s="303"/>
      <c r="D85" s="247">
        <v>1103.097804</v>
      </c>
      <c r="E85" s="247">
        <v>780.59408900000005</v>
      </c>
      <c r="F85" s="247">
        <v>1393.610064</v>
      </c>
      <c r="G85" s="247">
        <v>395.82119299999999</v>
      </c>
      <c r="H85" s="247">
        <v>553.70000900000002</v>
      </c>
      <c r="I85" s="247">
        <v>402.67689000000001</v>
      </c>
      <c r="J85" s="247">
        <v>870.94502199999999</v>
      </c>
      <c r="K85" s="247">
        <v>1323.256361</v>
      </c>
      <c r="L85" s="247">
        <v>471.456121</v>
      </c>
      <c r="M85" s="247">
        <v>426.272943</v>
      </c>
      <c r="N85" s="247">
        <v>662.91539699999998</v>
      </c>
      <c r="O85" s="247">
        <v>608.201819</v>
      </c>
      <c r="P85" s="247">
        <v>646.35630200000003</v>
      </c>
      <c r="Q85" s="105">
        <f t="shared" si="3"/>
        <v>-1.2481083070547849E-2</v>
      </c>
      <c r="R85" s="264">
        <v>6.6545674531155452E-3</v>
      </c>
      <c r="S85" s="111">
        <f t="shared" si="4"/>
        <v>-1.9135650523663394E-2</v>
      </c>
    </row>
    <row r="86" spans="1:19" x14ac:dyDescent="0.2">
      <c r="A86" s="269">
        <v>2001.05</v>
      </c>
      <c r="B86" s="247">
        <v>404.458958</v>
      </c>
      <c r="C86" s="303"/>
      <c r="D86" s="247">
        <v>1447.5580110000001</v>
      </c>
      <c r="E86" s="247">
        <v>795.60465999999997</v>
      </c>
      <c r="F86" s="247">
        <v>1227.972499</v>
      </c>
      <c r="G86" s="247">
        <v>405.12195100000002</v>
      </c>
      <c r="H86" s="247">
        <v>547.16438000000005</v>
      </c>
      <c r="I86" s="247">
        <v>402.15374400000002</v>
      </c>
      <c r="J86" s="247">
        <v>859.42813899999999</v>
      </c>
      <c r="K86" s="247">
        <v>1402.6176009999999</v>
      </c>
      <c r="L86" s="247">
        <v>472.10678899999999</v>
      </c>
      <c r="M86" s="247">
        <v>425.677729</v>
      </c>
      <c r="N86" s="247">
        <v>655.90095099999996</v>
      </c>
      <c r="O86" s="247">
        <v>600.45908599999996</v>
      </c>
      <c r="P86" s="247">
        <v>650.03494599999999</v>
      </c>
      <c r="Q86" s="105">
        <f t="shared" si="3"/>
        <v>5.691356282312432E-3</v>
      </c>
      <c r="R86" s="264">
        <v>6.009615384616751E-4</v>
      </c>
      <c r="S86" s="111">
        <f t="shared" si="4"/>
        <v>5.0903947438507569E-3</v>
      </c>
    </row>
    <row r="87" spans="1:19" x14ac:dyDescent="0.2">
      <c r="A87" s="269">
        <v>2001.06</v>
      </c>
      <c r="B87" s="247">
        <v>588.03078900000003</v>
      </c>
      <c r="C87" s="303"/>
      <c r="D87" s="247">
        <v>1694.4919609999999</v>
      </c>
      <c r="E87" s="247">
        <v>1179.5858909999999</v>
      </c>
      <c r="F87" s="247">
        <v>1840.60896</v>
      </c>
      <c r="G87" s="247">
        <v>555.99148200000002</v>
      </c>
      <c r="H87" s="247">
        <v>807.842533</v>
      </c>
      <c r="I87" s="247">
        <v>580.00296100000003</v>
      </c>
      <c r="J87" s="247">
        <v>1243.7375850000001</v>
      </c>
      <c r="K87" s="247">
        <v>2024.233019</v>
      </c>
      <c r="L87" s="247">
        <v>680.86376600000006</v>
      </c>
      <c r="M87" s="247">
        <v>551.11629000000005</v>
      </c>
      <c r="N87" s="247">
        <v>967.55145300000004</v>
      </c>
      <c r="O87" s="247">
        <v>893.80146500000001</v>
      </c>
      <c r="P87" s="247">
        <v>948.21305600000005</v>
      </c>
      <c r="Q87" s="105">
        <f t="shared" si="3"/>
        <v>0.45871089213717453</v>
      </c>
      <c r="R87" s="264">
        <v>-7.2072072072072446E-3</v>
      </c>
      <c r="S87" s="111">
        <f t="shared" si="4"/>
        <v>0.46591809934438178</v>
      </c>
    </row>
    <row r="88" spans="1:19" x14ac:dyDescent="0.2">
      <c r="A88" s="269">
        <v>2001.07</v>
      </c>
      <c r="B88" s="247">
        <v>408.41686900000002</v>
      </c>
      <c r="C88" s="303"/>
      <c r="D88" s="247">
        <v>1128.009914</v>
      </c>
      <c r="E88" s="247">
        <v>786.94627700000001</v>
      </c>
      <c r="F88" s="247">
        <v>1222.027448</v>
      </c>
      <c r="G88" s="247">
        <v>399.77353799999997</v>
      </c>
      <c r="H88" s="247">
        <v>538.75491999999997</v>
      </c>
      <c r="I88" s="247">
        <v>392.94385499999999</v>
      </c>
      <c r="J88" s="247">
        <v>874.99245099999996</v>
      </c>
      <c r="K88" s="247">
        <v>1342.2855199999999</v>
      </c>
      <c r="L88" s="247">
        <v>487.60244699999998</v>
      </c>
      <c r="M88" s="247">
        <v>450.78818999999999</v>
      </c>
      <c r="N88" s="247">
        <v>666.62564499999996</v>
      </c>
      <c r="O88" s="247">
        <v>605.63945000000001</v>
      </c>
      <c r="P88" s="247">
        <v>650.78717099999994</v>
      </c>
      <c r="Q88" s="105">
        <f t="shared" si="3"/>
        <v>-0.3136698900294409</v>
      </c>
      <c r="R88" s="264">
        <v>-3.2264569469651061E-3</v>
      </c>
      <c r="S88" s="111">
        <f t="shared" si="4"/>
        <v>-0.31044343308247579</v>
      </c>
    </row>
    <row r="89" spans="1:19" x14ac:dyDescent="0.2">
      <c r="A89" s="269">
        <v>2001.08</v>
      </c>
      <c r="B89" s="247">
        <v>411.36468100000002</v>
      </c>
      <c r="C89" s="303"/>
      <c r="D89" s="247">
        <v>1112.459621</v>
      </c>
      <c r="E89" s="247">
        <v>781.73828500000002</v>
      </c>
      <c r="F89" s="247">
        <v>1270.638862</v>
      </c>
      <c r="G89" s="247">
        <v>400.95613200000003</v>
      </c>
      <c r="H89" s="247">
        <v>539.864374</v>
      </c>
      <c r="I89" s="247">
        <v>402.21930700000001</v>
      </c>
      <c r="J89" s="247">
        <v>855.55976499999997</v>
      </c>
      <c r="K89" s="247">
        <v>1392.672615</v>
      </c>
      <c r="L89" s="247">
        <v>478.07836099999997</v>
      </c>
      <c r="M89" s="247">
        <v>423.33717200000001</v>
      </c>
      <c r="N89" s="247">
        <v>669.71709999999996</v>
      </c>
      <c r="O89" s="247">
        <v>589.71957799999996</v>
      </c>
      <c r="P89" s="247">
        <v>644.74899300000004</v>
      </c>
      <c r="Q89" s="105">
        <f t="shared" si="3"/>
        <v>-9.2782683326741999E-3</v>
      </c>
      <c r="R89" s="264">
        <v>-3.5403601051993139E-3</v>
      </c>
      <c r="S89" s="111">
        <f t="shared" si="4"/>
        <v>-5.737908227474886E-3</v>
      </c>
    </row>
    <row r="90" spans="1:19" x14ac:dyDescent="0.2">
      <c r="A90" s="269">
        <v>2001.09</v>
      </c>
      <c r="B90" s="247">
        <v>404.55769299999997</v>
      </c>
      <c r="C90" s="303"/>
      <c r="D90" s="247">
        <v>1179.1301779999999</v>
      </c>
      <c r="E90" s="247">
        <v>764.046021</v>
      </c>
      <c r="F90" s="247">
        <v>1245.5002360000001</v>
      </c>
      <c r="G90" s="247">
        <v>396.60332099999999</v>
      </c>
      <c r="H90" s="247">
        <v>540.55607599999996</v>
      </c>
      <c r="I90" s="247">
        <v>385.01567799999998</v>
      </c>
      <c r="J90" s="247">
        <v>870.65991199999996</v>
      </c>
      <c r="K90" s="247">
        <v>1368.5647280000001</v>
      </c>
      <c r="L90" s="247">
        <v>473.01086800000002</v>
      </c>
      <c r="M90" s="247">
        <v>422.3623</v>
      </c>
      <c r="N90" s="247">
        <v>661.55751799999996</v>
      </c>
      <c r="O90" s="247">
        <v>599.93227400000001</v>
      </c>
      <c r="P90" s="247">
        <v>640.87063899999998</v>
      </c>
      <c r="Q90" s="105">
        <f t="shared" si="3"/>
        <v>-6.0152928381542736E-3</v>
      </c>
      <c r="R90" s="264">
        <v>-8.1210029438638642E-4</v>
      </c>
      <c r="S90" s="111">
        <f t="shared" si="4"/>
        <v>-5.2031925437678872E-3</v>
      </c>
    </row>
    <row r="91" spans="1:19" x14ac:dyDescent="0.2">
      <c r="A91" s="269">
        <v>2001.1</v>
      </c>
      <c r="B91" s="247">
        <v>397.56004200000001</v>
      </c>
      <c r="C91" s="303"/>
      <c r="D91" s="247">
        <v>1127.0148489999999</v>
      </c>
      <c r="E91" s="247">
        <v>777.93330200000003</v>
      </c>
      <c r="F91" s="247">
        <v>1249.1240399999999</v>
      </c>
      <c r="G91" s="247">
        <v>404.44632799999999</v>
      </c>
      <c r="H91" s="247">
        <v>534.38133900000003</v>
      </c>
      <c r="I91" s="247">
        <v>382.671493</v>
      </c>
      <c r="J91" s="247">
        <v>857.24394400000006</v>
      </c>
      <c r="K91" s="247">
        <v>1455.826194</v>
      </c>
      <c r="L91" s="247">
        <v>457.24292100000002</v>
      </c>
      <c r="M91" s="247">
        <v>420.600819</v>
      </c>
      <c r="N91" s="247">
        <v>659.03802499999995</v>
      </c>
      <c r="O91" s="247">
        <v>593.89297199999999</v>
      </c>
      <c r="P91" s="247">
        <v>643.13333499999999</v>
      </c>
      <c r="Q91" s="105">
        <f t="shared" si="3"/>
        <v>3.5306594846202799E-3</v>
      </c>
      <c r="R91" s="264">
        <v>-4.368586812963593E-3</v>
      </c>
      <c r="S91" s="111">
        <f t="shared" si="4"/>
        <v>7.8992462975838729E-3</v>
      </c>
    </row>
    <row r="92" spans="1:19" x14ac:dyDescent="0.2">
      <c r="A92" s="269">
        <v>2001.11</v>
      </c>
      <c r="B92" s="247">
        <v>390.367186</v>
      </c>
      <c r="C92" s="303"/>
      <c r="D92" s="247">
        <v>1165.0043109999999</v>
      </c>
      <c r="E92" s="247">
        <v>772.64895000000001</v>
      </c>
      <c r="F92" s="247">
        <v>1217.1058330000001</v>
      </c>
      <c r="G92" s="247">
        <v>404.15139399999998</v>
      </c>
      <c r="H92" s="247">
        <v>537.25107100000002</v>
      </c>
      <c r="I92" s="247">
        <v>381.80523199999999</v>
      </c>
      <c r="J92" s="247">
        <v>867.17843300000004</v>
      </c>
      <c r="K92" s="247">
        <v>1352.174364</v>
      </c>
      <c r="L92" s="247">
        <v>471.19252499999999</v>
      </c>
      <c r="M92" s="247">
        <v>421.20629500000001</v>
      </c>
      <c r="N92" s="247">
        <v>656.02793099999997</v>
      </c>
      <c r="O92" s="247">
        <v>596.019679</v>
      </c>
      <c r="P92" s="247">
        <v>638.73375899999996</v>
      </c>
      <c r="Q92" s="105">
        <f t="shared" si="3"/>
        <v>-6.8408458410883499E-3</v>
      </c>
      <c r="R92" s="264">
        <v>-3.2653061224489077E-3</v>
      </c>
      <c r="S92" s="111">
        <f t="shared" si="4"/>
        <v>-3.5755397186394422E-3</v>
      </c>
    </row>
    <row r="93" spans="1:19" x14ac:dyDescent="0.2">
      <c r="A93" s="269">
        <v>2001.12</v>
      </c>
      <c r="B93" s="247">
        <v>559.04744700000003</v>
      </c>
      <c r="C93" s="303"/>
      <c r="D93" s="247">
        <v>1717.873323</v>
      </c>
      <c r="E93" s="247">
        <v>1197.5634230000001</v>
      </c>
      <c r="F93" s="247">
        <v>1839.943362</v>
      </c>
      <c r="G93" s="247">
        <v>607.23529099999996</v>
      </c>
      <c r="H93" s="247">
        <v>781.73157000000003</v>
      </c>
      <c r="I93" s="247">
        <v>541.836905</v>
      </c>
      <c r="J93" s="247">
        <v>1239.5291560000001</v>
      </c>
      <c r="K93" s="247">
        <v>2104.2181209999999</v>
      </c>
      <c r="L93" s="247">
        <v>671.79317300000002</v>
      </c>
      <c r="M93" s="247">
        <v>561.76605300000006</v>
      </c>
      <c r="N93" s="247">
        <v>965.43186900000001</v>
      </c>
      <c r="O93" s="247">
        <v>884.64002000000005</v>
      </c>
      <c r="P93" s="247">
        <v>948.20160599999997</v>
      </c>
      <c r="Q93" s="105">
        <f t="shared" si="3"/>
        <v>0.48450209909759923</v>
      </c>
      <c r="R93" s="264">
        <v>-8.1900081900088129E-4</v>
      </c>
      <c r="S93" s="111">
        <f t="shared" si="4"/>
        <v>0.48532109991660011</v>
      </c>
    </row>
    <row r="94" spans="1:19" x14ac:dyDescent="0.2">
      <c r="A94" s="269">
        <v>2002.01</v>
      </c>
      <c r="B94" s="247">
        <v>408.124706</v>
      </c>
      <c r="C94" s="303"/>
      <c r="D94" s="247">
        <v>1217.823533</v>
      </c>
      <c r="E94" s="247">
        <v>816.44975299999999</v>
      </c>
      <c r="F94" s="247">
        <v>1399.536529</v>
      </c>
      <c r="G94" s="247">
        <v>446.872523</v>
      </c>
      <c r="H94" s="247">
        <v>571.55138799999997</v>
      </c>
      <c r="I94" s="247">
        <v>394.22486600000002</v>
      </c>
      <c r="J94" s="247">
        <v>901.44755799999996</v>
      </c>
      <c r="K94" s="247">
        <v>1659.730366</v>
      </c>
      <c r="L94" s="247">
        <v>492.79766699999999</v>
      </c>
      <c r="M94" s="247">
        <v>457.27497199999999</v>
      </c>
      <c r="N94" s="247">
        <v>691.89704800000004</v>
      </c>
      <c r="O94" s="247">
        <v>645.76481000000001</v>
      </c>
      <c r="P94" s="247">
        <v>689.60951799999998</v>
      </c>
      <c r="Q94" s="105">
        <f t="shared" si="3"/>
        <v>-0.2727184665831498</v>
      </c>
      <c r="R94" s="264">
        <v>2.2950819672131084E-2</v>
      </c>
      <c r="S94" s="111">
        <f t="shared" si="4"/>
        <v>-0.29566928625528088</v>
      </c>
    </row>
    <row r="95" spans="1:19" x14ac:dyDescent="0.2">
      <c r="A95" s="269">
        <v>2002.02</v>
      </c>
      <c r="B95" s="247">
        <v>415.56784800000003</v>
      </c>
      <c r="C95" s="303"/>
      <c r="D95" s="247">
        <v>1210.860788</v>
      </c>
      <c r="E95" s="247">
        <v>760.27524300000005</v>
      </c>
      <c r="F95" s="247">
        <v>1358.6518410000001</v>
      </c>
      <c r="G95" s="247">
        <v>435.03992599999998</v>
      </c>
      <c r="H95" s="247">
        <v>553.24993400000005</v>
      </c>
      <c r="I95" s="247">
        <v>387.95115600000003</v>
      </c>
      <c r="J95" s="247">
        <v>865.44539699999996</v>
      </c>
      <c r="K95" s="247">
        <v>1496.6569480000001</v>
      </c>
      <c r="L95" s="247">
        <v>475.88304900000003</v>
      </c>
      <c r="M95" s="247">
        <v>428.282892</v>
      </c>
      <c r="N95" s="247">
        <v>661.78258300000005</v>
      </c>
      <c r="O95" s="247">
        <v>606.56121499999995</v>
      </c>
      <c r="P95" s="247">
        <v>654.63243999999997</v>
      </c>
      <c r="Q95" s="105">
        <f t="shared" si="3"/>
        <v>-5.0720120716199246E-2</v>
      </c>
      <c r="R95" s="264">
        <v>3.1350160256410131E-2</v>
      </c>
      <c r="S95" s="111">
        <f t="shared" si="4"/>
        <v>-8.2070280972609377E-2</v>
      </c>
    </row>
    <row r="96" spans="1:19" x14ac:dyDescent="0.2">
      <c r="A96" s="269">
        <v>2002.03</v>
      </c>
      <c r="B96" s="247">
        <v>402.28932800000001</v>
      </c>
      <c r="C96" s="303"/>
      <c r="D96" s="247">
        <v>1400.6909310000001</v>
      </c>
      <c r="E96" s="247">
        <v>774.33729400000004</v>
      </c>
      <c r="F96" s="247">
        <v>1374.0039420000001</v>
      </c>
      <c r="G96" s="247">
        <v>429.51692100000002</v>
      </c>
      <c r="H96" s="247">
        <v>540.99867300000005</v>
      </c>
      <c r="I96" s="247">
        <v>387.44968499999999</v>
      </c>
      <c r="J96" s="247">
        <v>847.82310299999995</v>
      </c>
      <c r="K96" s="247">
        <v>1354.2390700000001</v>
      </c>
      <c r="L96" s="247">
        <v>470.43404800000002</v>
      </c>
      <c r="M96" s="247">
        <v>423.24150300000002</v>
      </c>
      <c r="N96" s="247">
        <v>649.29177800000002</v>
      </c>
      <c r="O96" s="247">
        <v>612.753916</v>
      </c>
      <c r="P96" s="247">
        <v>645.53298700000005</v>
      </c>
      <c r="Q96" s="105">
        <f t="shared" ref="Q96:Q159" si="5">P96/P95-1</f>
        <v>-1.390009483795196E-2</v>
      </c>
      <c r="R96" s="264">
        <v>3.962319122074387E-2</v>
      </c>
      <c r="S96" s="111">
        <f t="shared" si="4"/>
        <v>-5.3523286058695829E-2</v>
      </c>
    </row>
    <row r="97" spans="1:19" x14ac:dyDescent="0.2">
      <c r="A97" s="269">
        <v>2002.04</v>
      </c>
      <c r="B97" s="247">
        <v>401.97482400000001</v>
      </c>
      <c r="C97" s="303"/>
      <c r="D97" s="247">
        <v>1253.254124</v>
      </c>
      <c r="E97" s="247">
        <v>821.80975899999999</v>
      </c>
      <c r="F97" s="247">
        <v>1244.3917939999999</v>
      </c>
      <c r="G97" s="247">
        <v>453.25325099999998</v>
      </c>
      <c r="H97" s="247">
        <v>536.73052099999995</v>
      </c>
      <c r="I97" s="247">
        <v>387.65014200000002</v>
      </c>
      <c r="J97" s="247">
        <v>859.96283700000004</v>
      </c>
      <c r="K97" s="247">
        <v>1425.8359820000001</v>
      </c>
      <c r="L97" s="247">
        <v>473.96598599999999</v>
      </c>
      <c r="M97" s="247">
        <v>423.97287999999998</v>
      </c>
      <c r="N97" s="247">
        <v>646.58283400000005</v>
      </c>
      <c r="O97" s="247">
        <v>600.24058000000002</v>
      </c>
      <c r="P97" s="247">
        <v>658.63173500000005</v>
      </c>
      <c r="Q97" s="105">
        <f t="shared" si="5"/>
        <v>2.0291368936658172E-2</v>
      </c>
      <c r="R97" s="264">
        <v>0.10387669313404957</v>
      </c>
      <c r="S97" s="111">
        <f t="shared" si="4"/>
        <v>-8.3585324197391397E-2</v>
      </c>
    </row>
    <row r="98" spans="1:19" x14ac:dyDescent="0.2">
      <c r="A98" s="269">
        <v>2002.05</v>
      </c>
      <c r="B98" s="247">
        <v>403.35448500000001</v>
      </c>
      <c r="C98" s="303"/>
      <c r="D98" s="247">
        <v>1523.2139930000001</v>
      </c>
      <c r="E98" s="247">
        <v>832.20437600000002</v>
      </c>
      <c r="F98" s="247">
        <v>1194.6995979999999</v>
      </c>
      <c r="G98" s="247">
        <v>447.146522</v>
      </c>
      <c r="H98" s="247">
        <v>540.12598000000003</v>
      </c>
      <c r="I98" s="247">
        <v>389.47344700000002</v>
      </c>
      <c r="J98" s="247">
        <v>881.56181700000002</v>
      </c>
      <c r="K98" s="247">
        <v>1359.4688000000001</v>
      </c>
      <c r="L98" s="247">
        <v>474.011775</v>
      </c>
      <c r="M98" s="247">
        <v>421.48010699999998</v>
      </c>
      <c r="N98" s="247">
        <v>655.44041600000003</v>
      </c>
      <c r="O98" s="247">
        <v>592.06488300000001</v>
      </c>
      <c r="P98" s="247">
        <v>660.69289200000003</v>
      </c>
      <c r="Q98" s="105">
        <f t="shared" si="5"/>
        <v>3.129452910433983E-3</v>
      </c>
      <c r="R98" s="264">
        <v>4.0111703478040051E-2</v>
      </c>
      <c r="S98" s="111">
        <f t="shared" si="4"/>
        <v>-3.6982250567606068E-2</v>
      </c>
    </row>
    <row r="99" spans="1:19" x14ac:dyDescent="0.2">
      <c r="A99" s="269">
        <v>2002.06</v>
      </c>
      <c r="B99" s="247">
        <v>588.24787700000002</v>
      </c>
      <c r="C99" s="303"/>
      <c r="D99" s="247">
        <v>1778.0107829999999</v>
      </c>
      <c r="E99" s="247">
        <v>1210.458697</v>
      </c>
      <c r="F99" s="247">
        <v>1769.7821080000001</v>
      </c>
      <c r="G99" s="247">
        <v>604.46096499999999</v>
      </c>
      <c r="H99" s="247">
        <v>801.27953400000001</v>
      </c>
      <c r="I99" s="247">
        <v>554.72028499999999</v>
      </c>
      <c r="J99" s="247">
        <v>1285.530544</v>
      </c>
      <c r="K99" s="247">
        <v>2094.0479930000001</v>
      </c>
      <c r="L99" s="247">
        <v>676.23233100000004</v>
      </c>
      <c r="M99" s="247">
        <v>520.37998100000004</v>
      </c>
      <c r="N99" s="247">
        <v>932.17461500000002</v>
      </c>
      <c r="O99" s="247">
        <v>873.86406499999998</v>
      </c>
      <c r="P99" s="247">
        <v>958.91921600000001</v>
      </c>
      <c r="Q99" s="105">
        <f t="shared" si="5"/>
        <v>0.45138418713304396</v>
      </c>
      <c r="R99" s="264">
        <v>3.6205353510698979E-2</v>
      </c>
      <c r="S99" s="111">
        <f t="shared" si="4"/>
        <v>0.41517883362234498</v>
      </c>
    </row>
    <row r="100" spans="1:19" x14ac:dyDescent="0.2">
      <c r="A100" s="269">
        <v>2002.07</v>
      </c>
      <c r="B100" s="247">
        <v>421.81373300000001</v>
      </c>
      <c r="C100" s="303"/>
      <c r="D100" s="247">
        <v>1640.6210000000001</v>
      </c>
      <c r="E100" s="247">
        <v>896.45195999999999</v>
      </c>
      <c r="F100" s="247">
        <v>1254.247979</v>
      </c>
      <c r="G100" s="247">
        <v>466.90800300000001</v>
      </c>
      <c r="H100" s="247">
        <v>570.72260200000005</v>
      </c>
      <c r="I100" s="247">
        <v>403.86841700000002</v>
      </c>
      <c r="J100" s="247">
        <v>930.14463999999998</v>
      </c>
      <c r="K100" s="247">
        <v>1413.630574</v>
      </c>
      <c r="L100" s="247">
        <v>496.71932399999997</v>
      </c>
      <c r="M100" s="247">
        <v>433.63509900000003</v>
      </c>
      <c r="N100" s="247">
        <v>659.27236600000003</v>
      </c>
      <c r="O100" s="247">
        <v>616.51345800000001</v>
      </c>
      <c r="P100" s="247">
        <v>699.34156399999995</v>
      </c>
      <c r="Q100" s="105">
        <f t="shared" si="5"/>
        <v>-0.27069814398213088</v>
      </c>
      <c r="R100" s="264">
        <v>3.1878140703517355E-2</v>
      </c>
      <c r="S100" s="111">
        <f t="shared" si="4"/>
        <v>-0.30257628468564823</v>
      </c>
    </row>
    <row r="101" spans="1:19" x14ac:dyDescent="0.2">
      <c r="A101" s="269">
        <v>2002.08</v>
      </c>
      <c r="B101" s="247">
        <v>441.11603100000002</v>
      </c>
      <c r="C101" s="303"/>
      <c r="D101" s="247">
        <v>1351.0070370000001</v>
      </c>
      <c r="E101" s="247">
        <v>886.09182599999997</v>
      </c>
      <c r="F101" s="247">
        <v>1287.2198269999999</v>
      </c>
      <c r="G101" s="247">
        <v>459.807861</v>
      </c>
      <c r="H101" s="247">
        <v>574.71018900000001</v>
      </c>
      <c r="I101" s="247">
        <v>408.57446599999997</v>
      </c>
      <c r="J101" s="247">
        <v>899.56797700000004</v>
      </c>
      <c r="K101" s="247">
        <v>1422.748867</v>
      </c>
      <c r="L101" s="247">
        <v>509.93477000000001</v>
      </c>
      <c r="M101" s="247">
        <v>442.983699</v>
      </c>
      <c r="N101" s="247">
        <v>665.29500900000005</v>
      </c>
      <c r="O101" s="247">
        <v>617.03759000000002</v>
      </c>
      <c r="P101" s="247">
        <v>698.86351000000002</v>
      </c>
      <c r="Q101" s="105">
        <f t="shared" si="5"/>
        <v>-6.8357727412282632E-4</v>
      </c>
      <c r="R101" s="264">
        <v>2.3436311063765203E-2</v>
      </c>
      <c r="S101" s="111">
        <f t="shared" si="4"/>
        <v>-2.4119888337888029E-2</v>
      </c>
    </row>
    <row r="102" spans="1:19" x14ac:dyDescent="0.2">
      <c r="A102" s="269">
        <v>2002.09</v>
      </c>
      <c r="B102" s="247">
        <v>452.382251</v>
      </c>
      <c r="C102" s="303"/>
      <c r="D102" s="247">
        <v>1505.9444570000001</v>
      </c>
      <c r="E102" s="247">
        <v>897.80093999999997</v>
      </c>
      <c r="F102" s="247">
        <v>1260.6964539999999</v>
      </c>
      <c r="G102" s="247">
        <v>441.69715400000001</v>
      </c>
      <c r="H102" s="247">
        <v>581.91370099999995</v>
      </c>
      <c r="I102" s="247">
        <v>396.35032100000001</v>
      </c>
      <c r="J102" s="247">
        <v>902.07253800000001</v>
      </c>
      <c r="K102" s="247">
        <v>1416.824525</v>
      </c>
      <c r="L102" s="247">
        <v>496.78976799999998</v>
      </c>
      <c r="M102" s="247">
        <v>419.15687600000001</v>
      </c>
      <c r="N102" s="247">
        <v>674.19604500000003</v>
      </c>
      <c r="O102" s="247">
        <v>615.53231800000003</v>
      </c>
      <c r="P102" s="247">
        <v>699.58805800000005</v>
      </c>
      <c r="Q102" s="105">
        <f t="shared" si="5"/>
        <v>1.036751797214297E-3</v>
      </c>
      <c r="R102" s="264">
        <v>1.3457249070632171E-2</v>
      </c>
      <c r="S102" s="111">
        <f t="shared" si="4"/>
        <v>-1.2420497273417874E-2</v>
      </c>
    </row>
    <row r="103" spans="1:19" x14ac:dyDescent="0.2">
      <c r="A103" s="269">
        <v>2002.1</v>
      </c>
      <c r="B103" s="247">
        <v>456.34214300000002</v>
      </c>
      <c r="C103" s="303"/>
      <c r="D103" s="247">
        <v>1490.657042</v>
      </c>
      <c r="E103" s="247">
        <v>921.96507099999997</v>
      </c>
      <c r="F103" s="247">
        <v>1281.6567769999999</v>
      </c>
      <c r="G103" s="247">
        <v>461.860028</v>
      </c>
      <c r="H103" s="247">
        <v>602.96553300000005</v>
      </c>
      <c r="I103" s="247">
        <v>416.705309</v>
      </c>
      <c r="J103" s="247">
        <v>922.74829799999998</v>
      </c>
      <c r="K103" s="247">
        <v>1564.6015709999999</v>
      </c>
      <c r="L103" s="247">
        <v>515.01896899999997</v>
      </c>
      <c r="M103" s="247">
        <v>418.38380699999999</v>
      </c>
      <c r="N103" s="247">
        <v>682.76374899999996</v>
      </c>
      <c r="O103" s="247">
        <v>622.81285600000001</v>
      </c>
      <c r="P103" s="247">
        <v>720.51467200000002</v>
      </c>
      <c r="Q103" s="105">
        <f t="shared" si="5"/>
        <v>2.9912766178178396E-2</v>
      </c>
      <c r="R103" s="264">
        <v>2.2008656738317089E-3</v>
      </c>
      <c r="S103" s="111">
        <f t="shared" si="4"/>
        <v>2.7711900504346687E-2</v>
      </c>
    </row>
    <row r="104" spans="1:19" x14ac:dyDescent="0.2">
      <c r="A104" s="269">
        <v>2002.11</v>
      </c>
      <c r="B104" s="247">
        <v>454.62007699999998</v>
      </c>
      <c r="C104" s="303"/>
      <c r="D104" s="247">
        <v>1371.7107820000001</v>
      </c>
      <c r="E104" s="247">
        <v>912.205195</v>
      </c>
      <c r="F104" s="247">
        <v>1267.8131900000001</v>
      </c>
      <c r="G104" s="247">
        <v>461.00506799999999</v>
      </c>
      <c r="H104" s="247">
        <v>599.57687499999997</v>
      </c>
      <c r="I104" s="247">
        <v>414.48724800000002</v>
      </c>
      <c r="J104" s="247">
        <v>921.004144</v>
      </c>
      <c r="K104" s="247">
        <v>1532.991722</v>
      </c>
      <c r="L104" s="247">
        <v>514.65145399999994</v>
      </c>
      <c r="M104" s="247">
        <v>419.60260799999998</v>
      </c>
      <c r="N104" s="247">
        <v>688.80209000000002</v>
      </c>
      <c r="O104" s="247">
        <v>631.11057600000004</v>
      </c>
      <c r="P104" s="247">
        <v>715.02824699999996</v>
      </c>
      <c r="Q104" s="105">
        <f t="shared" si="5"/>
        <v>-7.6145916429027904E-3</v>
      </c>
      <c r="R104" s="264">
        <v>5.1240758363222394E-3</v>
      </c>
      <c r="S104" s="111">
        <f t="shared" si="4"/>
        <v>-1.273866747922503E-2</v>
      </c>
    </row>
    <row r="105" spans="1:19" x14ac:dyDescent="0.2">
      <c r="A105" s="269">
        <v>2002.12</v>
      </c>
      <c r="B105" s="247">
        <v>657.04811800000004</v>
      </c>
      <c r="C105" s="303"/>
      <c r="D105" s="247">
        <v>2072.6407100000001</v>
      </c>
      <c r="E105" s="247">
        <v>1531.7759510000001</v>
      </c>
      <c r="F105" s="247">
        <v>1956.0979649999999</v>
      </c>
      <c r="G105" s="247">
        <v>626.89048600000001</v>
      </c>
      <c r="H105" s="247">
        <v>878.51780299999996</v>
      </c>
      <c r="I105" s="247">
        <v>564.25659099999996</v>
      </c>
      <c r="J105" s="247">
        <v>1341.645687</v>
      </c>
      <c r="K105" s="247">
        <v>2262.3837899999999</v>
      </c>
      <c r="L105" s="247">
        <v>730.56837800000005</v>
      </c>
      <c r="M105" s="247">
        <v>585.76460699999996</v>
      </c>
      <c r="N105" s="247">
        <v>993.69459900000004</v>
      </c>
      <c r="O105" s="247">
        <v>965.30316000000005</v>
      </c>
      <c r="P105" s="247">
        <v>1091.3145649999999</v>
      </c>
      <c r="Q105" s="105">
        <f t="shared" si="5"/>
        <v>0.52625378029296233</v>
      </c>
      <c r="R105" s="264">
        <v>1.8935255990095712E-3</v>
      </c>
      <c r="S105" s="111">
        <f t="shared" si="4"/>
        <v>0.52436025469395275</v>
      </c>
    </row>
    <row r="106" spans="1:19" x14ac:dyDescent="0.2">
      <c r="A106" s="269">
        <v>2003.01</v>
      </c>
      <c r="B106" s="247">
        <v>490.952811</v>
      </c>
      <c r="C106" s="303"/>
      <c r="D106" s="247">
        <v>1426.8513109999999</v>
      </c>
      <c r="E106" s="247">
        <v>1012.943346</v>
      </c>
      <c r="F106" s="247">
        <v>1521.345951</v>
      </c>
      <c r="G106" s="247">
        <v>478.18645700000002</v>
      </c>
      <c r="H106" s="247">
        <v>684.21048299999995</v>
      </c>
      <c r="I106" s="247">
        <v>442.50061099999999</v>
      </c>
      <c r="J106" s="247">
        <v>976.56775100000004</v>
      </c>
      <c r="K106" s="247">
        <v>1938.1032640000001</v>
      </c>
      <c r="L106" s="247">
        <v>553.32917199999997</v>
      </c>
      <c r="M106" s="247">
        <v>428.77026899999998</v>
      </c>
      <c r="N106" s="247">
        <v>759.92969000000005</v>
      </c>
      <c r="O106" s="247">
        <v>734.36613</v>
      </c>
      <c r="P106" s="247">
        <v>797.57831399999998</v>
      </c>
      <c r="Q106" s="105">
        <f t="shared" si="5"/>
        <v>-0.26915818813432579</v>
      </c>
      <c r="R106" s="264">
        <v>1.3156938285963538E-2</v>
      </c>
      <c r="S106" s="111">
        <f t="shared" si="4"/>
        <v>-0.28231512642028933</v>
      </c>
    </row>
    <row r="107" spans="1:19" x14ac:dyDescent="0.2">
      <c r="A107" s="269">
        <v>2003.02</v>
      </c>
      <c r="B107" s="247">
        <v>500.35612300000003</v>
      </c>
      <c r="C107" s="303"/>
      <c r="D107" s="247">
        <v>1353.154575</v>
      </c>
      <c r="E107" s="247">
        <v>959.04929400000003</v>
      </c>
      <c r="F107" s="247">
        <v>1754.988613</v>
      </c>
      <c r="G107" s="247">
        <v>444.23280699999998</v>
      </c>
      <c r="H107" s="247">
        <v>660.372659</v>
      </c>
      <c r="I107" s="247">
        <v>434.62983700000001</v>
      </c>
      <c r="J107" s="247">
        <v>947.06131000000005</v>
      </c>
      <c r="K107" s="247">
        <v>1590.6847210000001</v>
      </c>
      <c r="L107" s="247">
        <v>535.35921599999995</v>
      </c>
      <c r="M107" s="247">
        <v>429.83946200000003</v>
      </c>
      <c r="N107" s="247">
        <v>727.72754899999995</v>
      </c>
      <c r="O107" s="247">
        <v>709.80354399999999</v>
      </c>
      <c r="P107" s="247">
        <v>761.03087000000005</v>
      </c>
      <c r="Q107" s="105">
        <f t="shared" si="5"/>
        <v>-4.5823016195999489E-2</v>
      </c>
      <c r="R107" s="264">
        <v>5.6679581001575219E-3</v>
      </c>
      <c r="S107" s="111">
        <f t="shared" si="4"/>
        <v>-5.149097429615701E-2</v>
      </c>
    </row>
    <row r="108" spans="1:19" x14ac:dyDescent="0.2">
      <c r="A108" s="269">
        <v>2003.03</v>
      </c>
      <c r="B108" s="247">
        <v>486.57791200000003</v>
      </c>
      <c r="C108" s="303"/>
      <c r="D108" s="247">
        <v>1926.3697070000001</v>
      </c>
      <c r="E108" s="247">
        <v>976.34807499999999</v>
      </c>
      <c r="F108" s="247">
        <v>1395.2039810000001</v>
      </c>
      <c r="G108" s="247">
        <v>465.99575399999998</v>
      </c>
      <c r="H108" s="247">
        <v>654.55292099999997</v>
      </c>
      <c r="I108" s="247">
        <v>433.77766300000002</v>
      </c>
      <c r="J108" s="247">
        <v>952.98097900000005</v>
      </c>
      <c r="K108" s="247">
        <v>1576.805134</v>
      </c>
      <c r="L108" s="247">
        <v>541.93887099999995</v>
      </c>
      <c r="M108" s="247">
        <v>426.96834200000001</v>
      </c>
      <c r="N108" s="247">
        <v>725.45039699999995</v>
      </c>
      <c r="O108" s="247">
        <v>714.11385399999995</v>
      </c>
      <c r="P108" s="247">
        <v>759.73542999999995</v>
      </c>
      <c r="Q108" s="105">
        <f t="shared" si="5"/>
        <v>-1.7022174146498203E-3</v>
      </c>
      <c r="R108" s="264">
        <v>5.8500392380684829E-3</v>
      </c>
      <c r="S108" s="111">
        <f t="shared" si="4"/>
        <v>-7.5522566527183033E-3</v>
      </c>
    </row>
    <row r="109" spans="1:19" x14ac:dyDescent="0.2">
      <c r="A109" s="269">
        <v>2003.04</v>
      </c>
      <c r="B109" s="247">
        <v>483.77707500000002</v>
      </c>
      <c r="C109" s="303"/>
      <c r="D109" s="247">
        <v>1446.3074260000001</v>
      </c>
      <c r="E109" s="247">
        <v>987.60849900000005</v>
      </c>
      <c r="F109" s="247">
        <v>1381.338704</v>
      </c>
      <c r="G109" s="247">
        <v>463.583167</v>
      </c>
      <c r="H109" s="247">
        <v>653.46079599999996</v>
      </c>
      <c r="I109" s="247">
        <v>439.77853599999997</v>
      </c>
      <c r="J109" s="247">
        <v>951.16807600000004</v>
      </c>
      <c r="K109" s="247">
        <v>1540.8669460000001</v>
      </c>
      <c r="L109" s="247">
        <v>539.78235400000005</v>
      </c>
      <c r="M109" s="247">
        <v>425.56356599999998</v>
      </c>
      <c r="N109" s="247">
        <v>729.09619799999996</v>
      </c>
      <c r="O109" s="247">
        <v>705.31606599999998</v>
      </c>
      <c r="P109" s="247">
        <v>758.35537799999997</v>
      </c>
      <c r="Q109" s="105">
        <f t="shared" si="5"/>
        <v>-1.8164902484539835E-3</v>
      </c>
      <c r="R109" s="264">
        <v>5.674161288031776E-4</v>
      </c>
      <c r="S109" s="111">
        <f t="shared" si="4"/>
        <v>-2.3839063772571611E-3</v>
      </c>
    </row>
    <row r="110" spans="1:19" x14ac:dyDescent="0.2">
      <c r="A110" s="269">
        <v>2003.05</v>
      </c>
      <c r="B110" s="247">
        <v>499.416426</v>
      </c>
      <c r="C110" s="303"/>
      <c r="D110" s="247">
        <v>1458.0441559999999</v>
      </c>
      <c r="E110" s="247">
        <v>987.14455099999998</v>
      </c>
      <c r="F110" s="247">
        <v>1363.057781</v>
      </c>
      <c r="G110" s="247">
        <v>492.01750700000002</v>
      </c>
      <c r="H110" s="247">
        <v>665.20063800000003</v>
      </c>
      <c r="I110" s="247">
        <v>452.97625599999998</v>
      </c>
      <c r="J110" s="247">
        <v>974.84239500000001</v>
      </c>
      <c r="K110" s="247">
        <v>1587.899367</v>
      </c>
      <c r="L110" s="247">
        <v>569.90411700000004</v>
      </c>
      <c r="M110" s="247">
        <v>424.98281500000002</v>
      </c>
      <c r="N110" s="247">
        <v>752.42636200000004</v>
      </c>
      <c r="O110" s="247">
        <v>726.86257499999999</v>
      </c>
      <c r="P110" s="247">
        <v>770.88861199999997</v>
      </c>
      <c r="Q110" s="105">
        <f t="shared" si="5"/>
        <v>1.6526861104425361E-2</v>
      </c>
      <c r="R110" s="264">
        <v>-3.8987736584672472E-3</v>
      </c>
      <c r="S110" s="111">
        <f t="shared" si="4"/>
        <v>2.0425634762892608E-2</v>
      </c>
    </row>
    <row r="111" spans="1:19" x14ac:dyDescent="0.2">
      <c r="A111" s="269">
        <v>2003.06</v>
      </c>
      <c r="B111" s="247">
        <v>762.61908900000003</v>
      </c>
      <c r="C111" s="303"/>
      <c r="D111" s="247">
        <v>2178.6567850000001</v>
      </c>
      <c r="E111" s="247">
        <v>1427.5346569999999</v>
      </c>
      <c r="F111" s="247">
        <v>2045.457533</v>
      </c>
      <c r="G111" s="247">
        <v>632.117119</v>
      </c>
      <c r="H111" s="247">
        <v>942.95147599999996</v>
      </c>
      <c r="I111" s="247">
        <v>614.98692200000005</v>
      </c>
      <c r="J111" s="247">
        <v>1384.6276720000001</v>
      </c>
      <c r="K111" s="247">
        <v>2429.3079130000001</v>
      </c>
      <c r="L111" s="247">
        <v>776.23343499999999</v>
      </c>
      <c r="M111" s="247">
        <v>572.93040699999995</v>
      </c>
      <c r="N111" s="247">
        <v>1064.710296</v>
      </c>
      <c r="O111" s="247">
        <v>1013.218587</v>
      </c>
      <c r="P111" s="247">
        <v>1103.1129289999999</v>
      </c>
      <c r="Q111" s="105">
        <f t="shared" si="5"/>
        <v>0.4309628029632897</v>
      </c>
      <c r="R111" s="264">
        <v>-8.5397096498729397E-4</v>
      </c>
      <c r="S111" s="111">
        <f t="shared" si="4"/>
        <v>0.431816773928277</v>
      </c>
    </row>
    <row r="112" spans="1:19" x14ac:dyDescent="0.2">
      <c r="A112" s="269">
        <v>2003.07</v>
      </c>
      <c r="B112" s="247">
        <v>609.29089999999997</v>
      </c>
      <c r="C112" s="303"/>
      <c r="D112" s="247">
        <v>1625.2682480000001</v>
      </c>
      <c r="E112" s="247">
        <v>1000.026561</v>
      </c>
      <c r="F112" s="247">
        <v>1438.1558729999999</v>
      </c>
      <c r="G112" s="247">
        <v>511.30597699999998</v>
      </c>
      <c r="H112" s="247">
        <v>686.25800000000004</v>
      </c>
      <c r="I112" s="247">
        <v>456.46106300000002</v>
      </c>
      <c r="J112" s="247">
        <v>998.70276699999999</v>
      </c>
      <c r="K112" s="247">
        <v>1592.557358</v>
      </c>
      <c r="L112" s="247">
        <v>581.18471499999998</v>
      </c>
      <c r="M112" s="247">
        <v>426.50611900000001</v>
      </c>
      <c r="N112" s="247">
        <v>800.47288200000003</v>
      </c>
      <c r="O112" s="247">
        <v>739.38890500000002</v>
      </c>
      <c r="P112" s="247">
        <v>794.23655900000006</v>
      </c>
      <c r="Q112" s="105">
        <f t="shared" si="5"/>
        <v>-0.28000430588734393</v>
      </c>
      <c r="R112" s="264">
        <v>4.4871794871794712E-3</v>
      </c>
      <c r="S112" s="111">
        <f t="shared" si="4"/>
        <v>-0.2844914853745234</v>
      </c>
    </row>
    <row r="113" spans="1:19" x14ac:dyDescent="0.2">
      <c r="A113" s="269">
        <v>2003.08</v>
      </c>
      <c r="B113" s="247">
        <v>615.38183800000002</v>
      </c>
      <c r="C113" s="303"/>
      <c r="D113" s="247">
        <v>1488.9522609999999</v>
      </c>
      <c r="E113" s="247">
        <v>984.888195</v>
      </c>
      <c r="F113" s="247">
        <v>1414.7322180000001</v>
      </c>
      <c r="G113" s="247">
        <v>496.07868100000002</v>
      </c>
      <c r="H113" s="247">
        <v>690.13070800000003</v>
      </c>
      <c r="I113" s="247">
        <v>471.90561300000002</v>
      </c>
      <c r="J113" s="247">
        <v>1012.169089</v>
      </c>
      <c r="K113" s="247">
        <v>1603.6308389999999</v>
      </c>
      <c r="L113" s="247">
        <v>589.51970200000005</v>
      </c>
      <c r="M113" s="247">
        <v>429.63444399999997</v>
      </c>
      <c r="N113" s="247">
        <v>794.82167500000003</v>
      </c>
      <c r="O113" s="247">
        <v>755.69268</v>
      </c>
      <c r="P113" s="247">
        <v>793.96179700000005</v>
      </c>
      <c r="Q113" s="105">
        <f t="shared" si="5"/>
        <v>-3.4594479048655202E-4</v>
      </c>
      <c r="R113" s="264">
        <v>2.1272069772404478E-4</v>
      </c>
      <c r="S113" s="111">
        <f t="shared" si="4"/>
        <v>-5.5866548821059681E-4</v>
      </c>
    </row>
    <row r="114" spans="1:19" x14ac:dyDescent="0.2">
      <c r="A114" s="269">
        <v>2003.09</v>
      </c>
      <c r="B114" s="247">
        <v>638.99919199999999</v>
      </c>
      <c r="C114" s="303"/>
      <c r="D114" s="247">
        <v>1553.322435</v>
      </c>
      <c r="E114" s="247">
        <v>1003.519872</v>
      </c>
      <c r="F114" s="247">
        <v>1466.0628039999999</v>
      </c>
      <c r="G114" s="247">
        <v>509.62183399999998</v>
      </c>
      <c r="H114" s="247">
        <v>707.23452499999996</v>
      </c>
      <c r="I114" s="247">
        <v>471.22703799999999</v>
      </c>
      <c r="J114" s="247">
        <v>1050.580076</v>
      </c>
      <c r="K114" s="247">
        <v>1652.315304</v>
      </c>
      <c r="L114" s="247">
        <v>585.77233899999999</v>
      </c>
      <c r="M114" s="247">
        <v>430.98442699999998</v>
      </c>
      <c r="N114" s="247">
        <v>820.99159499999996</v>
      </c>
      <c r="O114" s="247">
        <v>778.67638699999998</v>
      </c>
      <c r="P114" s="247">
        <v>811.77916000000005</v>
      </c>
      <c r="Q114" s="105">
        <f t="shared" si="5"/>
        <v>2.2441083522309668E-2</v>
      </c>
      <c r="R114" s="264">
        <v>4.2535091450446316E-4</v>
      </c>
      <c r="S114" s="111">
        <f t="shared" si="4"/>
        <v>2.2015732607805205E-2</v>
      </c>
    </row>
    <row r="115" spans="1:19" x14ac:dyDescent="0.2">
      <c r="A115" s="269">
        <v>2003.1</v>
      </c>
      <c r="B115" s="247">
        <v>636.65874799999995</v>
      </c>
      <c r="C115" s="303"/>
      <c r="D115" s="247">
        <v>1560.1589630000001</v>
      </c>
      <c r="E115" s="247">
        <v>1033.91074</v>
      </c>
      <c r="F115" s="247">
        <v>1450.2781239999999</v>
      </c>
      <c r="G115" s="247">
        <v>526.26326200000005</v>
      </c>
      <c r="H115" s="247">
        <v>721.63390600000002</v>
      </c>
      <c r="I115" s="247">
        <v>497.31327700000003</v>
      </c>
      <c r="J115" s="247">
        <v>1103.0640840000001</v>
      </c>
      <c r="K115" s="247">
        <v>1756.686344</v>
      </c>
      <c r="L115" s="247">
        <v>624.93306099999995</v>
      </c>
      <c r="M115" s="247">
        <v>430.76505200000003</v>
      </c>
      <c r="N115" s="247">
        <v>835.11452799999995</v>
      </c>
      <c r="O115" s="247">
        <v>773.94032700000002</v>
      </c>
      <c r="P115" s="247">
        <v>836.46546599999999</v>
      </c>
      <c r="Q115" s="105">
        <f t="shared" si="5"/>
        <v>3.0410125335072591E-2</v>
      </c>
      <c r="R115" s="264">
        <v>5.8815192743761902E-3</v>
      </c>
      <c r="S115" s="111">
        <f t="shared" si="4"/>
        <v>2.4528606060696401E-2</v>
      </c>
    </row>
    <row r="116" spans="1:19" x14ac:dyDescent="0.2">
      <c r="A116" s="269">
        <v>2003.11</v>
      </c>
      <c r="B116" s="247">
        <v>625.98440600000004</v>
      </c>
      <c r="C116" s="303"/>
      <c r="D116" s="247">
        <v>1544.005341</v>
      </c>
      <c r="E116" s="247">
        <v>1039.6563269999999</v>
      </c>
      <c r="F116" s="247">
        <v>1476.9498020000001</v>
      </c>
      <c r="G116" s="247">
        <v>518.03249900000003</v>
      </c>
      <c r="H116" s="247">
        <v>727.95194500000002</v>
      </c>
      <c r="I116" s="247">
        <v>507.20226500000001</v>
      </c>
      <c r="J116" s="247">
        <v>1065.1452650000001</v>
      </c>
      <c r="K116" s="247">
        <v>1662.5352539999999</v>
      </c>
      <c r="L116" s="247">
        <v>624.84515599999997</v>
      </c>
      <c r="M116" s="247">
        <v>496.93667399999998</v>
      </c>
      <c r="N116" s="247">
        <v>849.07820100000004</v>
      </c>
      <c r="O116" s="247">
        <v>793.565248</v>
      </c>
      <c r="P116" s="247">
        <v>836.663996</v>
      </c>
      <c r="Q116" s="105">
        <f t="shared" si="5"/>
        <v>2.373439287928214E-4</v>
      </c>
      <c r="R116" s="264">
        <v>2.4656569214513979E-3</v>
      </c>
      <c r="S116" s="111">
        <f t="shared" si="4"/>
        <v>-2.2283129926585765E-3</v>
      </c>
    </row>
    <row r="117" spans="1:19" x14ac:dyDescent="0.2">
      <c r="A117" s="269">
        <v>2003.12</v>
      </c>
      <c r="B117" s="247">
        <v>902.94590400000004</v>
      </c>
      <c r="C117" s="303"/>
      <c r="D117" s="247">
        <v>2475.6221169999999</v>
      </c>
      <c r="E117" s="247">
        <v>1691.411691</v>
      </c>
      <c r="F117" s="247">
        <v>2392.487075</v>
      </c>
      <c r="G117" s="247">
        <v>751.56257700000003</v>
      </c>
      <c r="H117" s="247">
        <v>1101.6823340000001</v>
      </c>
      <c r="I117" s="247">
        <v>709.34929199999999</v>
      </c>
      <c r="J117" s="247">
        <v>1577.8527650000001</v>
      </c>
      <c r="K117" s="247">
        <v>2578.5693740000002</v>
      </c>
      <c r="L117" s="247">
        <v>918.29950499999995</v>
      </c>
      <c r="M117" s="247">
        <v>535.42328499999996</v>
      </c>
      <c r="N117" s="247">
        <v>1251.5288399999999</v>
      </c>
      <c r="O117" s="247">
        <v>1175.6750549999999</v>
      </c>
      <c r="P117" s="247">
        <v>1268.0789420000001</v>
      </c>
      <c r="Q117" s="105">
        <f t="shared" si="5"/>
        <v>0.51563703955536311</v>
      </c>
      <c r="R117" s="264">
        <v>2.1082220660575413E-3</v>
      </c>
      <c r="S117" s="111">
        <f t="shared" si="4"/>
        <v>0.51352881748930557</v>
      </c>
    </row>
    <row r="118" spans="1:19" x14ac:dyDescent="0.2">
      <c r="A118" s="269">
        <v>2004.01</v>
      </c>
      <c r="B118" s="247">
        <v>674.60936800000002</v>
      </c>
      <c r="C118" s="303"/>
      <c r="D118" s="247">
        <v>1690.7708190000001</v>
      </c>
      <c r="E118" s="247">
        <v>1228.6721299999999</v>
      </c>
      <c r="F118" s="247">
        <v>1864.3291959999999</v>
      </c>
      <c r="G118" s="247">
        <v>574.320379</v>
      </c>
      <c r="H118" s="247">
        <v>860.17805099999998</v>
      </c>
      <c r="I118" s="247">
        <v>564.83218799999997</v>
      </c>
      <c r="J118" s="247">
        <v>1197.4743060000001</v>
      </c>
      <c r="K118" s="247">
        <v>2227.4645479999999</v>
      </c>
      <c r="L118" s="247">
        <v>719.75492499999996</v>
      </c>
      <c r="M118" s="247">
        <v>460.76457299999998</v>
      </c>
      <c r="N118" s="247">
        <v>982.46405000000004</v>
      </c>
      <c r="O118" s="247">
        <v>901.50373200000001</v>
      </c>
      <c r="P118" s="247">
        <v>972.258779</v>
      </c>
      <c r="Q118" s="105">
        <f t="shared" si="5"/>
        <v>-0.23328213504865536</v>
      </c>
      <c r="R118" s="264">
        <v>4.2075736325384305E-3</v>
      </c>
      <c r="S118" s="111">
        <f t="shared" si="4"/>
        <v>-0.23748970868119379</v>
      </c>
    </row>
    <row r="119" spans="1:19" x14ac:dyDescent="0.2">
      <c r="A119" s="269">
        <v>2004.02</v>
      </c>
      <c r="B119" s="247">
        <v>700.45684900000003</v>
      </c>
      <c r="C119" s="303"/>
      <c r="D119" s="247">
        <v>1637.8258949999999</v>
      </c>
      <c r="E119" s="247">
        <v>1165.5110179999999</v>
      </c>
      <c r="F119" s="247">
        <v>1847.038313</v>
      </c>
      <c r="G119" s="247">
        <v>576.87388999999996</v>
      </c>
      <c r="H119" s="247">
        <v>859.97053800000003</v>
      </c>
      <c r="I119" s="247">
        <v>570.44811700000002</v>
      </c>
      <c r="J119" s="247">
        <v>1189.065053</v>
      </c>
      <c r="K119" s="247">
        <v>1967.756161</v>
      </c>
      <c r="L119" s="247">
        <v>704.24793299999999</v>
      </c>
      <c r="M119" s="247">
        <v>462.512947</v>
      </c>
      <c r="N119" s="247">
        <v>968.23676799999998</v>
      </c>
      <c r="O119" s="247">
        <v>877.76064299999996</v>
      </c>
      <c r="P119" s="247">
        <v>944.58785499999999</v>
      </c>
      <c r="Q119" s="105">
        <f t="shared" si="5"/>
        <v>-2.8460451679809373E-2</v>
      </c>
      <c r="R119" s="264">
        <v>9.7765363128510252E-4</v>
      </c>
      <c r="S119" s="111">
        <f t="shared" si="4"/>
        <v>-2.9438105311094476E-2</v>
      </c>
    </row>
    <row r="120" spans="1:19" x14ac:dyDescent="0.2">
      <c r="A120" s="269">
        <v>2004.03</v>
      </c>
      <c r="B120" s="247">
        <v>686.95144800000003</v>
      </c>
      <c r="C120" s="303"/>
      <c r="D120" s="247">
        <v>2070.1723400000001</v>
      </c>
      <c r="E120" s="247">
        <v>1248.015551</v>
      </c>
      <c r="F120" s="247">
        <v>1890.9683299999999</v>
      </c>
      <c r="G120" s="247">
        <v>610.51710100000003</v>
      </c>
      <c r="H120" s="247">
        <v>830.35857599999997</v>
      </c>
      <c r="I120" s="247">
        <v>582.311374</v>
      </c>
      <c r="J120" s="247">
        <v>1242.930989</v>
      </c>
      <c r="K120" s="247">
        <v>1851.7957449999999</v>
      </c>
      <c r="L120" s="247">
        <v>718.39994200000001</v>
      </c>
      <c r="M120" s="247">
        <v>465.38563199999999</v>
      </c>
      <c r="N120" s="247">
        <v>944.432095</v>
      </c>
      <c r="O120" s="247">
        <v>879.99249799999996</v>
      </c>
      <c r="P120" s="247">
        <v>961.38231499999995</v>
      </c>
      <c r="Q120" s="105">
        <f t="shared" si="5"/>
        <v>1.777966963168276E-2</v>
      </c>
      <c r="R120" s="264">
        <v>5.9997209432118837E-3</v>
      </c>
      <c r="S120" s="111">
        <f t="shared" si="4"/>
        <v>1.1779948688470876E-2</v>
      </c>
    </row>
    <row r="121" spans="1:19" x14ac:dyDescent="0.2">
      <c r="A121" s="269">
        <v>2004.04</v>
      </c>
      <c r="B121" s="247">
        <v>680.92910300000005</v>
      </c>
      <c r="C121" s="303"/>
      <c r="D121" s="247">
        <v>1611.544684</v>
      </c>
      <c r="E121" s="247">
        <v>1214.129148</v>
      </c>
      <c r="F121" s="247">
        <v>1665.456723</v>
      </c>
      <c r="G121" s="247">
        <v>594.60879799999998</v>
      </c>
      <c r="H121" s="247">
        <v>825.726133</v>
      </c>
      <c r="I121" s="247">
        <v>583.10025299999995</v>
      </c>
      <c r="J121" s="247">
        <v>1196.776034</v>
      </c>
      <c r="K121" s="247">
        <v>1796.389293</v>
      </c>
      <c r="L121" s="247">
        <v>720.76802199999997</v>
      </c>
      <c r="M121" s="247">
        <v>468.09152999999998</v>
      </c>
      <c r="N121" s="247">
        <v>962.75065500000005</v>
      </c>
      <c r="O121" s="247">
        <v>868.87808500000006</v>
      </c>
      <c r="P121" s="247">
        <v>942.73823700000003</v>
      </c>
      <c r="Q121" s="105">
        <f t="shared" si="5"/>
        <v>-1.939299039425324E-2</v>
      </c>
      <c r="R121" s="264">
        <v>8.5298196948684346E-3</v>
      </c>
      <c r="S121" s="111">
        <f t="shared" si="4"/>
        <v>-2.7922810089121675E-2</v>
      </c>
    </row>
    <row r="122" spans="1:19" x14ac:dyDescent="0.2">
      <c r="A122" s="269">
        <v>2004.05</v>
      </c>
      <c r="B122" s="247">
        <v>675.45438200000001</v>
      </c>
      <c r="C122" s="303"/>
      <c r="D122" s="247">
        <v>1650.1143970000001</v>
      </c>
      <c r="E122" s="247">
        <v>1183.2900959999999</v>
      </c>
      <c r="F122" s="247">
        <v>1650.9683500000001</v>
      </c>
      <c r="G122" s="247">
        <v>612.16193899999996</v>
      </c>
      <c r="H122" s="247">
        <v>817.87669500000004</v>
      </c>
      <c r="I122" s="247">
        <v>584.807323</v>
      </c>
      <c r="J122" s="247">
        <v>1199.551269</v>
      </c>
      <c r="K122" s="247">
        <v>1887.134231</v>
      </c>
      <c r="L122" s="247">
        <v>714.70481800000005</v>
      </c>
      <c r="M122" s="247">
        <v>466.75825300000002</v>
      </c>
      <c r="N122" s="247">
        <v>950.75284199999999</v>
      </c>
      <c r="O122" s="247">
        <v>871.45193900000004</v>
      </c>
      <c r="P122" s="247">
        <v>935.528277</v>
      </c>
      <c r="Q122" s="105">
        <f t="shared" si="5"/>
        <v>-7.6478917657394341E-3</v>
      </c>
      <c r="R122" s="264">
        <v>5.9822595062917205E-3</v>
      </c>
      <c r="S122" s="111">
        <f t="shared" si="4"/>
        <v>-1.3630151272031155E-2</v>
      </c>
    </row>
    <row r="123" spans="1:19" x14ac:dyDescent="0.2">
      <c r="A123" s="269">
        <v>2004.06</v>
      </c>
      <c r="B123" s="247">
        <v>973.23929599999997</v>
      </c>
      <c r="C123" s="303"/>
      <c r="D123" s="247">
        <v>2445.8019420000001</v>
      </c>
      <c r="E123" s="247">
        <v>1752.417389</v>
      </c>
      <c r="F123" s="247">
        <v>2446.7087919999999</v>
      </c>
      <c r="G123" s="247">
        <v>820.07705999999996</v>
      </c>
      <c r="H123" s="247">
        <v>1203.5354990000001</v>
      </c>
      <c r="I123" s="247">
        <v>831.00090699999998</v>
      </c>
      <c r="J123" s="247">
        <v>1720.8021679999999</v>
      </c>
      <c r="K123" s="247">
        <v>3161.8060390000001</v>
      </c>
      <c r="L123" s="247">
        <v>1015.851618</v>
      </c>
      <c r="M123" s="247">
        <v>618.10845900000004</v>
      </c>
      <c r="N123" s="247">
        <v>1362.306619</v>
      </c>
      <c r="O123" s="247">
        <v>1237.938586</v>
      </c>
      <c r="P123" s="247">
        <v>1369.131803</v>
      </c>
      <c r="Q123" s="105">
        <f t="shared" si="5"/>
        <v>0.46348521649228558</v>
      </c>
      <c r="R123" s="264">
        <v>6.9719753930279627E-3</v>
      </c>
      <c r="S123" s="111">
        <f t="shared" si="4"/>
        <v>0.45651324109925762</v>
      </c>
    </row>
    <row r="124" spans="1:19" x14ac:dyDescent="0.2">
      <c r="A124" s="269">
        <v>2004.07</v>
      </c>
      <c r="B124" s="247">
        <v>683.77468399999998</v>
      </c>
      <c r="C124" s="303"/>
      <c r="D124" s="247">
        <v>1596.1222419999999</v>
      </c>
      <c r="E124" s="247">
        <v>1241.9847380000001</v>
      </c>
      <c r="F124" s="247">
        <v>1662.7440360000001</v>
      </c>
      <c r="G124" s="247">
        <v>600.93143099999998</v>
      </c>
      <c r="H124" s="247">
        <v>822.02680499999997</v>
      </c>
      <c r="I124" s="247">
        <v>583.74476900000002</v>
      </c>
      <c r="J124" s="247">
        <v>1185.2759129999999</v>
      </c>
      <c r="K124" s="247">
        <v>1884.8072070000001</v>
      </c>
      <c r="L124" s="247">
        <v>709.81048099999998</v>
      </c>
      <c r="M124" s="247">
        <v>473.655438</v>
      </c>
      <c r="N124" s="247">
        <v>983.61148400000002</v>
      </c>
      <c r="O124" s="247">
        <v>877.77710999999999</v>
      </c>
      <c r="P124" s="247">
        <v>953.19805799999995</v>
      </c>
      <c r="Q124" s="105">
        <f t="shared" si="5"/>
        <v>-0.3037937940588471</v>
      </c>
      <c r="R124" s="264">
        <v>4.6158023350528765E-3</v>
      </c>
      <c r="S124" s="111">
        <f t="shared" si="4"/>
        <v>-0.30840959639389998</v>
      </c>
    </row>
    <row r="125" spans="1:19" x14ac:dyDescent="0.2">
      <c r="A125" s="269">
        <v>2004.08</v>
      </c>
      <c r="B125" s="247">
        <v>683.01154799999995</v>
      </c>
      <c r="C125" s="303"/>
      <c r="D125" s="247">
        <v>1722.0313000000001</v>
      </c>
      <c r="E125" s="247">
        <v>1188.0217239999999</v>
      </c>
      <c r="F125" s="247">
        <v>1650.086785</v>
      </c>
      <c r="G125" s="247">
        <v>599.83796199999995</v>
      </c>
      <c r="H125" s="247">
        <v>822.98418800000002</v>
      </c>
      <c r="I125" s="247">
        <v>580.69844999999998</v>
      </c>
      <c r="J125" s="247">
        <v>1186.2405450000001</v>
      </c>
      <c r="K125" s="247">
        <v>1854.1302450000001</v>
      </c>
      <c r="L125" s="247">
        <v>718.17396900000006</v>
      </c>
      <c r="M125" s="247">
        <v>464.38425000000001</v>
      </c>
      <c r="N125" s="247">
        <v>955.78126199999997</v>
      </c>
      <c r="O125" s="247">
        <v>855.74194199999999</v>
      </c>
      <c r="P125" s="247">
        <v>934.96491000000003</v>
      </c>
      <c r="Q125" s="105">
        <f t="shared" si="5"/>
        <v>-1.9128393985880177E-2</v>
      </c>
      <c r="R125" s="264">
        <v>3.4459459459457165E-3</v>
      </c>
      <c r="S125" s="111">
        <f t="shared" si="4"/>
        <v>-2.2574339931825893E-2</v>
      </c>
    </row>
    <row r="126" spans="1:19" x14ac:dyDescent="0.2">
      <c r="A126" s="269">
        <v>2004.09</v>
      </c>
      <c r="B126" s="247">
        <v>694.10181799999998</v>
      </c>
      <c r="C126" s="303"/>
      <c r="D126" s="247">
        <v>1573.8370219999999</v>
      </c>
      <c r="E126" s="247">
        <v>1208.1038309999999</v>
      </c>
      <c r="F126" s="247">
        <v>1765.563825</v>
      </c>
      <c r="G126" s="247">
        <v>605.82915300000002</v>
      </c>
      <c r="H126" s="247">
        <v>831.75745600000005</v>
      </c>
      <c r="I126" s="247">
        <v>569.81800999999996</v>
      </c>
      <c r="J126" s="247">
        <v>1230.8355899999999</v>
      </c>
      <c r="K126" s="247">
        <v>1832.4270489999999</v>
      </c>
      <c r="L126" s="247">
        <v>716.894452</v>
      </c>
      <c r="M126" s="247">
        <v>465.61894799999999</v>
      </c>
      <c r="N126" s="247">
        <v>961.41183999999998</v>
      </c>
      <c r="O126" s="247">
        <v>869.40694599999995</v>
      </c>
      <c r="P126" s="247">
        <v>945.659582</v>
      </c>
      <c r="Q126" s="105">
        <f t="shared" si="5"/>
        <v>1.1438581154879834E-2</v>
      </c>
      <c r="R126" s="264">
        <v>6.3295400983098826E-3</v>
      </c>
      <c r="S126" s="111">
        <f t="shared" si="4"/>
        <v>5.1090410565699518E-3</v>
      </c>
    </row>
    <row r="127" spans="1:19" x14ac:dyDescent="0.2">
      <c r="A127" s="269">
        <v>2004.1</v>
      </c>
      <c r="B127" s="247">
        <v>701.52101400000004</v>
      </c>
      <c r="C127" s="303"/>
      <c r="D127" s="247">
        <v>1824.2889130000001</v>
      </c>
      <c r="E127" s="247">
        <v>1211.8593490000001</v>
      </c>
      <c r="F127" s="247">
        <v>1647.5486129999999</v>
      </c>
      <c r="G127" s="247">
        <v>626.62775099999999</v>
      </c>
      <c r="H127" s="247">
        <v>827.150532</v>
      </c>
      <c r="I127" s="247">
        <v>584.53597600000001</v>
      </c>
      <c r="J127" s="247">
        <v>1212.7797230000001</v>
      </c>
      <c r="K127" s="247">
        <v>2090.2405600000002</v>
      </c>
      <c r="L127" s="247">
        <v>720.61888799999997</v>
      </c>
      <c r="M127" s="247">
        <v>497.26364100000001</v>
      </c>
      <c r="N127" s="247">
        <v>958.23687500000005</v>
      </c>
      <c r="O127" s="247">
        <v>861.34143200000005</v>
      </c>
      <c r="P127" s="247">
        <v>955.64328599999999</v>
      </c>
      <c r="Q127" s="105">
        <f t="shared" si="5"/>
        <v>1.0557397387001677E-2</v>
      </c>
      <c r="R127" s="264">
        <v>3.947808631649341E-3</v>
      </c>
      <c r="S127" s="111">
        <f t="shared" si="4"/>
        <v>6.6095887553523358E-3</v>
      </c>
    </row>
    <row r="128" spans="1:19" x14ac:dyDescent="0.2">
      <c r="A128" s="269">
        <v>2004.11</v>
      </c>
      <c r="B128" s="247">
        <v>687.30578800000001</v>
      </c>
      <c r="C128" s="303"/>
      <c r="D128" s="247">
        <v>1818.9002909999999</v>
      </c>
      <c r="E128" s="247">
        <v>1215.2376180000001</v>
      </c>
      <c r="F128" s="247">
        <v>1692.5022369999999</v>
      </c>
      <c r="G128" s="247">
        <v>613.88895000000002</v>
      </c>
      <c r="H128" s="247">
        <v>826.97133399999996</v>
      </c>
      <c r="I128" s="247">
        <v>575.68782499999998</v>
      </c>
      <c r="J128" s="247">
        <v>1189.2236230000001</v>
      </c>
      <c r="K128" s="247">
        <v>1882.4393700000001</v>
      </c>
      <c r="L128" s="247">
        <v>718.95585300000005</v>
      </c>
      <c r="M128" s="247">
        <v>501.86280900000003</v>
      </c>
      <c r="N128" s="247">
        <v>949.91455800000006</v>
      </c>
      <c r="O128" s="247">
        <v>869.80617400000006</v>
      </c>
      <c r="P128" s="247">
        <v>944.71196199999997</v>
      </c>
      <c r="Q128" s="105">
        <f t="shared" si="5"/>
        <v>-1.1438707476044585E-2</v>
      </c>
      <c r="R128" s="264">
        <v>0</v>
      </c>
      <c r="S128" s="111">
        <f t="shared" si="4"/>
        <v>-1.1438707476044585E-2</v>
      </c>
    </row>
    <row r="129" spans="1:19" x14ac:dyDescent="0.2">
      <c r="A129" s="269">
        <v>2004.12</v>
      </c>
      <c r="B129" s="247">
        <v>997.23070900000005</v>
      </c>
      <c r="C129" s="303"/>
      <c r="D129" s="247">
        <v>2775.7226679999999</v>
      </c>
      <c r="E129" s="247">
        <v>1965.1601089999999</v>
      </c>
      <c r="F129" s="247">
        <v>2462.8572760000002</v>
      </c>
      <c r="G129" s="247">
        <v>850.12862800000005</v>
      </c>
      <c r="H129" s="247">
        <v>1233.984089</v>
      </c>
      <c r="I129" s="247">
        <v>831.06906100000003</v>
      </c>
      <c r="J129" s="247">
        <v>1826.741383</v>
      </c>
      <c r="K129" s="247">
        <v>2878.3365020000001</v>
      </c>
      <c r="L129" s="247">
        <v>1024.0493080000001</v>
      </c>
      <c r="M129" s="247">
        <v>691.36788899999999</v>
      </c>
      <c r="N129" s="247">
        <v>1380.8326870000001</v>
      </c>
      <c r="O129" s="247">
        <v>1289.104394</v>
      </c>
      <c r="P129" s="247">
        <v>1437.8779589999999</v>
      </c>
      <c r="Q129" s="105">
        <f t="shared" si="5"/>
        <v>0.52202789510142766</v>
      </c>
      <c r="R129" s="264">
        <v>8.3977605971743419E-3</v>
      </c>
      <c r="S129" s="111">
        <f t="shared" si="4"/>
        <v>0.51363013450425332</v>
      </c>
    </row>
    <row r="130" spans="1:19" x14ac:dyDescent="0.2">
      <c r="A130" s="269">
        <v>2005.01</v>
      </c>
      <c r="B130" s="247">
        <v>734.80562899999995</v>
      </c>
      <c r="C130" s="303"/>
      <c r="D130" s="247">
        <v>2034.06628</v>
      </c>
      <c r="E130" s="247">
        <v>1444.0891039999999</v>
      </c>
      <c r="F130" s="247">
        <v>1962.4882070000001</v>
      </c>
      <c r="G130" s="247">
        <v>661.27562899999998</v>
      </c>
      <c r="H130" s="247">
        <v>956.15283399999998</v>
      </c>
      <c r="I130" s="247">
        <v>645.55968299999995</v>
      </c>
      <c r="J130" s="247">
        <v>1333.955845</v>
      </c>
      <c r="K130" s="247">
        <v>2507.2170179999998</v>
      </c>
      <c r="L130" s="247">
        <v>817.85720500000002</v>
      </c>
      <c r="M130" s="247">
        <v>516.12979700000005</v>
      </c>
      <c r="N130" s="247">
        <v>1116.4822750000001</v>
      </c>
      <c r="O130" s="247">
        <v>1001.90084</v>
      </c>
      <c r="P130" s="247">
        <v>1101.324785</v>
      </c>
      <c r="Q130" s="105">
        <f t="shared" si="5"/>
        <v>-0.23406240557026292</v>
      </c>
      <c r="R130" s="264">
        <v>1.4805023132848483E-2</v>
      </c>
      <c r="S130" s="111">
        <f t="shared" si="4"/>
        <v>-0.2488674287031114</v>
      </c>
    </row>
    <row r="131" spans="1:19" x14ac:dyDescent="0.2">
      <c r="A131" s="269">
        <v>2005.02</v>
      </c>
      <c r="B131" s="247">
        <v>741.75671799999998</v>
      </c>
      <c r="C131" s="303"/>
      <c r="D131" s="247">
        <v>2040.673953</v>
      </c>
      <c r="E131" s="247">
        <v>1293.6515380000001</v>
      </c>
      <c r="F131" s="247">
        <v>1991.5849800000001</v>
      </c>
      <c r="G131" s="247">
        <v>651.53538200000003</v>
      </c>
      <c r="H131" s="247">
        <v>939.50067799999999</v>
      </c>
      <c r="I131" s="247">
        <v>637.98664399999996</v>
      </c>
      <c r="J131" s="247">
        <v>1285.7533020000001</v>
      </c>
      <c r="K131" s="247">
        <v>1965.524504</v>
      </c>
      <c r="L131" s="247">
        <v>789.11571500000002</v>
      </c>
      <c r="M131" s="247">
        <v>525.99697700000002</v>
      </c>
      <c r="N131" s="247">
        <v>1039.484524</v>
      </c>
      <c r="O131" s="247">
        <v>941.15484800000002</v>
      </c>
      <c r="P131" s="247">
        <v>1028.1592479999999</v>
      </c>
      <c r="Q131" s="105">
        <f t="shared" si="5"/>
        <v>-6.6434114619512652E-2</v>
      </c>
      <c r="R131" s="264">
        <v>9.5089227562850098E-3</v>
      </c>
      <c r="S131" s="111">
        <f t="shared" si="4"/>
        <v>-7.5943037375797662E-2</v>
      </c>
    </row>
    <row r="132" spans="1:19" x14ac:dyDescent="0.2">
      <c r="A132" s="269">
        <v>2005.03</v>
      </c>
      <c r="B132" s="247">
        <v>711.85372099999995</v>
      </c>
      <c r="C132" s="303"/>
      <c r="D132" s="247">
        <v>2382.8971489999999</v>
      </c>
      <c r="E132" s="247">
        <v>1425.7273620000001</v>
      </c>
      <c r="F132" s="247">
        <v>1989.8182389999999</v>
      </c>
      <c r="G132" s="247">
        <v>686.79375400000004</v>
      </c>
      <c r="H132" s="247">
        <v>922.81298000000004</v>
      </c>
      <c r="I132" s="247">
        <v>645.14609299999995</v>
      </c>
      <c r="J132" s="247">
        <v>1347.1327209999999</v>
      </c>
      <c r="K132" s="247">
        <v>1940.6919909999999</v>
      </c>
      <c r="L132" s="247">
        <v>792.88990699999999</v>
      </c>
      <c r="M132" s="247">
        <v>526.57302800000002</v>
      </c>
      <c r="N132" s="247">
        <v>1022.07864</v>
      </c>
      <c r="O132" s="247">
        <v>950.57607599999994</v>
      </c>
      <c r="P132" s="247">
        <v>1063.5245070000001</v>
      </c>
      <c r="Q132" s="105">
        <f t="shared" si="5"/>
        <v>3.4396674512040315E-2</v>
      </c>
      <c r="R132" s="264">
        <v>1.5419354838709598E-2</v>
      </c>
      <c r="S132" s="111">
        <f t="shared" si="4"/>
        <v>1.8977319673330717E-2</v>
      </c>
    </row>
    <row r="133" spans="1:19" x14ac:dyDescent="0.2">
      <c r="A133" s="269">
        <v>2005.04</v>
      </c>
      <c r="B133" s="247">
        <v>706.09406999999999</v>
      </c>
      <c r="C133" s="303"/>
      <c r="D133" s="247">
        <v>2009.3338550000001</v>
      </c>
      <c r="E133" s="247">
        <v>1360.6192450000001</v>
      </c>
      <c r="F133" s="247">
        <v>1804.111457</v>
      </c>
      <c r="G133" s="247">
        <v>805.50447699999995</v>
      </c>
      <c r="H133" s="247">
        <v>938.16323</v>
      </c>
      <c r="I133" s="247">
        <v>656.31802400000004</v>
      </c>
      <c r="J133" s="247">
        <v>1339.499184</v>
      </c>
      <c r="K133" s="247">
        <v>1902.383564</v>
      </c>
      <c r="L133" s="247">
        <v>836.03721299999995</v>
      </c>
      <c r="M133" s="247">
        <v>551.57072300000004</v>
      </c>
      <c r="N133" s="247">
        <v>1043.37601</v>
      </c>
      <c r="O133" s="247">
        <v>955.26484500000004</v>
      </c>
      <c r="P133" s="247">
        <v>1057.4120150000001</v>
      </c>
      <c r="Q133" s="105">
        <f t="shared" si="5"/>
        <v>-5.7473917711987621E-3</v>
      </c>
      <c r="R133" s="264">
        <v>4.8923057373404522E-3</v>
      </c>
      <c r="S133" s="111">
        <f t="shared" si="4"/>
        <v>-1.0639697508539214E-2</v>
      </c>
    </row>
    <row r="134" spans="1:19" x14ac:dyDescent="0.2">
      <c r="A134" s="269">
        <v>2005.05</v>
      </c>
      <c r="B134" s="247">
        <v>719.09814400000005</v>
      </c>
      <c r="C134" s="303"/>
      <c r="D134" s="247">
        <v>1937.3633259999999</v>
      </c>
      <c r="E134" s="247">
        <v>1390.5019480000001</v>
      </c>
      <c r="F134" s="247">
        <v>1809.037673</v>
      </c>
      <c r="G134" s="247">
        <v>816.23579099999995</v>
      </c>
      <c r="H134" s="247">
        <v>933.75714500000004</v>
      </c>
      <c r="I134" s="247">
        <v>660.79418799999996</v>
      </c>
      <c r="J134" s="247">
        <v>1379.7544109999999</v>
      </c>
      <c r="K134" s="247">
        <v>1955.1447989999999</v>
      </c>
      <c r="L134" s="247">
        <v>830.73599300000001</v>
      </c>
      <c r="M134" s="247">
        <v>561.64241700000002</v>
      </c>
      <c r="N134" s="247">
        <v>1042.478374</v>
      </c>
      <c r="O134" s="247">
        <v>971.89972499999999</v>
      </c>
      <c r="P134" s="247">
        <v>1072.4280429999999</v>
      </c>
      <c r="Q134" s="105">
        <f t="shared" si="5"/>
        <v>1.4200735178897972E-2</v>
      </c>
      <c r="R134" s="264">
        <v>6.0065756196259201E-3</v>
      </c>
      <c r="S134" s="111">
        <f t="shared" si="4"/>
        <v>8.1941595592720518E-3</v>
      </c>
    </row>
    <row r="135" spans="1:19" x14ac:dyDescent="0.2">
      <c r="A135" s="269">
        <v>2005.06</v>
      </c>
      <c r="B135" s="247">
        <v>1051.683446</v>
      </c>
      <c r="C135" s="303"/>
      <c r="D135" s="247">
        <v>2930.324748</v>
      </c>
      <c r="E135" s="247">
        <v>2047.525973</v>
      </c>
      <c r="F135" s="247">
        <v>2620.7785990000002</v>
      </c>
      <c r="G135" s="247">
        <v>1010.296511</v>
      </c>
      <c r="H135" s="247">
        <v>1348.596916</v>
      </c>
      <c r="I135" s="247">
        <v>930.59437100000002</v>
      </c>
      <c r="J135" s="247">
        <v>1967.3781389999999</v>
      </c>
      <c r="K135" s="247">
        <v>3600.6472979999999</v>
      </c>
      <c r="L135" s="247">
        <v>1155.9884500000001</v>
      </c>
      <c r="M135" s="247">
        <v>737.858338</v>
      </c>
      <c r="N135" s="247">
        <v>1528.2997399999999</v>
      </c>
      <c r="O135" s="247">
        <v>1373.1287970000001</v>
      </c>
      <c r="P135" s="247">
        <v>1561.438519</v>
      </c>
      <c r="Q135" s="105">
        <f t="shared" si="5"/>
        <v>0.45598441703561488</v>
      </c>
      <c r="R135" s="264">
        <v>9.1760417321347099E-3</v>
      </c>
      <c r="S135" s="111">
        <f t="shared" si="4"/>
        <v>0.44680837530348017</v>
      </c>
    </row>
    <row r="136" spans="1:19" x14ac:dyDescent="0.2">
      <c r="A136" s="269">
        <v>2005.07</v>
      </c>
      <c r="B136" s="247">
        <v>758.50106100000005</v>
      </c>
      <c r="C136" s="303"/>
      <c r="D136" s="247">
        <v>1958.6060090000001</v>
      </c>
      <c r="E136" s="247">
        <v>1432.949396</v>
      </c>
      <c r="F136" s="247">
        <v>1860.3638619999999</v>
      </c>
      <c r="G136" s="247">
        <v>789.63270199999999</v>
      </c>
      <c r="H136" s="247">
        <v>1016.272283</v>
      </c>
      <c r="I136" s="247">
        <v>685.18851299999994</v>
      </c>
      <c r="J136" s="247">
        <v>1404.0184509999999</v>
      </c>
      <c r="K136" s="247">
        <v>2177.7141660000002</v>
      </c>
      <c r="L136" s="247">
        <v>870.35899500000005</v>
      </c>
      <c r="M136" s="247">
        <v>552.37052500000004</v>
      </c>
      <c r="N136" s="247">
        <v>1092.33321</v>
      </c>
      <c r="O136" s="247">
        <v>1001.948208</v>
      </c>
      <c r="P136" s="247">
        <v>1118.4916020000001</v>
      </c>
      <c r="Q136" s="105">
        <f t="shared" si="5"/>
        <v>-0.28367874342159738</v>
      </c>
      <c r="R136" s="264">
        <v>1.002677959768361E-2</v>
      </c>
      <c r="S136" s="111">
        <f t="shared" si="4"/>
        <v>-0.29370552301928099</v>
      </c>
    </row>
    <row r="137" spans="1:19" x14ac:dyDescent="0.2">
      <c r="A137" s="269">
        <v>2005.08</v>
      </c>
      <c r="B137" s="247">
        <v>765.85275200000001</v>
      </c>
      <c r="C137" s="303"/>
      <c r="D137" s="247">
        <v>2107.160022</v>
      </c>
      <c r="E137" s="247">
        <v>1488.433141</v>
      </c>
      <c r="F137" s="247">
        <v>1877.975688</v>
      </c>
      <c r="G137" s="247">
        <v>801.89262599999995</v>
      </c>
      <c r="H137" s="247">
        <v>1068.3683100000001</v>
      </c>
      <c r="I137" s="247">
        <v>701.03279699999996</v>
      </c>
      <c r="J137" s="247">
        <v>1433.4613300000001</v>
      </c>
      <c r="K137" s="247">
        <v>2260.8558459999999</v>
      </c>
      <c r="L137" s="247">
        <v>891.57975999999996</v>
      </c>
      <c r="M137" s="247">
        <v>558.07689100000005</v>
      </c>
      <c r="N137" s="247">
        <v>1072.278237</v>
      </c>
      <c r="O137" s="247">
        <v>979.69724900000006</v>
      </c>
      <c r="P137" s="247">
        <v>1149.901216</v>
      </c>
      <c r="Q137" s="105">
        <f t="shared" si="5"/>
        <v>2.8082118760512476E-2</v>
      </c>
      <c r="R137" s="264">
        <v>4.3778517696384522E-3</v>
      </c>
      <c r="S137" s="111">
        <f t="shared" si="4"/>
        <v>2.3704266990874023E-2</v>
      </c>
    </row>
    <row r="138" spans="1:19" x14ac:dyDescent="0.2">
      <c r="A138" s="269">
        <v>2005.09</v>
      </c>
      <c r="B138" s="247">
        <v>774.95618400000001</v>
      </c>
      <c r="C138" s="303"/>
      <c r="D138" s="247">
        <v>2129.5959779999998</v>
      </c>
      <c r="E138" s="247">
        <v>1564.6452839999999</v>
      </c>
      <c r="F138" s="247">
        <v>2078.4583379999999</v>
      </c>
      <c r="G138" s="247">
        <v>794.35618599999998</v>
      </c>
      <c r="H138" s="247">
        <v>1097.9147029999999</v>
      </c>
      <c r="I138" s="247">
        <v>692.63826100000006</v>
      </c>
      <c r="J138" s="247">
        <v>1470.1090019999999</v>
      </c>
      <c r="K138" s="247">
        <v>2361.2677509999999</v>
      </c>
      <c r="L138" s="247">
        <v>932.64713500000005</v>
      </c>
      <c r="M138" s="247">
        <v>555.66888100000006</v>
      </c>
      <c r="N138" s="247">
        <v>1093.318006</v>
      </c>
      <c r="O138" s="247">
        <v>994.06686500000001</v>
      </c>
      <c r="P138" s="247">
        <v>1186.577902</v>
      </c>
      <c r="Q138" s="105">
        <f t="shared" si="5"/>
        <v>3.1895510231376267E-2</v>
      </c>
      <c r="R138" s="264">
        <v>1.1664313340290944E-2</v>
      </c>
      <c r="S138" s="111">
        <f t="shared" si="4"/>
        <v>2.0231196891085323E-2</v>
      </c>
    </row>
    <row r="139" spans="1:19" x14ac:dyDescent="0.2">
      <c r="A139" s="269">
        <v>2005.1</v>
      </c>
      <c r="B139" s="247">
        <v>867.455783</v>
      </c>
      <c r="C139" s="303"/>
      <c r="D139" s="247">
        <v>2242.8862859999999</v>
      </c>
      <c r="E139" s="247">
        <v>1578.7168919999999</v>
      </c>
      <c r="F139" s="247">
        <v>2053.46704</v>
      </c>
      <c r="G139" s="247">
        <v>827.51307399999996</v>
      </c>
      <c r="H139" s="247">
        <v>1103.31405</v>
      </c>
      <c r="I139" s="247">
        <v>732.07464600000003</v>
      </c>
      <c r="J139" s="247">
        <v>1491.912593</v>
      </c>
      <c r="K139" s="247">
        <v>2283.0205959999998</v>
      </c>
      <c r="L139" s="247">
        <v>918.90003400000001</v>
      </c>
      <c r="M139" s="247">
        <v>558.40272500000003</v>
      </c>
      <c r="N139" s="247">
        <v>1145.853218</v>
      </c>
      <c r="O139" s="247">
        <v>1025.9631589999999</v>
      </c>
      <c r="P139" s="247">
        <v>1201.130533</v>
      </c>
      <c r="Q139" s="105">
        <f t="shared" si="5"/>
        <v>1.2264370485470355E-2</v>
      </c>
      <c r="R139" s="264">
        <v>7.7674616178164957E-3</v>
      </c>
      <c r="S139" s="111">
        <f t="shared" si="4"/>
        <v>4.4969088676538593E-3</v>
      </c>
    </row>
    <row r="140" spans="1:19" x14ac:dyDescent="0.2">
      <c r="A140" s="269">
        <v>2005.11</v>
      </c>
      <c r="B140" s="247">
        <v>824.26943500000004</v>
      </c>
      <c r="C140" s="303"/>
      <c r="D140" s="247">
        <v>2299.3352089999998</v>
      </c>
      <c r="E140" s="247">
        <v>1607.4562599999999</v>
      </c>
      <c r="F140" s="247">
        <v>2071.5377990000002</v>
      </c>
      <c r="G140" s="247">
        <v>865.64930100000004</v>
      </c>
      <c r="H140" s="247">
        <v>1109.698948</v>
      </c>
      <c r="I140" s="247">
        <v>730.29240000000004</v>
      </c>
      <c r="J140" s="247">
        <v>1537.436972</v>
      </c>
      <c r="K140" s="247">
        <v>2254.5033969999999</v>
      </c>
      <c r="L140" s="247">
        <v>964.99329599999999</v>
      </c>
      <c r="M140" s="247">
        <v>562.80235800000003</v>
      </c>
      <c r="N140" s="247">
        <v>1187.553635</v>
      </c>
      <c r="O140" s="247">
        <v>1040.341383</v>
      </c>
      <c r="P140" s="247">
        <v>1218.266537</v>
      </c>
      <c r="Q140" s="105">
        <f t="shared" si="5"/>
        <v>1.4266562650106174E-2</v>
      </c>
      <c r="R140" s="264">
        <v>1.2103329921117956E-2</v>
      </c>
      <c r="S140" s="111">
        <f t="shared" si="4"/>
        <v>2.1632327289882181E-3</v>
      </c>
    </row>
    <row r="141" spans="1:19" x14ac:dyDescent="0.2">
      <c r="A141" s="269">
        <v>2005.12</v>
      </c>
      <c r="B141" s="247">
        <v>1178.043273</v>
      </c>
      <c r="C141" s="303"/>
      <c r="D141" s="247">
        <v>3533.2086089999998</v>
      </c>
      <c r="E141" s="247">
        <v>2502.7849219999998</v>
      </c>
      <c r="F141" s="247">
        <v>3175.960411</v>
      </c>
      <c r="G141" s="247">
        <v>1182.908406</v>
      </c>
      <c r="H141" s="247">
        <v>1641.5214679999999</v>
      </c>
      <c r="I141" s="247">
        <v>1058.7249119999999</v>
      </c>
      <c r="J141" s="247">
        <v>2260.304232</v>
      </c>
      <c r="K141" s="247">
        <v>3587.7804609999998</v>
      </c>
      <c r="L141" s="247">
        <v>1360.51106</v>
      </c>
      <c r="M141" s="247">
        <v>860.30460700000003</v>
      </c>
      <c r="N141" s="247">
        <v>1815.437216</v>
      </c>
      <c r="O141" s="247">
        <v>1554.8814560000001</v>
      </c>
      <c r="P141" s="247">
        <v>1833.4027719999999</v>
      </c>
      <c r="Q141" s="105">
        <f t="shared" si="5"/>
        <v>0.50492746563882673</v>
      </c>
      <c r="R141" s="264">
        <v>1.1125654450261591E-2</v>
      </c>
      <c r="S141" s="111">
        <f t="shared" ref="S141:S204" si="6">Q141-R141</f>
        <v>0.49380181118856514</v>
      </c>
    </row>
    <row r="142" spans="1:19" x14ac:dyDescent="0.2">
      <c r="A142" s="269">
        <v>2006.01</v>
      </c>
      <c r="B142" s="247">
        <v>880.71088499999996</v>
      </c>
      <c r="C142" s="303"/>
      <c r="D142" s="247">
        <v>2416.9720510000002</v>
      </c>
      <c r="E142" s="247">
        <v>1842.1463699999999</v>
      </c>
      <c r="F142" s="247">
        <v>2403.8388049999999</v>
      </c>
      <c r="G142" s="247">
        <v>931.44123000000002</v>
      </c>
      <c r="H142" s="247">
        <v>1221.6890820000001</v>
      </c>
      <c r="I142" s="247">
        <v>816.14272600000004</v>
      </c>
      <c r="J142" s="247">
        <v>1655.4156170000001</v>
      </c>
      <c r="K142" s="247">
        <v>3371.1898999999999</v>
      </c>
      <c r="L142" s="247">
        <v>1019.010148</v>
      </c>
      <c r="M142" s="247">
        <v>579.45669199999998</v>
      </c>
      <c r="N142" s="247">
        <v>1395.180922</v>
      </c>
      <c r="O142" s="247">
        <v>1157.16032</v>
      </c>
      <c r="P142" s="247">
        <v>1381.9743550000001</v>
      </c>
      <c r="Q142" s="105">
        <f t="shared" si="5"/>
        <v>-0.2462243560958246</v>
      </c>
      <c r="R142" s="264">
        <v>1.2768461312150814E-2</v>
      </c>
      <c r="S142" s="111">
        <f t="shared" si="6"/>
        <v>-0.25899281740797542</v>
      </c>
    </row>
    <row r="143" spans="1:19" x14ac:dyDescent="0.2">
      <c r="A143" s="269">
        <v>2006.02</v>
      </c>
      <c r="B143" s="247">
        <v>867.96778800000004</v>
      </c>
      <c r="C143" s="303"/>
      <c r="D143" s="247">
        <v>2717.2998120000002</v>
      </c>
      <c r="E143" s="247">
        <v>1604.08618</v>
      </c>
      <c r="F143" s="247">
        <v>2622.8022249999999</v>
      </c>
      <c r="G143" s="247">
        <v>867.20613600000001</v>
      </c>
      <c r="H143" s="247">
        <v>1159.163595</v>
      </c>
      <c r="I143" s="247">
        <v>808.87944000000005</v>
      </c>
      <c r="J143" s="247">
        <v>1618.388361</v>
      </c>
      <c r="K143" s="247">
        <v>2463.4125909999998</v>
      </c>
      <c r="L143" s="247">
        <v>975.18773099999999</v>
      </c>
      <c r="M143" s="247">
        <v>702.71832199999994</v>
      </c>
      <c r="N143" s="247">
        <v>1327.595268</v>
      </c>
      <c r="O143" s="247">
        <v>1128.649973</v>
      </c>
      <c r="P143" s="247">
        <v>1275.5795900000001</v>
      </c>
      <c r="Q143" s="105">
        <f t="shared" si="5"/>
        <v>-7.6987510379669777E-2</v>
      </c>
      <c r="R143" s="264">
        <v>3.9507320474088115E-3</v>
      </c>
      <c r="S143" s="111">
        <f t="shared" si="6"/>
        <v>-8.0938242427078588E-2</v>
      </c>
    </row>
    <row r="144" spans="1:19" x14ac:dyDescent="0.2">
      <c r="A144" s="269">
        <v>2006.03</v>
      </c>
      <c r="B144" s="247">
        <v>838.22358599999995</v>
      </c>
      <c r="C144" s="303"/>
      <c r="D144" s="247">
        <v>3029.2786999999998</v>
      </c>
      <c r="E144" s="247">
        <v>1745.212385</v>
      </c>
      <c r="F144" s="247">
        <v>2590.2424129999999</v>
      </c>
      <c r="G144" s="247">
        <v>927.22488099999998</v>
      </c>
      <c r="H144" s="247">
        <v>1149.0572320000001</v>
      </c>
      <c r="I144" s="247">
        <v>819.28097100000002</v>
      </c>
      <c r="J144" s="247">
        <v>1676.693655</v>
      </c>
      <c r="K144" s="247">
        <v>2398.6271539999998</v>
      </c>
      <c r="L144" s="247">
        <v>993.36436300000003</v>
      </c>
      <c r="M144" s="247">
        <v>881.00174700000002</v>
      </c>
      <c r="N144" s="247">
        <v>1327.262481</v>
      </c>
      <c r="O144" s="247">
        <v>1141.7502770000001</v>
      </c>
      <c r="P144" s="247">
        <v>1328.2355560000001</v>
      </c>
      <c r="Q144" s="105">
        <f t="shared" si="5"/>
        <v>4.1280031769715064E-2</v>
      </c>
      <c r="R144" s="264">
        <v>1.2037037037036846E-2</v>
      </c>
      <c r="S144" s="111">
        <f t="shared" si="6"/>
        <v>2.9242994732678218E-2</v>
      </c>
    </row>
    <row r="145" spans="1:19" x14ac:dyDescent="0.2">
      <c r="A145" s="269">
        <v>2006.04</v>
      </c>
      <c r="B145" s="247">
        <v>843.62547199999995</v>
      </c>
      <c r="C145" s="303"/>
      <c r="D145" s="247">
        <v>2442.9632019999999</v>
      </c>
      <c r="E145" s="247">
        <v>1694.2709589999999</v>
      </c>
      <c r="F145" s="247">
        <v>2406.2290889999999</v>
      </c>
      <c r="G145" s="247">
        <v>909.70427199999995</v>
      </c>
      <c r="H145" s="247">
        <v>1162.254387</v>
      </c>
      <c r="I145" s="247">
        <v>824.45129799999995</v>
      </c>
      <c r="J145" s="247">
        <v>1746.6794749999999</v>
      </c>
      <c r="K145" s="247">
        <v>2647.834832</v>
      </c>
      <c r="L145" s="247">
        <v>1019.426254</v>
      </c>
      <c r="M145" s="247">
        <v>796.35298599999999</v>
      </c>
      <c r="N145" s="247">
        <v>1390.753197</v>
      </c>
      <c r="O145" s="247">
        <v>1172.7493030000001</v>
      </c>
      <c r="P145" s="247">
        <v>1324.8788</v>
      </c>
      <c r="Q145" s="105">
        <f t="shared" si="5"/>
        <v>-2.527229439715506E-3</v>
      </c>
      <c r="R145" s="264">
        <v>9.7209515096068344E-3</v>
      </c>
      <c r="S145" s="111">
        <f t="shared" si="6"/>
        <v>-1.224818094932234E-2</v>
      </c>
    </row>
    <row r="146" spans="1:19" x14ac:dyDescent="0.2">
      <c r="A146" s="269">
        <v>2006.05</v>
      </c>
      <c r="B146" s="247">
        <v>929.861581</v>
      </c>
      <c r="C146" s="303"/>
      <c r="D146" s="247">
        <v>2445.8345100000001</v>
      </c>
      <c r="E146" s="247">
        <v>1729.224226</v>
      </c>
      <c r="F146" s="247">
        <v>2467.6017099999999</v>
      </c>
      <c r="G146" s="247">
        <v>966.339429</v>
      </c>
      <c r="H146" s="247">
        <v>1194.095939</v>
      </c>
      <c r="I146" s="247">
        <v>813.26776800000005</v>
      </c>
      <c r="J146" s="247">
        <v>1771.9452389999999</v>
      </c>
      <c r="K146" s="247">
        <v>2552.932546</v>
      </c>
      <c r="L146" s="247">
        <v>1053.4419270000001</v>
      </c>
      <c r="M146" s="247">
        <v>787.16784399999995</v>
      </c>
      <c r="N146" s="247">
        <v>1407.103728</v>
      </c>
      <c r="O146" s="247">
        <v>1169.7533370000001</v>
      </c>
      <c r="P146" s="247">
        <v>1350.175524</v>
      </c>
      <c r="Q146" s="105">
        <f t="shared" si="5"/>
        <v>1.9093613695079226E-2</v>
      </c>
      <c r="R146" s="264">
        <v>4.7004190735076001E-3</v>
      </c>
      <c r="S146" s="111">
        <f t="shared" si="6"/>
        <v>1.4393194621571626E-2</v>
      </c>
    </row>
    <row r="147" spans="1:19" x14ac:dyDescent="0.2">
      <c r="A147" s="269">
        <v>2006.06</v>
      </c>
      <c r="B147" s="247">
        <v>1380.6701479999999</v>
      </c>
      <c r="C147" s="303"/>
      <c r="D147" s="247">
        <v>3682.438126</v>
      </c>
      <c r="E147" s="247">
        <v>2543.3884830000002</v>
      </c>
      <c r="F147" s="247">
        <v>3648.822267</v>
      </c>
      <c r="G147" s="247">
        <v>1324.288333</v>
      </c>
      <c r="H147" s="247">
        <v>1740.262606</v>
      </c>
      <c r="I147" s="247">
        <v>1143.8748949999999</v>
      </c>
      <c r="J147" s="247">
        <v>2506.8746719999999</v>
      </c>
      <c r="K147" s="247">
        <v>3907.313725</v>
      </c>
      <c r="L147" s="247">
        <v>1484.568812</v>
      </c>
      <c r="M147" s="247">
        <v>1132.107782</v>
      </c>
      <c r="N147" s="247">
        <v>2025.7615929999999</v>
      </c>
      <c r="O147" s="247">
        <v>1704.2743620000001</v>
      </c>
      <c r="P147" s="247">
        <v>1963.63735</v>
      </c>
      <c r="Q147" s="105">
        <f t="shared" si="5"/>
        <v>0.45435709290786996</v>
      </c>
      <c r="R147" s="264">
        <v>4.8475283242206402E-3</v>
      </c>
      <c r="S147" s="111">
        <f t="shared" si="6"/>
        <v>0.44950956458364932</v>
      </c>
    </row>
    <row r="148" spans="1:19" x14ac:dyDescent="0.2">
      <c r="A148" s="269">
        <v>2006.07</v>
      </c>
      <c r="B148" s="247">
        <v>980.36774200000002</v>
      </c>
      <c r="C148" s="303"/>
      <c r="D148" s="247">
        <v>2574.6958300000001</v>
      </c>
      <c r="E148" s="247">
        <v>1859.367342</v>
      </c>
      <c r="F148" s="247">
        <v>2795.5994439999999</v>
      </c>
      <c r="G148" s="247">
        <v>1017.08444</v>
      </c>
      <c r="H148" s="247">
        <v>1209.0842560000001</v>
      </c>
      <c r="I148" s="247">
        <v>831.285753</v>
      </c>
      <c r="J148" s="247">
        <v>1808.398876</v>
      </c>
      <c r="K148" s="247">
        <v>2674.468867</v>
      </c>
      <c r="L148" s="247">
        <v>1094.2195529999999</v>
      </c>
      <c r="M148" s="247">
        <v>786.55935599999998</v>
      </c>
      <c r="N148" s="247">
        <v>1451.7387180000001</v>
      </c>
      <c r="O148" s="247">
        <v>1201.7681809999999</v>
      </c>
      <c r="P148" s="247">
        <v>1416.7133389999999</v>
      </c>
      <c r="Q148" s="105">
        <f t="shared" si="5"/>
        <v>-0.2785259768052385</v>
      </c>
      <c r="R148" s="264">
        <v>6.1704156616368966E-3</v>
      </c>
      <c r="S148" s="111">
        <f t="shared" si="6"/>
        <v>-0.28469639246687539</v>
      </c>
    </row>
    <row r="149" spans="1:19" x14ac:dyDescent="0.2">
      <c r="A149" s="269">
        <v>2006.08</v>
      </c>
      <c r="B149" s="247">
        <v>982.77763000000004</v>
      </c>
      <c r="C149" s="303"/>
      <c r="D149" s="247">
        <v>2596.6777710000001</v>
      </c>
      <c r="E149" s="247">
        <v>1901.3245959999999</v>
      </c>
      <c r="F149" s="247">
        <v>2550.5176350000002</v>
      </c>
      <c r="G149" s="247">
        <v>1048.6633260000001</v>
      </c>
      <c r="H149" s="247">
        <v>1270.516057</v>
      </c>
      <c r="I149" s="247">
        <v>838.25635999999997</v>
      </c>
      <c r="J149" s="247">
        <v>1853.0412389999999</v>
      </c>
      <c r="K149" s="247">
        <v>2666.7101659999998</v>
      </c>
      <c r="L149" s="247">
        <v>1151.1964379999999</v>
      </c>
      <c r="M149" s="247">
        <v>790.339337</v>
      </c>
      <c r="N149" s="247">
        <v>1427.4284540000001</v>
      </c>
      <c r="O149" s="247">
        <v>1213.5233659999999</v>
      </c>
      <c r="P149" s="247">
        <v>1449.6365290000001</v>
      </c>
      <c r="Q149" s="105">
        <f t="shared" si="5"/>
        <v>2.3239133206184981E-2</v>
      </c>
      <c r="R149" s="264">
        <v>5.6308189775324813E-3</v>
      </c>
      <c r="S149" s="111">
        <f t="shared" si="6"/>
        <v>1.76083142286525E-2</v>
      </c>
    </row>
    <row r="150" spans="1:19" x14ac:dyDescent="0.2">
      <c r="A150" s="269">
        <v>2006.09</v>
      </c>
      <c r="B150" s="247">
        <v>985.92088699999999</v>
      </c>
      <c r="C150" s="303"/>
      <c r="D150" s="247">
        <v>2483.6466270000001</v>
      </c>
      <c r="E150" s="247">
        <v>1859.9856440000001</v>
      </c>
      <c r="F150" s="247">
        <v>2717.975966</v>
      </c>
      <c r="G150" s="247">
        <v>1038.041191</v>
      </c>
      <c r="H150" s="247">
        <v>1286.4246109999999</v>
      </c>
      <c r="I150" s="247">
        <v>832.23910999999998</v>
      </c>
      <c r="J150" s="247">
        <v>1896.1949810000001</v>
      </c>
      <c r="K150" s="247">
        <v>2767.7492419999999</v>
      </c>
      <c r="L150" s="247">
        <v>1145.366025</v>
      </c>
      <c r="M150" s="247">
        <v>786.63267900000005</v>
      </c>
      <c r="N150" s="247">
        <v>1492.0328649999999</v>
      </c>
      <c r="O150" s="247">
        <v>1258.4277629999999</v>
      </c>
      <c r="P150" s="247">
        <v>1451.3884969999999</v>
      </c>
      <c r="Q150" s="105">
        <f t="shared" si="5"/>
        <v>1.2085567416049159E-3</v>
      </c>
      <c r="R150" s="264">
        <v>8.9810400266103763E-3</v>
      </c>
      <c r="S150" s="111">
        <f t="shared" si="6"/>
        <v>-7.7724832850054604E-3</v>
      </c>
    </row>
    <row r="151" spans="1:19" x14ac:dyDescent="0.2">
      <c r="A151" s="269">
        <v>2006.1</v>
      </c>
      <c r="B151" s="247">
        <v>1030.8638330000001</v>
      </c>
      <c r="C151" s="303"/>
      <c r="D151" s="247">
        <v>2384.4603889999999</v>
      </c>
      <c r="E151" s="247">
        <v>1947.3395419999999</v>
      </c>
      <c r="F151" s="247">
        <v>2687.446563</v>
      </c>
      <c r="G151" s="247">
        <v>1075.4069099999999</v>
      </c>
      <c r="H151" s="247">
        <v>1282.0154110000001</v>
      </c>
      <c r="I151" s="247">
        <v>836.27022599999998</v>
      </c>
      <c r="J151" s="247">
        <v>1911.415555</v>
      </c>
      <c r="K151" s="247">
        <v>2904.1054680000002</v>
      </c>
      <c r="L151" s="247">
        <v>1159.735805</v>
      </c>
      <c r="M151" s="247">
        <v>787.75714200000004</v>
      </c>
      <c r="N151" s="247">
        <v>1471.1827000000001</v>
      </c>
      <c r="O151" s="247">
        <v>1246.183477</v>
      </c>
      <c r="P151" s="247">
        <v>1482.0706660000001</v>
      </c>
      <c r="Q151" s="105">
        <f t="shared" si="5"/>
        <v>2.1139873344331761E-2</v>
      </c>
      <c r="R151" s="264">
        <v>8.5714285714284522E-3</v>
      </c>
      <c r="S151" s="111">
        <f t="shared" si="6"/>
        <v>1.2568444772903309E-2</v>
      </c>
    </row>
    <row r="152" spans="1:19" x14ac:dyDescent="0.2">
      <c r="A152" s="269">
        <v>2006.11</v>
      </c>
      <c r="B152" s="247">
        <v>1005.731047</v>
      </c>
      <c r="C152" s="303"/>
      <c r="D152" s="247">
        <v>2677.7049400000001</v>
      </c>
      <c r="E152" s="247">
        <v>1915.6305199999999</v>
      </c>
      <c r="F152" s="247">
        <v>2656.9353599999999</v>
      </c>
      <c r="G152" s="247">
        <v>1102.6711829999999</v>
      </c>
      <c r="H152" s="247">
        <v>1297.67428</v>
      </c>
      <c r="I152" s="247">
        <v>845.954792</v>
      </c>
      <c r="J152" s="247">
        <v>1929.9102820000001</v>
      </c>
      <c r="K152" s="247">
        <v>2663.3082629999999</v>
      </c>
      <c r="L152" s="247">
        <v>1141.7414229999999</v>
      </c>
      <c r="M152" s="247">
        <v>801.86853699999995</v>
      </c>
      <c r="N152" s="247">
        <v>1457.8709690000001</v>
      </c>
      <c r="O152" s="247">
        <v>1247.444841</v>
      </c>
      <c r="P152" s="247">
        <v>1469.7357340000001</v>
      </c>
      <c r="Q152" s="105">
        <f t="shared" si="5"/>
        <v>-8.3227691384588631E-3</v>
      </c>
      <c r="R152" s="264">
        <v>7.0821529745044298E-3</v>
      </c>
      <c r="S152" s="111">
        <f t="shared" si="6"/>
        <v>-1.5404922112963293E-2</v>
      </c>
    </row>
    <row r="153" spans="1:19" x14ac:dyDescent="0.2">
      <c r="A153" s="269">
        <v>2006.12</v>
      </c>
      <c r="B153" s="247">
        <v>1474.2290760000001</v>
      </c>
      <c r="C153" s="303"/>
      <c r="D153" s="247">
        <v>3999.0569110000001</v>
      </c>
      <c r="E153" s="247">
        <v>3016.8524900000002</v>
      </c>
      <c r="F153" s="247">
        <v>4095.2448020000002</v>
      </c>
      <c r="G153" s="247">
        <v>1444.2850020000001</v>
      </c>
      <c r="H153" s="247">
        <v>1909.9907679999999</v>
      </c>
      <c r="I153" s="247">
        <v>1193.9998720000001</v>
      </c>
      <c r="J153" s="247">
        <v>2810.880807</v>
      </c>
      <c r="K153" s="247">
        <v>4096.0209009999999</v>
      </c>
      <c r="L153" s="247">
        <v>1622.622879</v>
      </c>
      <c r="M153" s="247">
        <v>1178.5026210000001</v>
      </c>
      <c r="N153" s="247">
        <v>2134.128905</v>
      </c>
      <c r="O153" s="247">
        <v>1877.81466</v>
      </c>
      <c r="P153" s="247">
        <v>2199.9596139999999</v>
      </c>
      <c r="Q153" s="105">
        <f t="shared" si="5"/>
        <v>0.49684025713428004</v>
      </c>
      <c r="R153" s="264">
        <v>9.7911933354970504E-3</v>
      </c>
      <c r="S153" s="111">
        <f t="shared" si="6"/>
        <v>0.48704906379878299</v>
      </c>
    </row>
    <row r="154" spans="1:19" x14ac:dyDescent="0.2">
      <c r="A154" s="269">
        <v>2007.01</v>
      </c>
      <c r="B154" s="247">
        <v>1099.2881669999999</v>
      </c>
      <c r="C154" s="303"/>
      <c r="D154" s="247">
        <v>2745.2847379999998</v>
      </c>
      <c r="E154" s="247">
        <v>2184.4770189999999</v>
      </c>
      <c r="F154" s="247">
        <v>3041.123239</v>
      </c>
      <c r="G154" s="247">
        <v>1171.906176</v>
      </c>
      <c r="H154" s="247">
        <v>1443.311717</v>
      </c>
      <c r="I154" s="247">
        <v>920.20410900000002</v>
      </c>
      <c r="J154" s="247">
        <v>2050.239994</v>
      </c>
      <c r="K154" s="247">
        <v>4081.8008140000002</v>
      </c>
      <c r="L154" s="247">
        <v>1230.5282050000001</v>
      </c>
      <c r="M154" s="247">
        <v>871.33545700000002</v>
      </c>
      <c r="N154" s="247">
        <v>1760.4227639999999</v>
      </c>
      <c r="O154" s="247">
        <v>1390.9626189999999</v>
      </c>
      <c r="P154" s="247">
        <v>1674.3525890000001</v>
      </c>
      <c r="Q154" s="105">
        <f t="shared" si="5"/>
        <v>-0.23891666994937832</v>
      </c>
      <c r="R154" s="264">
        <v>1.1464080998553561E-2</v>
      </c>
      <c r="S154" s="111">
        <f t="shared" si="6"/>
        <v>-0.25038075094793188</v>
      </c>
    </row>
    <row r="155" spans="1:19" x14ac:dyDescent="0.2">
      <c r="A155" s="269">
        <v>2007.02</v>
      </c>
      <c r="B155" s="247">
        <v>1078.6585560000001</v>
      </c>
      <c r="C155" s="303"/>
      <c r="D155" s="247">
        <v>2800.7717090000001</v>
      </c>
      <c r="E155" s="247">
        <v>1933.9159589999999</v>
      </c>
      <c r="F155" s="247">
        <v>3125.251737</v>
      </c>
      <c r="G155" s="247">
        <v>1092.0953239999999</v>
      </c>
      <c r="H155" s="247">
        <v>1373.0605089999999</v>
      </c>
      <c r="I155" s="247">
        <v>933.85160499999995</v>
      </c>
      <c r="J155" s="247">
        <v>1978.706909</v>
      </c>
      <c r="K155" s="247">
        <v>3063.7663630000002</v>
      </c>
      <c r="L155" s="247">
        <v>1173.9538580000001</v>
      </c>
      <c r="M155" s="247">
        <v>913.85780599999998</v>
      </c>
      <c r="N155" s="247">
        <v>1703.7966140000001</v>
      </c>
      <c r="O155" s="247">
        <v>1338.147365</v>
      </c>
      <c r="P155" s="247">
        <v>1545.853034</v>
      </c>
      <c r="Q155" s="105">
        <f t="shared" si="5"/>
        <v>-7.6745815573257437E-2</v>
      </c>
      <c r="R155" s="264">
        <v>3.0189078968274607E-3</v>
      </c>
      <c r="S155" s="111">
        <f t="shared" si="6"/>
        <v>-7.9764723470084897E-2</v>
      </c>
    </row>
    <row r="156" spans="1:19" x14ac:dyDescent="0.2">
      <c r="A156" s="269">
        <v>2007.03</v>
      </c>
      <c r="B156" s="247">
        <v>1057.390255</v>
      </c>
      <c r="C156" s="303"/>
      <c r="D156" s="247">
        <v>4088.7960549999998</v>
      </c>
      <c r="E156" s="247">
        <v>2107.278245</v>
      </c>
      <c r="F156" s="247">
        <v>3117.0017339999999</v>
      </c>
      <c r="G156" s="247">
        <v>1128.021405</v>
      </c>
      <c r="H156" s="247">
        <v>1353.6659810000001</v>
      </c>
      <c r="I156" s="247">
        <v>945.91965900000002</v>
      </c>
      <c r="J156" s="247">
        <v>2064.0902129999999</v>
      </c>
      <c r="K156" s="247">
        <v>2918.4044100000001</v>
      </c>
      <c r="L156" s="247">
        <v>1189.2913329999999</v>
      </c>
      <c r="M156" s="247">
        <v>992.75097400000004</v>
      </c>
      <c r="N156" s="247">
        <v>1726.0000829999999</v>
      </c>
      <c r="O156" s="247">
        <v>1329.7484589999999</v>
      </c>
      <c r="P156" s="247">
        <v>1598.4927170000001</v>
      </c>
      <c r="Q156" s="105">
        <f t="shared" si="5"/>
        <v>3.4052191147687205E-2</v>
      </c>
      <c r="R156" s="264">
        <v>7.6565635230754214E-3</v>
      </c>
      <c r="S156" s="111">
        <f t="shared" si="6"/>
        <v>2.6395627624611784E-2</v>
      </c>
    </row>
    <row r="157" spans="1:19" x14ac:dyDescent="0.2">
      <c r="A157" s="269">
        <v>2007.04</v>
      </c>
      <c r="B157" s="247">
        <v>1069.916054</v>
      </c>
      <c r="C157" s="303"/>
      <c r="D157" s="247">
        <v>2678.9167470000002</v>
      </c>
      <c r="E157" s="247">
        <v>2067.935512</v>
      </c>
      <c r="F157" s="247">
        <v>2790.3477509999998</v>
      </c>
      <c r="G157" s="247">
        <v>1164.54989</v>
      </c>
      <c r="H157" s="247">
        <v>1397.145784</v>
      </c>
      <c r="I157" s="247">
        <v>959.45989199999997</v>
      </c>
      <c r="J157" s="247">
        <v>2073.1732849999999</v>
      </c>
      <c r="K157" s="247">
        <v>3148.1952759999999</v>
      </c>
      <c r="L157" s="247">
        <v>1242.1332970000001</v>
      </c>
      <c r="M157" s="247">
        <v>1241.7290849999999</v>
      </c>
      <c r="N157" s="247">
        <v>1703.3758620000001</v>
      </c>
      <c r="O157" s="247">
        <v>1388.6903179999999</v>
      </c>
      <c r="P157" s="247">
        <v>1627.9378389999999</v>
      </c>
      <c r="Q157" s="105">
        <f t="shared" si="5"/>
        <v>1.8420554367780673E-2</v>
      </c>
      <c r="R157" s="264">
        <v>7.4411780118428528E-3</v>
      </c>
      <c r="S157" s="111">
        <f t="shared" si="6"/>
        <v>1.097937635593782E-2</v>
      </c>
    </row>
    <row r="158" spans="1:19" x14ac:dyDescent="0.2">
      <c r="A158" s="269">
        <v>2007.05</v>
      </c>
      <c r="B158" s="247">
        <v>1093.433624</v>
      </c>
      <c r="C158" s="303"/>
      <c r="D158" s="247">
        <v>2797.9629450000002</v>
      </c>
      <c r="E158" s="247">
        <v>2203.0712680000001</v>
      </c>
      <c r="F158" s="247">
        <v>2969.2132689999999</v>
      </c>
      <c r="G158" s="247">
        <v>1289.6647760000001</v>
      </c>
      <c r="H158" s="247">
        <v>1397.070831</v>
      </c>
      <c r="I158" s="247">
        <v>971.63041599999997</v>
      </c>
      <c r="J158" s="247">
        <v>2156.2164990000001</v>
      </c>
      <c r="K158" s="247">
        <v>3037.1803289999998</v>
      </c>
      <c r="L158" s="247">
        <v>1280.3351009999999</v>
      </c>
      <c r="M158" s="247">
        <v>1048.7201970000001</v>
      </c>
      <c r="N158" s="247">
        <v>1676.006177</v>
      </c>
      <c r="O158" s="247">
        <v>1379.240622</v>
      </c>
      <c r="P158" s="247">
        <v>1670.130525</v>
      </c>
      <c r="Q158" s="105">
        <f t="shared" si="5"/>
        <v>2.5917872899814176E-2</v>
      </c>
      <c r="R158" s="264">
        <v>4.1612483745125939E-3</v>
      </c>
      <c r="S158" s="111">
        <f t="shared" si="6"/>
        <v>2.1756624525301582E-2</v>
      </c>
    </row>
    <row r="159" spans="1:19" x14ac:dyDescent="0.2">
      <c r="A159" s="269">
        <v>2007.06</v>
      </c>
      <c r="B159" s="247">
        <v>1577.528112</v>
      </c>
      <c r="C159" s="303"/>
      <c r="D159" s="247">
        <v>4217.3959530000002</v>
      </c>
      <c r="E159" s="247">
        <v>3222.554834</v>
      </c>
      <c r="F159" s="247">
        <v>4600.9521910000003</v>
      </c>
      <c r="G159" s="247">
        <v>1704.2624920000001</v>
      </c>
      <c r="H159" s="247">
        <v>2112.6686540000001</v>
      </c>
      <c r="I159" s="247">
        <v>1357.215559</v>
      </c>
      <c r="J159" s="247">
        <v>3133.605528</v>
      </c>
      <c r="K159" s="247">
        <v>4439.1051589999997</v>
      </c>
      <c r="L159" s="247">
        <v>1845.8481850000001</v>
      </c>
      <c r="M159" s="247">
        <v>1452.8520840000001</v>
      </c>
      <c r="N159" s="247">
        <v>2465.709198</v>
      </c>
      <c r="O159" s="247">
        <v>2099.2934460000001</v>
      </c>
      <c r="P159" s="247">
        <v>2436.552275</v>
      </c>
      <c r="Q159" s="105">
        <f t="shared" si="5"/>
        <v>0.45889931267497786</v>
      </c>
      <c r="R159" s="264">
        <v>4.4030044030043403E-3</v>
      </c>
      <c r="S159" s="111">
        <f t="shared" si="6"/>
        <v>0.45449630827197351</v>
      </c>
    </row>
    <row r="160" spans="1:19" x14ac:dyDescent="0.2">
      <c r="A160" s="269">
        <v>2007.07</v>
      </c>
      <c r="B160" s="247">
        <v>1130.482323</v>
      </c>
      <c r="C160" s="303"/>
      <c r="D160" s="247">
        <v>2763.3575049999999</v>
      </c>
      <c r="E160" s="247">
        <v>2272.6743080000001</v>
      </c>
      <c r="F160" s="247">
        <v>3197.4204439999999</v>
      </c>
      <c r="G160" s="247">
        <v>1371.7592380000001</v>
      </c>
      <c r="H160" s="247">
        <v>1483.99307</v>
      </c>
      <c r="I160" s="247">
        <v>997.68711099999996</v>
      </c>
      <c r="J160" s="247">
        <v>2263.6877880000002</v>
      </c>
      <c r="K160" s="247">
        <v>3083.9304160000002</v>
      </c>
      <c r="L160" s="247">
        <v>1337.5769889999999</v>
      </c>
      <c r="M160" s="247">
        <v>1024.4785300000001</v>
      </c>
      <c r="N160" s="247">
        <v>1749.8933239999999</v>
      </c>
      <c r="O160" s="247">
        <v>1508.0871649999999</v>
      </c>
      <c r="P160" s="247">
        <v>1742.780755</v>
      </c>
      <c r="Q160" s="105">
        <f t="shared" ref="Q160:Q223" si="7">P160/P159-1</f>
        <v>-0.28473492119105059</v>
      </c>
      <c r="R160" s="264">
        <v>5.0025786487881696E-3</v>
      </c>
      <c r="S160" s="111">
        <f t="shared" si="6"/>
        <v>-0.28973749983983876</v>
      </c>
    </row>
    <row r="161" spans="1:19" x14ac:dyDescent="0.2">
      <c r="A161" s="269">
        <v>2007.08</v>
      </c>
      <c r="B161" s="247">
        <v>1157.4048170000001</v>
      </c>
      <c r="C161" s="303"/>
      <c r="D161" s="247">
        <v>2968.9761600000002</v>
      </c>
      <c r="E161" s="247">
        <v>2281.9992440000001</v>
      </c>
      <c r="F161" s="247">
        <v>3300.2078769999998</v>
      </c>
      <c r="G161" s="247">
        <v>1387.01737</v>
      </c>
      <c r="H161" s="247">
        <v>1500.133149</v>
      </c>
      <c r="I161" s="247">
        <v>1116.089303</v>
      </c>
      <c r="J161" s="247">
        <v>2267.3213890000002</v>
      </c>
      <c r="K161" s="247">
        <v>3216.6423909999999</v>
      </c>
      <c r="L161" s="247">
        <v>1395.5455019999999</v>
      </c>
      <c r="M161" s="247">
        <v>1103.929511</v>
      </c>
      <c r="N161" s="247">
        <v>1805.8500779999999</v>
      </c>
      <c r="O161" s="247">
        <v>1534.771047</v>
      </c>
      <c r="P161" s="247">
        <v>1776.7526270000001</v>
      </c>
      <c r="Q161" s="105">
        <f t="shared" si="7"/>
        <v>1.9492912061678247E-2</v>
      </c>
      <c r="R161" s="264">
        <v>5.8500538820751569E-3</v>
      </c>
      <c r="S161" s="111">
        <f t="shared" si="6"/>
        <v>1.364285817960309E-2</v>
      </c>
    </row>
    <row r="162" spans="1:19" x14ac:dyDescent="0.2">
      <c r="A162" s="269">
        <v>2007.09</v>
      </c>
      <c r="B162" s="247">
        <v>1182.7580989999999</v>
      </c>
      <c r="C162" s="303"/>
      <c r="D162" s="247">
        <v>2885.229182</v>
      </c>
      <c r="E162" s="247">
        <v>2218.1399080000001</v>
      </c>
      <c r="F162" s="247">
        <v>3517.5336860000002</v>
      </c>
      <c r="G162" s="247">
        <v>1293.4395870000001</v>
      </c>
      <c r="H162" s="247">
        <v>1550.687574</v>
      </c>
      <c r="I162" s="247">
        <v>1088.2990830000001</v>
      </c>
      <c r="J162" s="247">
        <v>2313.9030429999998</v>
      </c>
      <c r="K162" s="247">
        <v>3402.7057110000001</v>
      </c>
      <c r="L162" s="247">
        <v>1399.8313390000001</v>
      </c>
      <c r="M162" s="247">
        <v>1152.190848</v>
      </c>
      <c r="N162" s="247">
        <v>1762.1332870000001</v>
      </c>
      <c r="O162" s="247">
        <v>1582.121204</v>
      </c>
      <c r="P162" s="247">
        <v>1775.9259139999999</v>
      </c>
      <c r="Q162" s="105">
        <f t="shared" si="7"/>
        <v>-4.6529437324993594E-4</v>
      </c>
      <c r="R162" s="264">
        <v>8.00979541860114E-3</v>
      </c>
      <c r="S162" s="111">
        <f t="shared" si="6"/>
        <v>-8.4750897918510759E-3</v>
      </c>
    </row>
    <row r="163" spans="1:19" x14ac:dyDescent="0.2">
      <c r="A163" s="269">
        <v>2007.1</v>
      </c>
      <c r="B163" s="247">
        <v>1361.7275959999999</v>
      </c>
      <c r="C163" s="303"/>
      <c r="D163" s="247">
        <v>3059.7087590000001</v>
      </c>
      <c r="E163" s="247">
        <v>2394.6454509999999</v>
      </c>
      <c r="F163" s="247">
        <v>3306.4422260000001</v>
      </c>
      <c r="G163" s="247">
        <v>1465.6110470000001</v>
      </c>
      <c r="H163" s="247">
        <v>1572.6186580000001</v>
      </c>
      <c r="I163" s="247">
        <v>1105.2245620000001</v>
      </c>
      <c r="J163" s="247">
        <v>2356.2123280000001</v>
      </c>
      <c r="K163" s="247">
        <v>3561.1255200000001</v>
      </c>
      <c r="L163" s="247">
        <v>1449.2681250000001</v>
      </c>
      <c r="M163" s="247">
        <v>1196.1272329999999</v>
      </c>
      <c r="N163" s="247">
        <v>1787.3062950000001</v>
      </c>
      <c r="O163" s="247">
        <v>1645.115984</v>
      </c>
      <c r="P163" s="247">
        <v>1871.3320570000001</v>
      </c>
      <c r="Q163" s="105">
        <f t="shared" si="7"/>
        <v>5.37219161271838E-2</v>
      </c>
      <c r="R163" s="264">
        <v>6.8326753720011624E-3</v>
      </c>
      <c r="S163" s="111">
        <f t="shared" si="6"/>
        <v>4.6889240755182637E-2</v>
      </c>
    </row>
    <row r="164" spans="1:19" x14ac:dyDescent="0.2">
      <c r="A164" s="269">
        <v>2007.11</v>
      </c>
      <c r="B164" s="247">
        <v>1283.415377</v>
      </c>
      <c r="C164" s="303"/>
      <c r="D164" s="247">
        <v>3481.9087960000002</v>
      </c>
      <c r="E164" s="247">
        <v>2308.782569</v>
      </c>
      <c r="F164" s="247">
        <v>3502.9996289999999</v>
      </c>
      <c r="G164" s="247">
        <v>1502.623186</v>
      </c>
      <c r="H164" s="247">
        <v>1612.686856</v>
      </c>
      <c r="I164" s="247">
        <v>1097.435673</v>
      </c>
      <c r="J164" s="247">
        <v>2378.3534869999999</v>
      </c>
      <c r="K164" s="247">
        <v>3344.5672129999998</v>
      </c>
      <c r="L164" s="247">
        <v>1393.2463279999999</v>
      </c>
      <c r="M164" s="247">
        <v>1205.9463350000001</v>
      </c>
      <c r="N164" s="247">
        <v>1787.2009869999999</v>
      </c>
      <c r="O164" s="247">
        <v>1658.338446</v>
      </c>
      <c r="P164" s="247">
        <v>1843.1468460000001</v>
      </c>
      <c r="Q164" s="105">
        <f t="shared" si="7"/>
        <v>-1.5061576535585375E-2</v>
      </c>
      <c r="R164" s="264">
        <v>8.5457195998590585E-3</v>
      </c>
      <c r="S164" s="111">
        <f t="shared" si="6"/>
        <v>-2.3607296135444433E-2</v>
      </c>
    </row>
    <row r="165" spans="1:19" x14ac:dyDescent="0.2">
      <c r="A165" s="269">
        <v>2007.12</v>
      </c>
      <c r="B165" s="247">
        <v>1922.792651</v>
      </c>
      <c r="C165" s="303"/>
      <c r="D165" s="247">
        <v>5512.3585979999998</v>
      </c>
      <c r="E165" s="247">
        <v>3698.8264629999999</v>
      </c>
      <c r="F165" s="247">
        <v>5081.0560459999997</v>
      </c>
      <c r="G165" s="247">
        <v>2015.104951</v>
      </c>
      <c r="H165" s="247">
        <v>2396.9951759999999</v>
      </c>
      <c r="I165" s="247">
        <v>1520.6262710000001</v>
      </c>
      <c r="J165" s="247">
        <v>3492.9827570000002</v>
      </c>
      <c r="K165" s="247">
        <v>5185.4814200000001</v>
      </c>
      <c r="L165" s="247">
        <v>2083.0404589999998</v>
      </c>
      <c r="M165" s="247">
        <v>1673.0472070000001</v>
      </c>
      <c r="N165" s="247">
        <v>2814.4024829999998</v>
      </c>
      <c r="O165" s="247">
        <v>2447.9615749999998</v>
      </c>
      <c r="P165" s="247">
        <v>2791.204412</v>
      </c>
      <c r="Q165" s="105">
        <f t="shared" si="7"/>
        <v>0.51436898153691657</v>
      </c>
      <c r="R165" s="264">
        <v>9.2707969894831876E-3</v>
      </c>
      <c r="S165" s="111">
        <f t="shared" si="6"/>
        <v>0.50509818454743338</v>
      </c>
    </row>
    <row r="166" spans="1:19" x14ac:dyDescent="0.2">
      <c r="A166" s="269">
        <v>2008.01</v>
      </c>
      <c r="B166" s="247">
        <v>1450.067683</v>
      </c>
      <c r="C166" s="303"/>
      <c r="D166" s="247">
        <v>3516.0573140000001</v>
      </c>
      <c r="E166" s="247">
        <v>2660.4870430000001</v>
      </c>
      <c r="F166" s="247">
        <v>4011.899414</v>
      </c>
      <c r="G166" s="247">
        <v>1544.602247</v>
      </c>
      <c r="H166" s="247">
        <v>1767.2740839999999</v>
      </c>
      <c r="I166" s="247">
        <v>1136.4475460000001</v>
      </c>
      <c r="J166" s="247">
        <v>2572.6125919999999</v>
      </c>
      <c r="K166" s="247">
        <v>4959.4367590000002</v>
      </c>
      <c r="L166" s="247">
        <v>1563.205007</v>
      </c>
      <c r="M166" s="247">
        <v>1262.9315730000001</v>
      </c>
      <c r="N166" s="247">
        <v>2167.172947</v>
      </c>
      <c r="O166" s="247">
        <v>1832.4153690000001</v>
      </c>
      <c r="P166" s="247">
        <v>2097.152834</v>
      </c>
      <c r="Q166" s="105">
        <f t="shared" si="7"/>
        <v>-0.24865666413255871</v>
      </c>
      <c r="R166" s="264">
        <v>9.2844091066226486E-3</v>
      </c>
      <c r="S166" s="111">
        <f t="shared" si="6"/>
        <v>-0.25794107323918136</v>
      </c>
    </row>
    <row r="167" spans="1:19" x14ac:dyDescent="0.2">
      <c r="A167" s="269">
        <v>2008.02</v>
      </c>
      <c r="B167" s="247">
        <v>1449.6072810000001</v>
      </c>
      <c r="C167" s="303"/>
      <c r="D167" s="247">
        <v>3635.970973</v>
      </c>
      <c r="E167" s="247">
        <v>2489.7643330000001</v>
      </c>
      <c r="F167" s="247">
        <v>3941.3402129999999</v>
      </c>
      <c r="G167" s="247">
        <v>1524.586773</v>
      </c>
      <c r="H167" s="247">
        <v>1789.78907</v>
      </c>
      <c r="I167" s="247">
        <v>1107.896217</v>
      </c>
      <c r="J167" s="247">
        <v>2519.2975879999999</v>
      </c>
      <c r="K167" s="247">
        <v>3869.8731560000001</v>
      </c>
      <c r="L167" s="247">
        <v>1527.1681140000001</v>
      </c>
      <c r="M167" s="247">
        <v>1355.8543070000001</v>
      </c>
      <c r="N167" s="247">
        <v>2090.0256290000002</v>
      </c>
      <c r="O167" s="247">
        <v>1800.8233029999999</v>
      </c>
      <c r="P167" s="247">
        <v>2016.458163</v>
      </c>
      <c r="Q167" s="105">
        <f t="shared" si="7"/>
        <v>-3.8478202299680353E-2</v>
      </c>
      <c r="R167" s="264">
        <v>4.6973626266086921E-3</v>
      </c>
      <c r="S167" s="111">
        <f t="shared" si="6"/>
        <v>-4.3175564926289045E-2</v>
      </c>
    </row>
    <row r="168" spans="1:19" x14ac:dyDescent="0.2">
      <c r="A168" s="269">
        <v>2008.03</v>
      </c>
      <c r="B168" s="247">
        <v>1418.238034</v>
      </c>
      <c r="C168" s="303"/>
      <c r="D168" s="247">
        <v>5380.5318989999996</v>
      </c>
      <c r="E168" s="247">
        <v>2538.29873</v>
      </c>
      <c r="F168" s="247">
        <v>3995.7066580000001</v>
      </c>
      <c r="G168" s="247">
        <v>1525.916074</v>
      </c>
      <c r="H168" s="247">
        <v>1765.705537</v>
      </c>
      <c r="I168" s="247">
        <v>1126.636456</v>
      </c>
      <c r="J168" s="247">
        <v>2605.7468629999998</v>
      </c>
      <c r="K168" s="247">
        <v>3582.1815609999999</v>
      </c>
      <c r="L168" s="247">
        <v>1539.602306</v>
      </c>
      <c r="M168" s="247">
        <v>1586.226799</v>
      </c>
      <c r="N168" s="247">
        <v>2074.6391229999999</v>
      </c>
      <c r="O168" s="247">
        <v>1827.075595</v>
      </c>
      <c r="P168" s="247">
        <v>2038.777589</v>
      </c>
      <c r="Q168" s="105">
        <f t="shared" si="7"/>
        <v>1.1068628355172194E-2</v>
      </c>
      <c r="R168" s="264">
        <v>1.1298884722154456E-2</v>
      </c>
      <c r="S168" s="111">
        <f t="shared" si="6"/>
        <v>-2.3025636698226215E-4</v>
      </c>
    </row>
    <row r="169" spans="1:19" x14ac:dyDescent="0.2">
      <c r="A169" s="269">
        <v>2008.04</v>
      </c>
      <c r="B169" s="247">
        <v>1459.5615170000001</v>
      </c>
      <c r="C169" s="303"/>
      <c r="D169" s="247">
        <v>3709.7649710000001</v>
      </c>
      <c r="E169" s="247">
        <v>2665.6620029999999</v>
      </c>
      <c r="F169" s="247">
        <v>4065.1338569999998</v>
      </c>
      <c r="G169" s="247">
        <v>1695.914348</v>
      </c>
      <c r="H169" s="247">
        <v>1845.313541</v>
      </c>
      <c r="I169" s="247">
        <v>1127.7843250000001</v>
      </c>
      <c r="J169" s="247">
        <v>2609.5327990000001</v>
      </c>
      <c r="K169" s="247">
        <v>4467.4306100000003</v>
      </c>
      <c r="L169" s="247">
        <v>1638.4820560000001</v>
      </c>
      <c r="M169" s="247">
        <v>1526.000108</v>
      </c>
      <c r="N169" s="247">
        <v>2099.0586549999998</v>
      </c>
      <c r="O169" s="247">
        <v>1888.855511</v>
      </c>
      <c r="P169" s="247">
        <v>2137.5614049999999</v>
      </c>
      <c r="Q169" s="105">
        <f t="shared" si="7"/>
        <v>4.8452472958785187E-2</v>
      </c>
      <c r="R169" s="264">
        <v>8.2831687936431031E-3</v>
      </c>
      <c r="S169" s="111">
        <f t="shared" si="6"/>
        <v>4.0169304165142083E-2</v>
      </c>
    </row>
    <row r="170" spans="1:19" x14ac:dyDescent="0.2">
      <c r="A170" s="269">
        <v>2008.05</v>
      </c>
      <c r="B170" s="247">
        <v>1461.0836200000001</v>
      </c>
      <c r="C170" s="303"/>
      <c r="D170" s="247">
        <v>3632.3300570000001</v>
      </c>
      <c r="E170" s="247">
        <v>2779.481941</v>
      </c>
      <c r="F170" s="247">
        <v>4350.2046899999996</v>
      </c>
      <c r="G170" s="247">
        <v>1772.388328</v>
      </c>
      <c r="H170" s="247">
        <v>1879.455539</v>
      </c>
      <c r="I170" s="247">
        <v>1294.6095600000001</v>
      </c>
      <c r="J170" s="247">
        <v>2688.4908099999998</v>
      </c>
      <c r="K170" s="247">
        <v>3917.4932159999998</v>
      </c>
      <c r="L170" s="247">
        <v>1724.3703049999999</v>
      </c>
      <c r="M170" s="247">
        <v>1494.9737950000001</v>
      </c>
      <c r="N170" s="247">
        <v>2124.188842</v>
      </c>
      <c r="O170" s="247">
        <v>1939.6682760000001</v>
      </c>
      <c r="P170" s="247">
        <v>2188.8551809999999</v>
      </c>
      <c r="Q170" s="105">
        <f t="shared" si="7"/>
        <v>2.3996398830937959E-2</v>
      </c>
      <c r="R170" s="264">
        <v>5.6000000000000494E-3</v>
      </c>
      <c r="S170" s="111">
        <f t="shared" si="6"/>
        <v>1.839639883093791E-2</v>
      </c>
    </row>
    <row r="171" spans="1:19" x14ac:dyDescent="0.2">
      <c r="A171" s="269">
        <v>2008.06</v>
      </c>
      <c r="B171" s="247">
        <v>2150.8499649999999</v>
      </c>
      <c r="C171" s="303"/>
      <c r="D171" s="247">
        <v>5717.7444990000004</v>
      </c>
      <c r="E171" s="247">
        <v>4054.2258769999999</v>
      </c>
      <c r="F171" s="247">
        <v>6163.0724049999999</v>
      </c>
      <c r="G171" s="247">
        <v>2212.8519030000002</v>
      </c>
      <c r="H171" s="247">
        <v>2710.915309</v>
      </c>
      <c r="I171" s="247">
        <v>1862.26323</v>
      </c>
      <c r="J171" s="247">
        <v>3802.6444379999998</v>
      </c>
      <c r="K171" s="247">
        <v>5841.2982179999999</v>
      </c>
      <c r="L171" s="247">
        <v>2389.208329</v>
      </c>
      <c r="M171" s="247">
        <v>2029.1810640000001</v>
      </c>
      <c r="N171" s="247">
        <v>3127.5115209999999</v>
      </c>
      <c r="O171" s="247">
        <v>2829.0624459999999</v>
      </c>
      <c r="P171" s="247">
        <v>3132.1193600000001</v>
      </c>
      <c r="Q171" s="105">
        <f t="shared" si="7"/>
        <v>0.43093950992639951</v>
      </c>
      <c r="R171" s="264">
        <v>6.364359586316537E-3</v>
      </c>
      <c r="S171" s="111">
        <f t="shared" si="6"/>
        <v>0.42457515034008297</v>
      </c>
    </row>
    <row r="172" spans="1:19" x14ac:dyDescent="0.2">
      <c r="A172" s="269">
        <v>2008.07</v>
      </c>
      <c r="B172" s="247">
        <v>1534.9309020000001</v>
      </c>
      <c r="C172" s="303"/>
      <c r="D172" s="247">
        <v>3793.4374809999999</v>
      </c>
      <c r="E172" s="247">
        <v>2891.3916920000001</v>
      </c>
      <c r="F172" s="247">
        <v>4294.0628120000001</v>
      </c>
      <c r="G172" s="247">
        <v>1766.691427</v>
      </c>
      <c r="H172" s="247">
        <v>1964.120459</v>
      </c>
      <c r="I172" s="247">
        <v>1423.7717299999999</v>
      </c>
      <c r="J172" s="247">
        <v>2894.799317</v>
      </c>
      <c r="K172" s="247">
        <v>4055.223798</v>
      </c>
      <c r="L172" s="247">
        <v>1830.606571</v>
      </c>
      <c r="M172" s="247">
        <v>1533.363906</v>
      </c>
      <c r="N172" s="247">
        <v>2183.048119</v>
      </c>
      <c r="O172" s="247">
        <v>2036.1998960000001</v>
      </c>
      <c r="P172" s="247">
        <v>2288.2366539999998</v>
      </c>
      <c r="Q172" s="105">
        <f t="shared" si="7"/>
        <v>-0.26942865485177436</v>
      </c>
      <c r="R172" s="264">
        <v>3.6561264822132511E-3</v>
      </c>
      <c r="S172" s="111">
        <f t="shared" si="6"/>
        <v>-0.27308478133398761</v>
      </c>
    </row>
    <row r="173" spans="1:19" x14ac:dyDescent="0.2">
      <c r="A173" s="269">
        <v>2008.08</v>
      </c>
      <c r="B173" s="247">
        <v>1741.3012550000001</v>
      </c>
      <c r="C173" s="303"/>
      <c r="D173" s="247">
        <v>3855.9553179999998</v>
      </c>
      <c r="E173" s="247">
        <v>2933.1108629999999</v>
      </c>
      <c r="F173" s="247">
        <v>4287.4758460000003</v>
      </c>
      <c r="G173" s="247">
        <v>1695.343149</v>
      </c>
      <c r="H173" s="247">
        <v>2002.4339910000001</v>
      </c>
      <c r="I173" s="247">
        <v>1466.7011190000001</v>
      </c>
      <c r="J173" s="247">
        <v>2906.7065980000002</v>
      </c>
      <c r="K173" s="247">
        <v>4136.3534810000001</v>
      </c>
      <c r="L173" s="247">
        <v>1827.6817840000001</v>
      </c>
      <c r="M173" s="247">
        <v>1587.9122379999999</v>
      </c>
      <c r="N173" s="247">
        <v>2255.1125040000002</v>
      </c>
      <c r="O173" s="247">
        <v>2080.1430220000002</v>
      </c>
      <c r="P173" s="247">
        <v>2327.448652</v>
      </c>
      <c r="Q173" s="105">
        <f t="shared" si="7"/>
        <v>1.7136338556352992E-2</v>
      </c>
      <c r="R173" s="264">
        <v>4.7258048636409367E-3</v>
      </c>
      <c r="S173" s="111">
        <f t="shared" si="6"/>
        <v>1.2410533692712056E-2</v>
      </c>
    </row>
    <row r="174" spans="1:19" x14ac:dyDescent="0.2">
      <c r="A174" s="269">
        <v>2008.09</v>
      </c>
      <c r="B174" s="247">
        <v>1830.3408509999999</v>
      </c>
      <c r="C174" s="303"/>
      <c r="D174" s="247">
        <v>3942.6844590000001</v>
      </c>
      <c r="E174" s="247">
        <v>3009.1684340000002</v>
      </c>
      <c r="F174" s="247">
        <v>4597.2731800000001</v>
      </c>
      <c r="G174" s="247">
        <v>1765.4433739999999</v>
      </c>
      <c r="H174" s="247">
        <v>2076.2564689999999</v>
      </c>
      <c r="I174" s="247">
        <v>1422.283281</v>
      </c>
      <c r="J174" s="247">
        <v>3003.4647129999998</v>
      </c>
      <c r="K174" s="247">
        <v>4287.8002159999996</v>
      </c>
      <c r="L174" s="247">
        <v>1899.5737349999999</v>
      </c>
      <c r="M174" s="247">
        <v>1745.236752</v>
      </c>
      <c r="N174" s="247">
        <v>2368.981354</v>
      </c>
      <c r="O174" s="247">
        <v>2198.1579980000001</v>
      </c>
      <c r="P174" s="247">
        <v>2415.5981270000002</v>
      </c>
      <c r="Q174" s="105">
        <f t="shared" si="7"/>
        <v>3.7873864553038539E-2</v>
      </c>
      <c r="R174" s="264">
        <v>5.0955414012738842E-3</v>
      </c>
      <c r="S174" s="111">
        <f t="shared" si="6"/>
        <v>3.2778323151764654E-2</v>
      </c>
    </row>
    <row r="175" spans="1:19" x14ac:dyDescent="0.2">
      <c r="A175" s="269">
        <v>2008.1</v>
      </c>
      <c r="B175" s="247">
        <v>1817.061117</v>
      </c>
      <c r="C175" s="303"/>
      <c r="D175" s="247">
        <v>3832.9964380000001</v>
      </c>
      <c r="E175" s="247">
        <v>3077.2271930000002</v>
      </c>
      <c r="F175" s="247">
        <v>4559.2501400000001</v>
      </c>
      <c r="G175" s="247">
        <v>1820.633437</v>
      </c>
      <c r="H175" s="247">
        <v>2072.5366410000001</v>
      </c>
      <c r="I175" s="247">
        <v>1429.33897</v>
      </c>
      <c r="J175" s="247">
        <v>3011.4384479999999</v>
      </c>
      <c r="K175" s="247">
        <v>4755.4901959999997</v>
      </c>
      <c r="L175" s="247">
        <v>1893.4197710000001</v>
      </c>
      <c r="M175" s="247">
        <v>1671.4399020000001</v>
      </c>
      <c r="N175" s="247">
        <v>2419.490436</v>
      </c>
      <c r="O175" s="247">
        <v>2220.8285470000001</v>
      </c>
      <c r="P175" s="247">
        <v>2444.314288</v>
      </c>
      <c r="Q175" s="105">
        <f t="shared" si="7"/>
        <v>1.188780562421754E-2</v>
      </c>
      <c r="R175" s="264">
        <v>4.2897533391830223E-3</v>
      </c>
      <c r="S175" s="111">
        <f t="shared" si="6"/>
        <v>7.5980522850345178E-3</v>
      </c>
    </row>
    <row r="176" spans="1:19" x14ac:dyDescent="0.2">
      <c r="A176" s="269">
        <v>2008.11</v>
      </c>
      <c r="B176" s="247">
        <v>1766.6093020000001</v>
      </c>
      <c r="C176" s="303"/>
      <c r="D176" s="247">
        <v>4066.731252</v>
      </c>
      <c r="E176" s="247">
        <v>2913.7403479999998</v>
      </c>
      <c r="F176" s="247">
        <v>4709.4535850000002</v>
      </c>
      <c r="G176" s="247">
        <v>1769.709777</v>
      </c>
      <c r="H176" s="247">
        <v>2060.7406449999999</v>
      </c>
      <c r="I176" s="247">
        <v>1432.74127</v>
      </c>
      <c r="J176" s="247">
        <v>2972.0004220000001</v>
      </c>
      <c r="K176" s="247">
        <v>4260.7993299999998</v>
      </c>
      <c r="L176" s="247">
        <v>1867.5432800000001</v>
      </c>
      <c r="M176" s="247">
        <v>1694.1429129999999</v>
      </c>
      <c r="N176" s="247">
        <v>2390.6629950000001</v>
      </c>
      <c r="O176" s="247">
        <v>2185.9302980000002</v>
      </c>
      <c r="P176" s="247">
        <v>2371.1622630000002</v>
      </c>
      <c r="Q176" s="105">
        <f t="shared" si="7"/>
        <v>-2.9927421919156982E-2</v>
      </c>
      <c r="R176" s="264">
        <v>3.3977283758857002E-3</v>
      </c>
      <c r="S176" s="111">
        <f t="shared" si="6"/>
        <v>-3.3325150295042683E-2</v>
      </c>
    </row>
    <row r="177" spans="1:19" x14ac:dyDescent="0.2">
      <c r="A177" s="269">
        <v>2008.12</v>
      </c>
      <c r="B177" s="247">
        <v>2613.707316</v>
      </c>
      <c r="C177" s="303"/>
      <c r="D177" s="247">
        <v>6517.80512</v>
      </c>
      <c r="E177" s="247">
        <v>4662.8631320000004</v>
      </c>
      <c r="F177" s="247">
        <v>7151.5158529999999</v>
      </c>
      <c r="G177" s="247">
        <v>2538.0471440000001</v>
      </c>
      <c r="H177" s="247">
        <v>3084.5570429999998</v>
      </c>
      <c r="I177" s="247">
        <v>2057.909819</v>
      </c>
      <c r="J177" s="247">
        <v>4465.342122</v>
      </c>
      <c r="K177" s="247">
        <v>6920.8709390000004</v>
      </c>
      <c r="L177" s="247">
        <v>2676.2789160000002</v>
      </c>
      <c r="M177" s="247">
        <v>2389.2698369999998</v>
      </c>
      <c r="N177" s="247">
        <v>3726.7613030000002</v>
      </c>
      <c r="O177" s="247">
        <v>3290.7664359999999</v>
      </c>
      <c r="P177" s="247">
        <v>3623.538337</v>
      </c>
      <c r="Q177" s="105">
        <f t="shared" si="7"/>
        <v>0.52816970544035668</v>
      </c>
      <c r="R177" s="264">
        <v>3.3862229102166186E-3</v>
      </c>
      <c r="S177" s="111">
        <f t="shared" si="6"/>
        <v>0.52478348253014007</v>
      </c>
    </row>
    <row r="178" spans="1:19" x14ac:dyDescent="0.2">
      <c r="A178" s="269">
        <v>2009.01</v>
      </c>
      <c r="B178" s="247">
        <v>1911.04439</v>
      </c>
      <c r="C178" s="303"/>
      <c r="D178" s="247">
        <v>4443.9115169999995</v>
      </c>
      <c r="E178" s="247">
        <v>3188.760565</v>
      </c>
      <c r="F178" s="247">
        <v>5308.437774</v>
      </c>
      <c r="G178" s="247">
        <v>1773.966371</v>
      </c>
      <c r="H178" s="247">
        <v>2194.7228289999998</v>
      </c>
      <c r="I178" s="247">
        <v>1535.576313</v>
      </c>
      <c r="J178" s="247">
        <v>3137.7294379999998</v>
      </c>
      <c r="K178" s="247">
        <v>5974.601197</v>
      </c>
      <c r="L178" s="247">
        <v>1960.7945380000001</v>
      </c>
      <c r="M178" s="247">
        <v>1813.977936</v>
      </c>
      <c r="N178" s="247">
        <v>2745.0884420000002</v>
      </c>
      <c r="O178" s="247">
        <v>2424.0420279999998</v>
      </c>
      <c r="P178" s="247">
        <v>2603.5531070000002</v>
      </c>
      <c r="Q178" s="105">
        <f t="shared" si="7"/>
        <v>-0.28148873701291266</v>
      </c>
      <c r="R178" s="264">
        <v>5.3032494455695911E-3</v>
      </c>
      <c r="S178" s="111">
        <f t="shared" si="6"/>
        <v>-0.28679198645848225</v>
      </c>
    </row>
    <row r="179" spans="1:19" x14ac:dyDescent="0.2">
      <c r="A179" s="269">
        <v>2009.02</v>
      </c>
      <c r="B179" s="247">
        <v>1883.1969180000001</v>
      </c>
      <c r="C179" s="303"/>
      <c r="D179" s="247">
        <v>4237.279211</v>
      </c>
      <c r="E179" s="247">
        <v>3008.9122579999998</v>
      </c>
      <c r="F179" s="247">
        <v>5290.8938770000004</v>
      </c>
      <c r="G179" s="247">
        <v>1736.6054839999999</v>
      </c>
      <c r="H179" s="247">
        <v>2192.678218</v>
      </c>
      <c r="I179" s="247">
        <v>1538.6007440000001</v>
      </c>
      <c r="J179" s="247">
        <v>3097.3644869999998</v>
      </c>
      <c r="K179" s="247">
        <v>4770.648381</v>
      </c>
      <c r="L179" s="247">
        <v>1917.9690069999999</v>
      </c>
      <c r="M179" s="247">
        <v>1818.9612440000001</v>
      </c>
      <c r="N179" s="247">
        <v>2628.497327</v>
      </c>
      <c r="O179" s="247">
        <v>2307.594478</v>
      </c>
      <c r="P179" s="247">
        <v>2496.9781389999998</v>
      </c>
      <c r="Q179" s="105">
        <f t="shared" si="7"/>
        <v>-4.0934432147152755E-2</v>
      </c>
      <c r="R179" s="264">
        <v>4.3161327450602638E-3</v>
      </c>
      <c r="S179" s="111">
        <f t="shared" si="6"/>
        <v>-4.5250564892213019E-2</v>
      </c>
    </row>
    <row r="180" spans="1:19" x14ac:dyDescent="0.2">
      <c r="A180" s="269">
        <v>2009.03</v>
      </c>
      <c r="B180" s="247">
        <v>1807.0929020000001</v>
      </c>
      <c r="C180" s="303"/>
      <c r="D180" s="247">
        <v>6010.1440789999997</v>
      </c>
      <c r="E180" s="247">
        <v>3052.8326099999999</v>
      </c>
      <c r="F180" s="247">
        <v>5307.6267959999996</v>
      </c>
      <c r="G180" s="247">
        <v>1816.387489</v>
      </c>
      <c r="H180" s="247">
        <v>2095.9609500000001</v>
      </c>
      <c r="I180" s="247">
        <v>1496.544159</v>
      </c>
      <c r="J180" s="247">
        <v>3181.7828840000002</v>
      </c>
      <c r="K180" s="247">
        <v>5106.2939690000003</v>
      </c>
      <c r="L180" s="247">
        <v>1939.0955610000001</v>
      </c>
      <c r="M180" s="247">
        <v>2043.580901</v>
      </c>
      <c r="N180" s="247">
        <v>2577.5022520000002</v>
      </c>
      <c r="O180" s="247">
        <v>2342.5175479999998</v>
      </c>
      <c r="P180" s="247">
        <v>2519.4748260000001</v>
      </c>
      <c r="Q180" s="105">
        <f t="shared" si="7"/>
        <v>9.0095650613144507E-3</v>
      </c>
      <c r="R180" s="264">
        <v>6.3986247731830925E-3</v>
      </c>
      <c r="S180" s="111">
        <f t="shared" si="6"/>
        <v>2.6109402881313581E-3</v>
      </c>
    </row>
    <row r="181" spans="1:19" x14ac:dyDescent="0.2">
      <c r="A181" s="269">
        <v>2009.04</v>
      </c>
      <c r="B181" s="247">
        <v>1843.6050250000001</v>
      </c>
      <c r="C181" s="303"/>
      <c r="D181" s="247">
        <v>4136.509693</v>
      </c>
      <c r="E181" s="247">
        <v>3175.8691349999999</v>
      </c>
      <c r="F181" s="247">
        <v>4884.933927</v>
      </c>
      <c r="G181" s="247">
        <v>1857.1610350000001</v>
      </c>
      <c r="H181" s="247">
        <v>2217.4106539999998</v>
      </c>
      <c r="I181" s="247">
        <v>1452.2535009999999</v>
      </c>
      <c r="J181" s="247">
        <v>3239.65672</v>
      </c>
      <c r="K181" s="247">
        <v>4747.7721369999999</v>
      </c>
      <c r="L181" s="247">
        <v>2017.592619</v>
      </c>
      <c r="M181" s="247">
        <v>2000.498472</v>
      </c>
      <c r="N181" s="247">
        <v>2654.8838000000001</v>
      </c>
      <c r="O181" s="247">
        <v>2407.1352379999998</v>
      </c>
      <c r="P181" s="247">
        <v>2580.6832439999998</v>
      </c>
      <c r="Q181" s="105">
        <f t="shared" si="7"/>
        <v>2.4294117713879348E-2</v>
      </c>
      <c r="R181" s="264">
        <v>3.321313342190324E-3</v>
      </c>
      <c r="S181" s="111">
        <f t="shared" si="6"/>
        <v>2.0972804371689024E-2</v>
      </c>
    </row>
    <row r="182" spans="1:19" x14ac:dyDescent="0.2">
      <c r="A182" s="269">
        <v>2009.05</v>
      </c>
      <c r="B182" s="247">
        <v>1869.1425220000001</v>
      </c>
      <c r="C182" s="303"/>
      <c r="D182" s="247">
        <v>4154.9339289999998</v>
      </c>
      <c r="E182" s="247">
        <v>3090.5067640000002</v>
      </c>
      <c r="F182" s="247">
        <v>5182.935152</v>
      </c>
      <c r="G182" s="247">
        <v>1874.233829</v>
      </c>
      <c r="H182" s="247">
        <v>2290.6704410000002</v>
      </c>
      <c r="I182" s="247">
        <v>1469.825421</v>
      </c>
      <c r="J182" s="247">
        <v>3206.41138</v>
      </c>
      <c r="K182" s="247">
        <v>4975.080054</v>
      </c>
      <c r="L182" s="247">
        <v>2086.5774350000002</v>
      </c>
      <c r="M182" s="247">
        <v>1958.0169470000001</v>
      </c>
      <c r="N182" s="247">
        <v>2614.6543780000002</v>
      </c>
      <c r="O182" s="247">
        <v>2471.019174</v>
      </c>
      <c r="P182" s="247">
        <v>2589.1529609999998</v>
      </c>
      <c r="Q182" s="105">
        <f t="shared" si="7"/>
        <v>3.2819669053503198E-3</v>
      </c>
      <c r="R182" s="264">
        <v>3.3103187364040831E-3</v>
      </c>
      <c r="S182" s="111">
        <f t="shared" si="6"/>
        <v>-2.8351831053763377E-5</v>
      </c>
    </row>
    <row r="183" spans="1:19" x14ac:dyDescent="0.2">
      <c r="A183" s="269">
        <v>2009.06</v>
      </c>
      <c r="B183" s="247">
        <v>2757.570948</v>
      </c>
      <c r="C183" s="303"/>
      <c r="D183" s="247">
        <v>6373.8626370000002</v>
      </c>
      <c r="E183" s="247">
        <v>4769.4654030000002</v>
      </c>
      <c r="F183" s="247">
        <v>7783.101815</v>
      </c>
      <c r="G183" s="247">
        <v>2735.2066540000001</v>
      </c>
      <c r="H183" s="247">
        <v>3383.280072</v>
      </c>
      <c r="I183" s="247">
        <v>2173.2742410000001</v>
      </c>
      <c r="J183" s="247">
        <v>4700.9733340000002</v>
      </c>
      <c r="K183" s="247">
        <v>8293.5716410000005</v>
      </c>
      <c r="L183" s="247">
        <v>2916.9141610000001</v>
      </c>
      <c r="M183" s="247">
        <v>2707.492561</v>
      </c>
      <c r="N183" s="247">
        <v>3890.4401429999998</v>
      </c>
      <c r="O183" s="247">
        <v>3615.3588359999999</v>
      </c>
      <c r="P183" s="247">
        <v>3873.490382</v>
      </c>
      <c r="Q183" s="105">
        <f t="shared" si="7"/>
        <v>0.49604540185372237</v>
      </c>
      <c r="R183" s="264">
        <v>4.2420814479637858E-3</v>
      </c>
      <c r="S183" s="111">
        <f t="shared" si="6"/>
        <v>0.49180332040575858</v>
      </c>
    </row>
    <row r="184" spans="1:19" x14ac:dyDescent="0.2">
      <c r="A184" s="269">
        <v>2009.07</v>
      </c>
      <c r="B184" s="247">
        <v>1884.9075290000001</v>
      </c>
      <c r="C184" s="303"/>
      <c r="D184" s="247">
        <v>4471.24809</v>
      </c>
      <c r="E184" s="247">
        <v>3309.8446399999998</v>
      </c>
      <c r="F184" s="247">
        <v>5356.7103710000001</v>
      </c>
      <c r="G184" s="247">
        <v>1983.565094</v>
      </c>
      <c r="H184" s="247">
        <v>2328.2166609999999</v>
      </c>
      <c r="I184" s="247">
        <v>1596.301273</v>
      </c>
      <c r="J184" s="247">
        <v>3320.354006</v>
      </c>
      <c r="K184" s="247">
        <v>4974.4255750000002</v>
      </c>
      <c r="L184" s="247">
        <v>2109.6838910000001</v>
      </c>
      <c r="M184" s="247">
        <v>1934.315754</v>
      </c>
      <c r="N184" s="247">
        <v>2683.403057</v>
      </c>
      <c r="O184" s="247">
        <v>2551.4279350000002</v>
      </c>
      <c r="P184" s="247">
        <v>2689.0077679999999</v>
      </c>
      <c r="Q184" s="105">
        <f t="shared" si="7"/>
        <v>-0.30579206276185866</v>
      </c>
      <c r="R184" s="264">
        <v>6.1954379048154706E-3</v>
      </c>
      <c r="S184" s="111">
        <f t="shared" si="6"/>
        <v>-0.31198750066667413</v>
      </c>
    </row>
    <row r="185" spans="1:19" x14ac:dyDescent="0.2">
      <c r="A185" s="269">
        <v>2009.08</v>
      </c>
      <c r="B185" s="247">
        <v>1924.5177659999999</v>
      </c>
      <c r="C185" s="303"/>
      <c r="D185" s="247">
        <v>4650.0791079999999</v>
      </c>
      <c r="E185" s="247">
        <v>3277.7055270000001</v>
      </c>
      <c r="F185" s="247">
        <v>5391.9969659999997</v>
      </c>
      <c r="G185" s="247">
        <v>1941.3254039999999</v>
      </c>
      <c r="H185" s="247">
        <v>2351.7896129999999</v>
      </c>
      <c r="I185" s="247">
        <v>1631.983027</v>
      </c>
      <c r="J185" s="247">
        <v>3365.631206</v>
      </c>
      <c r="K185" s="247">
        <v>5180.4606290000002</v>
      </c>
      <c r="L185" s="247">
        <v>2178.6011010000002</v>
      </c>
      <c r="M185" s="247">
        <v>2022.1230350000001</v>
      </c>
      <c r="N185" s="247">
        <v>2748.2515840000001</v>
      </c>
      <c r="O185" s="247">
        <v>2597.8536119999999</v>
      </c>
      <c r="P185" s="247">
        <v>2716.8612370000001</v>
      </c>
      <c r="Q185" s="105">
        <f t="shared" si="7"/>
        <v>1.0358270188530083E-2</v>
      </c>
      <c r="R185" s="264">
        <v>8.3030133407966389E-3</v>
      </c>
      <c r="S185" s="111">
        <f t="shared" si="6"/>
        <v>2.0552568477334443E-3</v>
      </c>
    </row>
    <row r="186" spans="1:19" x14ac:dyDescent="0.2">
      <c r="A186" s="269">
        <v>2009.09</v>
      </c>
      <c r="B186" s="247">
        <v>1893.3994459999999</v>
      </c>
      <c r="C186" s="303"/>
      <c r="D186" s="247">
        <v>4733.8934419999996</v>
      </c>
      <c r="E186" s="247">
        <v>3424.4112580000001</v>
      </c>
      <c r="F186" s="247">
        <v>5608.4790110000004</v>
      </c>
      <c r="G186" s="247">
        <v>1954.366546</v>
      </c>
      <c r="H186" s="247">
        <v>2402.4728100000002</v>
      </c>
      <c r="I186" s="247">
        <v>1559.3379299999999</v>
      </c>
      <c r="J186" s="247">
        <v>3477.5836530000001</v>
      </c>
      <c r="K186" s="247">
        <v>5249.4415280000003</v>
      </c>
      <c r="L186" s="247">
        <v>2170.2133739999999</v>
      </c>
      <c r="M186" s="247">
        <v>1946.8043479999999</v>
      </c>
      <c r="N186" s="247">
        <v>2915.6178789999999</v>
      </c>
      <c r="O186" s="247">
        <v>2580.2744720000001</v>
      </c>
      <c r="P186" s="247">
        <v>2767.8662840000002</v>
      </c>
      <c r="Q186" s="105">
        <f t="shared" si="7"/>
        <v>1.8773519348496581E-2</v>
      </c>
      <c r="R186" s="264">
        <v>7.4019245003700274E-3</v>
      </c>
      <c r="S186" s="111">
        <f t="shared" si="6"/>
        <v>1.1371594848126554E-2</v>
      </c>
    </row>
    <row r="187" spans="1:19" x14ac:dyDescent="0.2">
      <c r="A187" s="269">
        <v>2009.1</v>
      </c>
      <c r="B187" s="247">
        <v>1934.056767</v>
      </c>
      <c r="C187" s="303"/>
      <c r="D187" s="247">
        <v>4872.2365090000003</v>
      </c>
      <c r="E187" s="247">
        <v>3548.6193029999999</v>
      </c>
      <c r="F187" s="247">
        <v>5785.6854160000003</v>
      </c>
      <c r="G187" s="247">
        <v>2105.9244159999998</v>
      </c>
      <c r="H187" s="247">
        <v>2389.5729489999999</v>
      </c>
      <c r="I187" s="247">
        <v>1610.3500759999999</v>
      </c>
      <c r="J187" s="247">
        <v>3483.9237469999998</v>
      </c>
      <c r="K187" s="247">
        <v>6201.4997569999996</v>
      </c>
      <c r="L187" s="247">
        <v>2169.0627159999999</v>
      </c>
      <c r="M187" s="247">
        <v>1936.890674</v>
      </c>
      <c r="N187" s="247">
        <v>2907.6521680000001</v>
      </c>
      <c r="O187" s="247">
        <v>2653.2913239999998</v>
      </c>
      <c r="P187" s="247">
        <v>2839.7488250000001</v>
      </c>
      <c r="Q187" s="105">
        <f t="shared" si="7"/>
        <v>2.5970380655859771E-2</v>
      </c>
      <c r="R187" s="264">
        <v>7.9904481998531729E-3</v>
      </c>
      <c r="S187" s="111">
        <f t="shared" si="6"/>
        <v>1.7979932456006598E-2</v>
      </c>
    </row>
    <row r="188" spans="1:19" x14ac:dyDescent="0.2">
      <c r="A188" s="269">
        <v>2009.11</v>
      </c>
      <c r="B188" s="247">
        <v>1913.7110769999999</v>
      </c>
      <c r="C188" s="303"/>
      <c r="D188" s="247">
        <v>5077.772293</v>
      </c>
      <c r="E188" s="247">
        <v>3474.9203400000001</v>
      </c>
      <c r="F188" s="247">
        <v>5662.1445169999997</v>
      </c>
      <c r="G188" s="247">
        <v>2017.9793729999999</v>
      </c>
      <c r="H188" s="247">
        <v>2390.1178279999999</v>
      </c>
      <c r="I188" s="247">
        <v>1604.4890780000001</v>
      </c>
      <c r="J188" s="247">
        <v>3518.620453</v>
      </c>
      <c r="K188" s="247">
        <v>5429.2406030000002</v>
      </c>
      <c r="L188" s="247">
        <v>2208.7527570000002</v>
      </c>
      <c r="M188" s="247">
        <v>1950.816595</v>
      </c>
      <c r="N188" s="247">
        <v>2900.8590490000001</v>
      </c>
      <c r="O188" s="247">
        <v>2672.9274599999999</v>
      </c>
      <c r="P188" s="247">
        <v>2801.3562750000001</v>
      </c>
      <c r="Q188" s="105">
        <f t="shared" si="7"/>
        <v>-1.3519699229033066E-2</v>
      </c>
      <c r="R188" s="264">
        <v>8.2915717539862044E-3</v>
      </c>
      <c r="S188" s="111">
        <f t="shared" si="6"/>
        <v>-2.1811270983019271E-2</v>
      </c>
    </row>
    <row r="189" spans="1:19" x14ac:dyDescent="0.2">
      <c r="A189" s="269">
        <v>2009.12</v>
      </c>
      <c r="B189" s="247">
        <v>3182.8974659999999</v>
      </c>
      <c r="C189" s="303"/>
      <c r="D189" s="247">
        <v>7567.0693540000002</v>
      </c>
      <c r="E189" s="247">
        <v>5546.2028490000002</v>
      </c>
      <c r="F189" s="247">
        <v>8717.7662230000005</v>
      </c>
      <c r="G189" s="247">
        <v>2934.0204699999999</v>
      </c>
      <c r="H189" s="247">
        <v>3571.180554</v>
      </c>
      <c r="I189" s="247">
        <v>2312.9937060000002</v>
      </c>
      <c r="J189" s="247">
        <v>5273.8500359999998</v>
      </c>
      <c r="K189" s="247">
        <v>8247.9597630000007</v>
      </c>
      <c r="L189" s="247">
        <v>3156.2788650000002</v>
      </c>
      <c r="M189" s="247">
        <v>2801.3512519999999</v>
      </c>
      <c r="N189" s="247">
        <v>4432.1515769999996</v>
      </c>
      <c r="O189" s="247">
        <v>3966.5026680000001</v>
      </c>
      <c r="P189" s="247">
        <v>4276.5845769999996</v>
      </c>
      <c r="Q189" s="105">
        <f t="shared" si="7"/>
        <v>0.52661216824339818</v>
      </c>
      <c r="R189" s="264">
        <v>9.3077896258810799E-3</v>
      </c>
      <c r="S189" s="111">
        <f t="shared" si="6"/>
        <v>0.5173043786175171</v>
      </c>
    </row>
    <row r="190" spans="1:19" x14ac:dyDescent="0.2">
      <c r="A190" s="269">
        <v>2010.01</v>
      </c>
      <c r="B190" s="247">
        <v>2305.7843910000001</v>
      </c>
      <c r="C190" s="303"/>
      <c r="D190" s="247">
        <v>5133.9212349999998</v>
      </c>
      <c r="E190" s="247">
        <v>3958.565411</v>
      </c>
      <c r="F190" s="247">
        <v>6550.8560630000002</v>
      </c>
      <c r="G190" s="247">
        <v>2032.667995</v>
      </c>
      <c r="H190" s="247">
        <v>2633.1937170000001</v>
      </c>
      <c r="I190" s="247">
        <v>1749.9114939999999</v>
      </c>
      <c r="J190" s="247">
        <v>3783.8660540000001</v>
      </c>
      <c r="K190" s="247">
        <v>7505.3956150000004</v>
      </c>
      <c r="L190" s="247">
        <v>2387.3991059999998</v>
      </c>
      <c r="M190" s="247">
        <v>2099.606307</v>
      </c>
      <c r="N190" s="247">
        <v>3330.6697060000001</v>
      </c>
      <c r="O190" s="247">
        <v>2958.6912189999998</v>
      </c>
      <c r="P190" s="247">
        <v>3161.7062900000001</v>
      </c>
      <c r="Q190" s="105">
        <f t="shared" si="7"/>
        <v>-0.26069361354290821</v>
      </c>
      <c r="R190" s="264">
        <v>1.038588951562347E-2</v>
      </c>
      <c r="S190" s="111">
        <f t="shared" si="6"/>
        <v>-0.27107950305853168</v>
      </c>
    </row>
    <row r="191" spans="1:19" x14ac:dyDescent="0.2">
      <c r="A191" s="269">
        <v>2010.02</v>
      </c>
      <c r="B191" s="247">
        <v>2275.549332</v>
      </c>
      <c r="C191" s="303"/>
      <c r="D191" s="247">
        <v>5438.1057060000003</v>
      </c>
      <c r="E191" s="247">
        <v>3839.1721200000002</v>
      </c>
      <c r="F191" s="247">
        <v>6567.2398579999999</v>
      </c>
      <c r="G191" s="247">
        <v>1978.17912</v>
      </c>
      <c r="H191" s="247">
        <v>2643.2369650000001</v>
      </c>
      <c r="I191" s="247">
        <v>1696.853797</v>
      </c>
      <c r="J191" s="247">
        <v>3688.074912</v>
      </c>
      <c r="K191" s="247">
        <v>5750.4549189999998</v>
      </c>
      <c r="L191" s="247">
        <v>2369.340463</v>
      </c>
      <c r="M191" s="247">
        <v>2109.685641</v>
      </c>
      <c r="N191" s="247">
        <v>3148.1968040000002</v>
      </c>
      <c r="O191" s="247">
        <v>2879.8106969999999</v>
      </c>
      <c r="P191" s="247">
        <v>3056.4114479999998</v>
      </c>
      <c r="Q191" s="105">
        <f t="shared" si="7"/>
        <v>-3.3303169979144509E-2</v>
      </c>
      <c r="R191" s="264">
        <v>1.2494461674789736E-2</v>
      </c>
      <c r="S191" s="111">
        <f t="shared" si="6"/>
        <v>-4.5797631653934245E-2</v>
      </c>
    </row>
    <row r="192" spans="1:19" x14ac:dyDescent="0.2">
      <c r="A192" s="269">
        <v>2010.03</v>
      </c>
      <c r="B192" s="247">
        <v>2201.1388750000001</v>
      </c>
      <c r="C192" s="303"/>
      <c r="D192" s="247">
        <v>6477.0437620000002</v>
      </c>
      <c r="E192" s="247">
        <v>4144.1781460000002</v>
      </c>
      <c r="F192" s="247">
        <v>6216.4827089999999</v>
      </c>
      <c r="G192" s="247">
        <v>2311.1350219999999</v>
      </c>
      <c r="H192" s="247">
        <v>2637.5666299999998</v>
      </c>
      <c r="I192" s="247">
        <v>1691.553273</v>
      </c>
      <c r="J192" s="247">
        <v>3879.657365</v>
      </c>
      <c r="K192" s="247">
        <v>6703.82924</v>
      </c>
      <c r="L192" s="247">
        <v>2428.8330989999999</v>
      </c>
      <c r="M192" s="247">
        <v>2176.3770039999999</v>
      </c>
      <c r="N192" s="247">
        <v>3117.5860560000001</v>
      </c>
      <c r="O192" s="247">
        <v>2920.5527670000001</v>
      </c>
      <c r="P192" s="247">
        <v>3196.8603330000001</v>
      </c>
      <c r="Q192" s="105">
        <f t="shared" si="7"/>
        <v>4.5952217948897145E-2</v>
      </c>
      <c r="R192" s="264">
        <v>1.137755995098888E-2</v>
      </c>
      <c r="S192" s="111">
        <f t="shared" si="6"/>
        <v>3.4574657997908265E-2</v>
      </c>
    </row>
    <row r="193" spans="1:19" x14ac:dyDescent="0.2">
      <c r="A193" s="269">
        <v>2010.04</v>
      </c>
      <c r="B193" s="247">
        <v>2247.5581259999999</v>
      </c>
      <c r="C193" s="303"/>
      <c r="D193" s="247">
        <v>5390.2611720000004</v>
      </c>
      <c r="E193" s="247">
        <v>4190.0231130000002</v>
      </c>
      <c r="F193" s="247">
        <v>7139.8970159999999</v>
      </c>
      <c r="G193" s="247">
        <v>2141.4562310000001</v>
      </c>
      <c r="H193" s="247">
        <v>2668.1474199999998</v>
      </c>
      <c r="I193" s="247">
        <v>1769.085781</v>
      </c>
      <c r="J193" s="247">
        <v>4015.5051469999999</v>
      </c>
      <c r="K193" s="247">
        <v>7124.8023579999999</v>
      </c>
      <c r="L193" s="247">
        <v>2436.819391</v>
      </c>
      <c r="M193" s="247">
        <v>2465.2939590000001</v>
      </c>
      <c r="N193" s="247">
        <v>3149.3515379999999</v>
      </c>
      <c r="O193" s="247">
        <v>3032.9008159999998</v>
      </c>
      <c r="P193" s="247">
        <v>3267.5284649999999</v>
      </c>
      <c r="Q193" s="105">
        <f t="shared" si="7"/>
        <v>2.2105479951851192E-2</v>
      </c>
      <c r="R193" s="264">
        <v>8.3073727933540287E-3</v>
      </c>
      <c r="S193" s="111">
        <f t="shared" si="6"/>
        <v>1.3798107158497164E-2</v>
      </c>
    </row>
    <row r="194" spans="1:19" x14ac:dyDescent="0.2">
      <c r="A194" s="269">
        <v>2010.05</v>
      </c>
      <c r="B194" s="247">
        <v>2262.839336</v>
      </c>
      <c r="C194" s="303"/>
      <c r="D194" s="247">
        <v>5216.2096220000003</v>
      </c>
      <c r="E194" s="247">
        <v>4221.9094160000004</v>
      </c>
      <c r="F194" s="247">
        <v>6662.2931369999997</v>
      </c>
      <c r="G194" s="247">
        <v>2356.9830440000001</v>
      </c>
      <c r="H194" s="247">
        <v>2686.4509779999998</v>
      </c>
      <c r="I194" s="247">
        <v>1811.338477</v>
      </c>
      <c r="J194" s="247">
        <v>4054.4402369999998</v>
      </c>
      <c r="K194" s="247">
        <v>6078.4227570000003</v>
      </c>
      <c r="L194" s="247">
        <v>2545.7130229999998</v>
      </c>
      <c r="M194" s="247">
        <v>2252.39176</v>
      </c>
      <c r="N194" s="247">
        <v>3185.509834</v>
      </c>
      <c r="O194" s="247">
        <v>3049.0248569999999</v>
      </c>
      <c r="P194" s="247">
        <v>3263.8074430000001</v>
      </c>
      <c r="Q194" s="105">
        <f t="shared" si="7"/>
        <v>-1.1387879370775567E-3</v>
      </c>
      <c r="R194" s="264">
        <v>7.4665293511844144E-3</v>
      </c>
      <c r="S194" s="111">
        <f t="shared" si="6"/>
        <v>-8.6053172882619711E-3</v>
      </c>
    </row>
    <row r="195" spans="1:19" x14ac:dyDescent="0.2">
      <c r="A195" s="269">
        <v>2010.06</v>
      </c>
      <c r="B195" s="247">
        <v>3360.5305349999999</v>
      </c>
      <c r="C195" s="303"/>
      <c r="D195" s="247">
        <v>8600.4406350000008</v>
      </c>
      <c r="E195" s="247">
        <v>6368.4529920000004</v>
      </c>
      <c r="F195" s="247">
        <v>10141.718493</v>
      </c>
      <c r="G195" s="247">
        <v>3283.6552510000001</v>
      </c>
      <c r="H195" s="247">
        <v>4409.3368140000002</v>
      </c>
      <c r="I195" s="247">
        <v>2667.4100570000001</v>
      </c>
      <c r="J195" s="247">
        <v>5912.8904869999997</v>
      </c>
      <c r="K195" s="247">
        <v>9575.6429669999998</v>
      </c>
      <c r="L195" s="247">
        <v>3701.4540139999999</v>
      </c>
      <c r="M195" s="247">
        <v>3080.2499130000001</v>
      </c>
      <c r="N195" s="247">
        <v>4698.9050829999996</v>
      </c>
      <c r="O195" s="247">
        <v>4574.2719740000002</v>
      </c>
      <c r="P195" s="247">
        <v>4924.4927610000004</v>
      </c>
      <c r="Q195" s="105">
        <f t="shared" si="7"/>
        <v>0.50881841131949401</v>
      </c>
      <c r="R195" s="264">
        <v>7.3260073260073E-3</v>
      </c>
      <c r="S195" s="111">
        <f t="shared" si="6"/>
        <v>0.50149240399348671</v>
      </c>
    </row>
    <row r="196" spans="1:19" x14ac:dyDescent="0.2">
      <c r="A196" s="269">
        <v>2010.07</v>
      </c>
      <c r="B196" s="247">
        <v>2345.537135</v>
      </c>
      <c r="C196" s="303"/>
      <c r="D196" s="247">
        <v>5776.520039</v>
      </c>
      <c r="E196" s="247">
        <v>4541.2731309999999</v>
      </c>
      <c r="F196" s="247">
        <v>6819.7049660000002</v>
      </c>
      <c r="G196" s="247">
        <v>2298.1933020000001</v>
      </c>
      <c r="H196" s="247">
        <v>2979.3307070000001</v>
      </c>
      <c r="I196" s="247">
        <v>2094.2544370000001</v>
      </c>
      <c r="J196" s="247">
        <v>4290.8032279999998</v>
      </c>
      <c r="K196" s="247">
        <v>6258.5186110000004</v>
      </c>
      <c r="L196" s="247">
        <v>2779.7255869999999</v>
      </c>
      <c r="M196" s="247">
        <v>2279.4709210000001</v>
      </c>
      <c r="N196" s="247">
        <v>3455.2205170000002</v>
      </c>
      <c r="O196" s="247">
        <v>3291.833623</v>
      </c>
      <c r="P196" s="247">
        <v>3496.305171</v>
      </c>
      <c r="Q196" s="105">
        <f t="shared" si="7"/>
        <v>-0.29001719757020883</v>
      </c>
      <c r="R196" s="264">
        <v>8.0338266384778478E-3</v>
      </c>
      <c r="S196" s="111">
        <f t="shared" si="6"/>
        <v>-0.29805102420868668</v>
      </c>
    </row>
    <row r="197" spans="1:19" x14ac:dyDescent="0.2">
      <c r="A197" s="269">
        <v>2010.08</v>
      </c>
      <c r="B197" s="247">
        <v>2389.7292000000002</v>
      </c>
      <c r="C197" s="303"/>
      <c r="D197" s="247">
        <v>6032.801528</v>
      </c>
      <c r="E197" s="247">
        <v>4560.3523070000001</v>
      </c>
      <c r="F197" s="247">
        <v>6874.1393070000004</v>
      </c>
      <c r="G197" s="247">
        <v>2432.945839</v>
      </c>
      <c r="H197" s="247">
        <v>3025.8760430000002</v>
      </c>
      <c r="I197" s="247">
        <v>2047.28306</v>
      </c>
      <c r="J197" s="247">
        <v>4402.5799900000002</v>
      </c>
      <c r="K197" s="247">
        <v>6450.6489940000001</v>
      </c>
      <c r="L197" s="247">
        <v>2801.5020829999999</v>
      </c>
      <c r="M197" s="247">
        <v>2322.3741610000002</v>
      </c>
      <c r="N197" s="247">
        <v>3501.4415840000001</v>
      </c>
      <c r="O197" s="247">
        <v>3343.6201569999998</v>
      </c>
      <c r="P197" s="247">
        <v>3546.4709189999999</v>
      </c>
      <c r="Q197" s="105">
        <f t="shared" si="7"/>
        <v>1.434821777460904E-2</v>
      </c>
      <c r="R197" s="264">
        <v>1.3422818791946289E-2</v>
      </c>
      <c r="S197" s="111">
        <f t="shared" si="6"/>
        <v>9.2539898266275067E-4</v>
      </c>
    </row>
    <row r="198" spans="1:19" x14ac:dyDescent="0.2">
      <c r="A198" s="269">
        <v>2010.09</v>
      </c>
      <c r="B198" s="247">
        <v>2737.1598600000002</v>
      </c>
      <c r="C198" s="303"/>
      <c r="D198" s="247">
        <v>6064.0728209999997</v>
      </c>
      <c r="E198" s="247">
        <v>4599.4137950000004</v>
      </c>
      <c r="F198" s="247">
        <v>7350.0939879999996</v>
      </c>
      <c r="G198" s="247">
        <v>2403.703927</v>
      </c>
      <c r="H198" s="247">
        <v>3184.1661819999999</v>
      </c>
      <c r="I198" s="247">
        <v>2014.944135</v>
      </c>
      <c r="J198" s="247">
        <v>4558.5355149999996</v>
      </c>
      <c r="K198" s="247">
        <v>6906.5805479999999</v>
      </c>
      <c r="L198" s="247">
        <v>2863.9188549999999</v>
      </c>
      <c r="M198" s="247">
        <v>2283.1091270000002</v>
      </c>
      <c r="N198" s="247">
        <v>3712.223751</v>
      </c>
      <c r="O198" s="247">
        <v>3438.6469059999999</v>
      </c>
      <c r="P198" s="247">
        <v>3642.4394320000001</v>
      </c>
      <c r="Q198" s="105">
        <f t="shared" si="7"/>
        <v>2.7060284770940912E-2</v>
      </c>
      <c r="R198" s="264">
        <v>1.2417218543046005E-3</v>
      </c>
      <c r="S198" s="111">
        <f t="shared" si="6"/>
        <v>2.5818562916636312E-2</v>
      </c>
    </row>
    <row r="199" spans="1:19" x14ac:dyDescent="0.2">
      <c r="A199" s="269">
        <v>2010.1</v>
      </c>
      <c r="B199" s="247">
        <v>2822.8841739999998</v>
      </c>
      <c r="C199" s="303"/>
      <c r="D199" s="247">
        <v>6377.6260419999999</v>
      </c>
      <c r="E199" s="247">
        <v>4638.7743950000004</v>
      </c>
      <c r="F199" s="247">
        <v>7209.2502439999998</v>
      </c>
      <c r="G199" s="247">
        <v>2460.1505520000001</v>
      </c>
      <c r="H199" s="247">
        <v>3218.2274269999998</v>
      </c>
      <c r="I199" s="247">
        <v>2046.41679</v>
      </c>
      <c r="J199" s="247">
        <v>4659.8195919999998</v>
      </c>
      <c r="K199" s="247">
        <v>8307.6909419999993</v>
      </c>
      <c r="L199" s="247">
        <v>2932.448273</v>
      </c>
      <c r="M199" s="247">
        <v>2421.7884819999999</v>
      </c>
      <c r="N199" s="247">
        <v>3751.6789560000002</v>
      </c>
      <c r="O199" s="247">
        <v>3486.302713</v>
      </c>
      <c r="P199" s="247">
        <v>3734.2605819999999</v>
      </c>
      <c r="Q199" s="105">
        <f t="shared" si="7"/>
        <v>2.5208696455820689E-2</v>
      </c>
      <c r="R199" s="264">
        <v>8.4332368747415121E-3</v>
      </c>
      <c r="S199" s="111">
        <f t="shared" si="6"/>
        <v>1.6775459581079177E-2</v>
      </c>
    </row>
    <row r="200" spans="1:19" x14ac:dyDescent="0.2">
      <c r="A200" s="269">
        <v>2010.11</v>
      </c>
      <c r="B200" s="247">
        <v>2831.1044280000001</v>
      </c>
      <c r="C200" s="303"/>
      <c r="D200" s="247">
        <v>6325.2191789999997</v>
      </c>
      <c r="E200" s="247">
        <v>4736.0799919999999</v>
      </c>
      <c r="F200" s="247">
        <v>7387.6337400000002</v>
      </c>
      <c r="G200" s="247">
        <v>2489.7356880000002</v>
      </c>
      <c r="H200" s="247">
        <v>3281.3674679999999</v>
      </c>
      <c r="I200" s="247">
        <v>2081.1071270000002</v>
      </c>
      <c r="J200" s="247">
        <v>4800.2256180000004</v>
      </c>
      <c r="K200" s="247">
        <v>6565.5575879999997</v>
      </c>
      <c r="L200" s="247">
        <v>2940.1647619999999</v>
      </c>
      <c r="M200" s="247">
        <v>2481.691006</v>
      </c>
      <c r="N200" s="247">
        <v>3777.2228190000001</v>
      </c>
      <c r="O200" s="247">
        <v>3548.35538</v>
      </c>
      <c r="P200" s="247">
        <v>3748.9739300000001</v>
      </c>
      <c r="Q200" s="105">
        <f t="shared" si="7"/>
        <v>3.9400967546083798E-3</v>
      </c>
      <c r="R200" s="264">
        <v>7.2968762810527998E-3</v>
      </c>
      <c r="S200" s="111">
        <f t="shared" si="6"/>
        <v>-3.35677952644442E-3</v>
      </c>
    </row>
    <row r="201" spans="1:19" x14ac:dyDescent="0.2">
      <c r="A201" s="269">
        <v>2010.12</v>
      </c>
      <c r="B201" s="247">
        <v>4051.2607889999999</v>
      </c>
      <c r="C201" s="303"/>
      <c r="D201" s="247">
        <v>10091.772634999999</v>
      </c>
      <c r="E201" s="247">
        <v>7425.2091559999999</v>
      </c>
      <c r="F201" s="247">
        <v>11543.64198</v>
      </c>
      <c r="G201" s="247">
        <v>3823.491849</v>
      </c>
      <c r="H201" s="247">
        <v>4996.0731400000004</v>
      </c>
      <c r="I201" s="247">
        <v>2945.939668</v>
      </c>
      <c r="J201" s="247">
        <v>7023.3576810000004</v>
      </c>
      <c r="K201" s="247">
        <v>10997.665482</v>
      </c>
      <c r="L201" s="247">
        <v>4203.4301670000004</v>
      </c>
      <c r="M201" s="247">
        <v>3501.3659360000001</v>
      </c>
      <c r="N201" s="247">
        <v>5758.8533520000001</v>
      </c>
      <c r="O201" s="247">
        <v>5273.3397779999996</v>
      </c>
      <c r="P201" s="247">
        <v>5694.2649309999997</v>
      </c>
      <c r="Q201" s="105">
        <f t="shared" si="7"/>
        <v>0.5188862438955395</v>
      </c>
      <c r="R201" s="264">
        <v>8.3835259645124172E-3</v>
      </c>
      <c r="S201" s="111">
        <f t="shared" si="6"/>
        <v>0.51050271793102708</v>
      </c>
    </row>
    <row r="202" spans="1:19" x14ac:dyDescent="0.2">
      <c r="A202" s="269">
        <v>2011.01</v>
      </c>
      <c r="B202" s="247">
        <v>2956.1696200000001</v>
      </c>
      <c r="C202" s="303"/>
      <c r="D202" s="247">
        <v>6832.0949909999999</v>
      </c>
      <c r="E202" s="247">
        <v>5326.9716310000003</v>
      </c>
      <c r="F202" s="247">
        <v>8444.0449239999998</v>
      </c>
      <c r="G202" s="247">
        <v>2734.3398520000001</v>
      </c>
      <c r="H202" s="247">
        <v>3644.4203889999999</v>
      </c>
      <c r="I202" s="247">
        <v>2210.8092339999998</v>
      </c>
      <c r="J202" s="247">
        <v>4996.4862359999997</v>
      </c>
      <c r="K202" s="247">
        <v>8726.7560850000009</v>
      </c>
      <c r="L202" s="247">
        <v>3218.7261480000002</v>
      </c>
      <c r="M202" s="247">
        <v>2680.7418459999999</v>
      </c>
      <c r="N202" s="247">
        <v>4358.0496380000004</v>
      </c>
      <c r="O202" s="247">
        <v>3915.455598</v>
      </c>
      <c r="P202" s="247">
        <v>4186.0822680000001</v>
      </c>
      <c r="Q202" s="105">
        <f t="shared" si="7"/>
        <v>-0.26485993912740902</v>
      </c>
      <c r="R202" s="264">
        <v>7.2645088384857281E-3</v>
      </c>
      <c r="S202" s="111">
        <f t="shared" si="6"/>
        <v>-0.27212444796589474</v>
      </c>
    </row>
    <row r="203" spans="1:19" x14ac:dyDescent="0.2">
      <c r="A203" s="269">
        <v>2011.02</v>
      </c>
      <c r="B203" s="247">
        <v>2940.7896289999999</v>
      </c>
      <c r="C203" s="303"/>
      <c r="D203" s="247">
        <v>6970.8793379999997</v>
      </c>
      <c r="E203" s="247">
        <v>5072.0873810000003</v>
      </c>
      <c r="F203" s="247">
        <v>8436.50324</v>
      </c>
      <c r="G203" s="247">
        <v>2643.8328419999998</v>
      </c>
      <c r="H203" s="247">
        <v>3577.0348789999998</v>
      </c>
      <c r="I203" s="247">
        <v>2158.216504</v>
      </c>
      <c r="J203" s="247">
        <v>4865.0030180000003</v>
      </c>
      <c r="K203" s="247">
        <v>7305.1759629999997</v>
      </c>
      <c r="L203" s="247">
        <v>3118.8987990000001</v>
      </c>
      <c r="M203" s="247">
        <v>3024.2043130000002</v>
      </c>
      <c r="N203" s="247">
        <v>4190.77027</v>
      </c>
      <c r="O203" s="247">
        <v>3827.4870930000002</v>
      </c>
      <c r="P203" s="247">
        <v>4046.729558</v>
      </c>
      <c r="Q203" s="105">
        <f t="shared" si="7"/>
        <v>-3.3289529703050769E-2</v>
      </c>
      <c r="R203" s="264">
        <v>7.3723856078209415E-3</v>
      </c>
      <c r="S203" s="111">
        <f t="shared" si="6"/>
        <v>-4.066191531087171E-2</v>
      </c>
    </row>
    <row r="204" spans="1:19" x14ac:dyDescent="0.2">
      <c r="A204" s="269">
        <v>2011.03</v>
      </c>
      <c r="B204" s="247">
        <v>2846.1110589999998</v>
      </c>
      <c r="C204" s="303"/>
      <c r="D204" s="247">
        <v>8217.5263300000006</v>
      </c>
      <c r="E204" s="247">
        <v>5465.6561110000002</v>
      </c>
      <c r="F204" s="247">
        <v>9125.7483150000007</v>
      </c>
      <c r="G204" s="247">
        <v>2861.9600329999998</v>
      </c>
      <c r="H204" s="247">
        <v>3602.3042329999998</v>
      </c>
      <c r="I204" s="247">
        <v>2216.6037719999999</v>
      </c>
      <c r="J204" s="247">
        <v>5393.8425429999998</v>
      </c>
      <c r="K204" s="247">
        <v>7934.0353940000005</v>
      </c>
      <c r="L204" s="247">
        <v>3270.8314890000001</v>
      </c>
      <c r="M204" s="247">
        <v>3774.364208</v>
      </c>
      <c r="N204" s="247">
        <v>4157.2960320000002</v>
      </c>
      <c r="O204" s="247">
        <v>4026.0949989999999</v>
      </c>
      <c r="P204" s="247">
        <v>4300.2856970000003</v>
      </c>
      <c r="Q204" s="105">
        <f t="shared" si="7"/>
        <v>6.2657050679046256E-2</v>
      </c>
      <c r="R204" s="264">
        <v>8.432105639964993E-3</v>
      </c>
      <c r="S204" s="111">
        <f t="shared" si="6"/>
        <v>5.4224945039081263E-2</v>
      </c>
    </row>
    <row r="205" spans="1:19" x14ac:dyDescent="0.2">
      <c r="A205" s="269">
        <v>2011.04</v>
      </c>
      <c r="B205" s="247">
        <v>2904.9839000000002</v>
      </c>
      <c r="C205" s="303"/>
      <c r="D205" s="247">
        <v>6498.7140520000003</v>
      </c>
      <c r="E205" s="247">
        <v>5444.9140070000003</v>
      </c>
      <c r="F205" s="247">
        <v>8171.3023940000003</v>
      </c>
      <c r="G205" s="247">
        <v>2702.8909650000001</v>
      </c>
      <c r="H205" s="247">
        <v>3609.812406</v>
      </c>
      <c r="I205" s="247">
        <v>2212.5501720000002</v>
      </c>
      <c r="J205" s="247">
        <v>5291.4441020000004</v>
      </c>
      <c r="K205" s="247">
        <v>8179.6730820000002</v>
      </c>
      <c r="L205" s="247">
        <v>3271.147575</v>
      </c>
      <c r="M205" s="247">
        <v>3308.147567</v>
      </c>
      <c r="N205" s="247">
        <v>4152.4585230000002</v>
      </c>
      <c r="O205" s="247">
        <v>4078.6999449999998</v>
      </c>
      <c r="P205" s="247">
        <v>4242.3612199999998</v>
      </c>
      <c r="Q205" s="105">
        <f t="shared" si="7"/>
        <v>-1.3469913647925824E-2</v>
      </c>
      <c r="R205" s="264">
        <v>8.3615997475743331E-3</v>
      </c>
      <c r="S205" s="111">
        <f t="shared" ref="S205:S268" si="8">Q205-R205</f>
        <v>-2.1831513395500157E-2</v>
      </c>
    </row>
    <row r="206" spans="1:19" x14ac:dyDescent="0.2">
      <c r="A206" s="269">
        <v>2011.05</v>
      </c>
      <c r="B206" s="247">
        <v>2947.3283179999999</v>
      </c>
      <c r="C206" s="303"/>
      <c r="D206" s="247">
        <v>7928.3931849999999</v>
      </c>
      <c r="E206" s="247">
        <v>5655.6821680000003</v>
      </c>
      <c r="F206" s="247">
        <v>9144.2802300000003</v>
      </c>
      <c r="G206" s="247">
        <v>3511.1049499999999</v>
      </c>
      <c r="H206" s="247">
        <v>3697.8266779999999</v>
      </c>
      <c r="I206" s="247">
        <v>2276.3402070000002</v>
      </c>
      <c r="J206" s="247">
        <v>5521.174008</v>
      </c>
      <c r="K206" s="247">
        <v>8950.3189710000006</v>
      </c>
      <c r="L206" s="247">
        <v>3363.449936</v>
      </c>
      <c r="M206" s="247">
        <v>3231.7682460000001</v>
      </c>
      <c r="N206" s="247">
        <v>4138.0610219999999</v>
      </c>
      <c r="O206" s="247">
        <v>4191.7046010000004</v>
      </c>
      <c r="P206" s="247">
        <v>4435.7997050000004</v>
      </c>
      <c r="Q206" s="105">
        <f t="shared" si="7"/>
        <v>4.5596891676282336E-2</v>
      </c>
      <c r="R206" s="264">
        <v>7.3535163889542066E-3</v>
      </c>
      <c r="S206" s="111">
        <f t="shared" si="8"/>
        <v>3.824337528732813E-2</v>
      </c>
    </row>
    <row r="207" spans="1:19" x14ac:dyDescent="0.2">
      <c r="A207" s="269">
        <v>2011.06</v>
      </c>
      <c r="B207" s="247">
        <v>4329.5386330000001</v>
      </c>
      <c r="C207" s="303"/>
      <c r="D207" s="247">
        <v>10573.663333</v>
      </c>
      <c r="E207" s="247">
        <v>8349.0398430000005</v>
      </c>
      <c r="F207" s="247">
        <v>12820.209489999999</v>
      </c>
      <c r="G207" s="247">
        <v>4173.3476449999998</v>
      </c>
      <c r="H207" s="247">
        <v>5924.9486180000004</v>
      </c>
      <c r="I207" s="247">
        <v>3353.9740270000002</v>
      </c>
      <c r="J207" s="247">
        <v>7875.2372830000004</v>
      </c>
      <c r="K207" s="247">
        <v>12267.659932</v>
      </c>
      <c r="L207" s="247">
        <v>4720.3201959999997</v>
      </c>
      <c r="M207" s="247">
        <v>4495.7024540000002</v>
      </c>
      <c r="N207" s="247">
        <v>6185.7758629999998</v>
      </c>
      <c r="O207" s="247">
        <v>6233.7090559999997</v>
      </c>
      <c r="P207" s="247">
        <v>6468.1475719999999</v>
      </c>
      <c r="Q207" s="105">
        <f t="shared" si="7"/>
        <v>0.45816944004688764</v>
      </c>
      <c r="R207" s="264">
        <v>7.1445212394189994E-3</v>
      </c>
      <c r="S207" s="111">
        <f t="shared" si="8"/>
        <v>0.45102491880746864</v>
      </c>
    </row>
    <row r="208" spans="1:19" x14ac:dyDescent="0.2">
      <c r="A208" s="269">
        <v>2011.07</v>
      </c>
      <c r="B208" s="247">
        <v>3049.331314</v>
      </c>
      <c r="C208" s="303"/>
      <c r="D208" s="247">
        <v>7384.8379960000002</v>
      </c>
      <c r="E208" s="247">
        <v>5820.1994279999999</v>
      </c>
      <c r="F208" s="247">
        <v>8918.9264619999994</v>
      </c>
      <c r="G208" s="247">
        <v>3341.0988240000001</v>
      </c>
      <c r="H208" s="247">
        <v>4091.1370510000002</v>
      </c>
      <c r="I208" s="247">
        <v>2592.3418959999999</v>
      </c>
      <c r="J208" s="247">
        <v>5813.8193080000001</v>
      </c>
      <c r="K208" s="247">
        <v>8111.9673640000001</v>
      </c>
      <c r="L208" s="247">
        <v>3712.875853</v>
      </c>
      <c r="M208" s="247">
        <v>3271.3968439999999</v>
      </c>
      <c r="N208" s="247">
        <v>4306.3848289999996</v>
      </c>
      <c r="O208" s="247">
        <v>4393.5768420000004</v>
      </c>
      <c r="P208" s="247">
        <v>4615.8206810000001</v>
      </c>
      <c r="Q208" s="105">
        <f t="shared" si="7"/>
        <v>-0.28637672075055121</v>
      </c>
      <c r="R208" s="264">
        <v>7.9420155756033672E-3</v>
      </c>
      <c r="S208" s="111">
        <f t="shared" si="8"/>
        <v>-0.29431873632615457</v>
      </c>
    </row>
    <row r="209" spans="1:19" x14ac:dyDescent="0.2">
      <c r="A209" s="269">
        <v>2011.08</v>
      </c>
      <c r="B209" s="247">
        <v>3116.6079300000001</v>
      </c>
      <c r="C209" s="303"/>
      <c r="D209" s="247">
        <v>8411.4094829999995</v>
      </c>
      <c r="E209" s="247">
        <v>5881.0450490000003</v>
      </c>
      <c r="F209" s="247">
        <v>8934.2015339999998</v>
      </c>
      <c r="G209" s="247">
        <v>3201.0632989999999</v>
      </c>
      <c r="H209" s="247">
        <v>4128.828458</v>
      </c>
      <c r="I209" s="247">
        <v>2620.8997410000002</v>
      </c>
      <c r="J209" s="247">
        <v>5821.5064030000003</v>
      </c>
      <c r="K209" s="247">
        <v>8327.6713189999991</v>
      </c>
      <c r="L209" s="247">
        <v>3611.5020180000001</v>
      </c>
      <c r="M209" s="247">
        <v>3317.3982230000001</v>
      </c>
      <c r="N209" s="247">
        <v>4664.3345719999998</v>
      </c>
      <c r="O209" s="247">
        <v>4424.4340069999998</v>
      </c>
      <c r="P209" s="247">
        <v>4648.8548870000004</v>
      </c>
      <c r="Q209" s="105">
        <f t="shared" si="7"/>
        <v>7.1567351253436495E-3</v>
      </c>
      <c r="R209" s="264">
        <v>8.3384332925335869E-3</v>
      </c>
      <c r="S209" s="111">
        <f t="shared" si="8"/>
        <v>-1.1816981671899374E-3</v>
      </c>
    </row>
    <row r="210" spans="1:19" x14ac:dyDescent="0.2">
      <c r="A210" s="269">
        <v>2011.09</v>
      </c>
      <c r="B210" s="247">
        <v>3206.2365279999999</v>
      </c>
      <c r="C210" s="303"/>
      <c r="D210" s="247">
        <v>8087.1233990000001</v>
      </c>
      <c r="E210" s="247">
        <v>6067.8577320000004</v>
      </c>
      <c r="F210" s="247">
        <v>9509.8407139999999</v>
      </c>
      <c r="G210" s="247">
        <v>3607.1240939999998</v>
      </c>
      <c r="H210" s="247">
        <v>4362.9975189999996</v>
      </c>
      <c r="I210" s="247">
        <v>2620.3216459999999</v>
      </c>
      <c r="J210" s="247">
        <v>5899.7377850000003</v>
      </c>
      <c r="K210" s="247">
        <v>9178.4983240000001</v>
      </c>
      <c r="L210" s="247">
        <v>3897.3055469999999</v>
      </c>
      <c r="M210" s="247">
        <v>3276.4030309999998</v>
      </c>
      <c r="N210" s="247">
        <v>4862.4838909999999</v>
      </c>
      <c r="O210" s="247">
        <v>4592.6904709999999</v>
      </c>
      <c r="P210" s="247">
        <v>4856.7237279999999</v>
      </c>
      <c r="Q210" s="105">
        <f t="shared" si="7"/>
        <v>4.4713987864254845E-2</v>
      </c>
      <c r="R210" s="264">
        <v>8.3453455731734572E-3</v>
      </c>
      <c r="S210" s="111">
        <f t="shared" si="8"/>
        <v>3.6368642291081388E-2</v>
      </c>
    </row>
    <row r="211" spans="1:19" x14ac:dyDescent="0.2">
      <c r="A211" s="269">
        <v>2011.1</v>
      </c>
      <c r="B211" s="247">
        <v>3276.3564059999999</v>
      </c>
      <c r="C211" s="303"/>
      <c r="D211" s="247">
        <v>8551.8187140000009</v>
      </c>
      <c r="E211" s="247">
        <v>6020.6178259999997</v>
      </c>
      <c r="F211" s="247">
        <v>9411.8080069999996</v>
      </c>
      <c r="G211" s="247">
        <v>3602.5227890000001</v>
      </c>
      <c r="H211" s="247">
        <v>4414.7999280000004</v>
      </c>
      <c r="I211" s="247">
        <v>2687.8477429999998</v>
      </c>
      <c r="J211" s="247">
        <v>5907.6434239999999</v>
      </c>
      <c r="K211" s="247">
        <v>9946.5791320000008</v>
      </c>
      <c r="L211" s="247">
        <v>3899.9693990000001</v>
      </c>
      <c r="M211" s="247">
        <v>3281.6750820000002</v>
      </c>
      <c r="N211" s="247">
        <v>4861.8296200000004</v>
      </c>
      <c r="O211" s="247">
        <v>4661.4061840000004</v>
      </c>
      <c r="P211" s="247">
        <v>4883.3038189999997</v>
      </c>
      <c r="Q211" s="105">
        <f t="shared" si="7"/>
        <v>5.4728439352562663E-3</v>
      </c>
      <c r="R211" s="264">
        <v>6.3200662102174121E-3</v>
      </c>
      <c r="S211" s="111">
        <f t="shared" si="8"/>
        <v>-8.4722227496114577E-4</v>
      </c>
    </row>
    <row r="212" spans="1:19" x14ac:dyDescent="0.2">
      <c r="A212" s="269">
        <v>2011.11</v>
      </c>
      <c r="B212" s="247">
        <v>4017.8688649999999</v>
      </c>
      <c r="C212" s="303"/>
      <c r="D212" s="247">
        <v>8974.9822390000008</v>
      </c>
      <c r="E212" s="247">
        <v>6135.0239359999996</v>
      </c>
      <c r="F212" s="247">
        <v>9439.9902459999994</v>
      </c>
      <c r="G212" s="247">
        <v>3523.3528120000001</v>
      </c>
      <c r="H212" s="247">
        <v>4465.2930299999998</v>
      </c>
      <c r="I212" s="247">
        <v>2715.6769680000002</v>
      </c>
      <c r="J212" s="247">
        <v>6018.2212120000004</v>
      </c>
      <c r="K212" s="247">
        <v>8825.6413680000005</v>
      </c>
      <c r="L212" s="247">
        <v>3847.998337</v>
      </c>
      <c r="M212" s="247">
        <v>3317.0256159999999</v>
      </c>
      <c r="N212" s="247">
        <v>4959.7170589999996</v>
      </c>
      <c r="O212" s="247">
        <v>4743.071132</v>
      </c>
      <c r="P212" s="247">
        <v>4936.9039579999999</v>
      </c>
      <c r="Q212" s="105">
        <f t="shared" si="7"/>
        <v>1.097620401815913E-2</v>
      </c>
      <c r="R212" s="264">
        <v>5.9065420560746595E-3</v>
      </c>
      <c r="S212" s="111">
        <f t="shared" si="8"/>
        <v>5.0696619620844707E-3</v>
      </c>
    </row>
    <row r="213" spans="1:19" x14ac:dyDescent="0.2">
      <c r="A213" s="269">
        <v>2011.12</v>
      </c>
      <c r="B213" s="247">
        <v>5290.3733519999996</v>
      </c>
      <c r="C213" s="303"/>
      <c r="D213" s="247">
        <v>13238.021234</v>
      </c>
      <c r="E213" s="247">
        <v>9656.9305359999998</v>
      </c>
      <c r="F213" s="247">
        <v>14576.999599999999</v>
      </c>
      <c r="G213" s="247">
        <v>5171.8080710000004</v>
      </c>
      <c r="H213" s="247">
        <v>6839.9757220000001</v>
      </c>
      <c r="I213" s="247">
        <v>3842.4875040000002</v>
      </c>
      <c r="J213" s="247">
        <v>8933.7960199999998</v>
      </c>
      <c r="K213" s="247">
        <v>13833.008774</v>
      </c>
      <c r="L213" s="247">
        <v>5605.8675890000004</v>
      </c>
      <c r="M213" s="247">
        <v>4703.1399410000004</v>
      </c>
      <c r="N213" s="247">
        <v>7719.2971369999996</v>
      </c>
      <c r="O213" s="247">
        <v>7144.2579859999996</v>
      </c>
      <c r="P213" s="247">
        <v>7487.2970059999998</v>
      </c>
      <c r="Q213" s="105">
        <f t="shared" si="7"/>
        <v>0.5165976631705016</v>
      </c>
      <c r="R213" s="264">
        <v>8.3989891482085799E-3</v>
      </c>
      <c r="S213" s="111">
        <f t="shared" si="8"/>
        <v>0.50819867402229302</v>
      </c>
    </row>
    <row r="214" spans="1:19" x14ac:dyDescent="0.2">
      <c r="A214" s="269">
        <v>2012.01</v>
      </c>
      <c r="B214" s="247">
        <v>3899.587485</v>
      </c>
      <c r="C214" s="303"/>
      <c r="D214" s="247">
        <v>8512.8305980000005</v>
      </c>
      <c r="E214" s="247">
        <v>7272.8956550000003</v>
      </c>
      <c r="F214" s="247">
        <v>10726.709446000001</v>
      </c>
      <c r="G214" s="247">
        <v>3804.9030640000001</v>
      </c>
      <c r="H214" s="247">
        <v>4916.7581280000004</v>
      </c>
      <c r="I214" s="247">
        <v>2924.6685419999999</v>
      </c>
      <c r="J214" s="247">
        <v>6396.3532150000001</v>
      </c>
      <c r="K214" s="247">
        <v>11547.316971</v>
      </c>
      <c r="L214" s="247">
        <v>4248.803731</v>
      </c>
      <c r="M214" s="247">
        <v>3572.204819</v>
      </c>
      <c r="N214" s="247">
        <v>5822.3697249999996</v>
      </c>
      <c r="O214" s="247">
        <v>5201.9812629999997</v>
      </c>
      <c r="P214" s="247">
        <v>5597.0345440000001</v>
      </c>
      <c r="Q214" s="105">
        <f t="shared" si="7"/>
        <v>-0.25246259905079549</v>
      </c>
      <c r="R214" s="264">
        <v>9.1398245743348205E-3</v>
      </c>
      <c r="S214" s="111">
        <f t="shared" si="8"/>
        <v>-0.26160242362513031</v>
      </c>
    </row>
    <row r="215" spans="1:19" x14ac:dyDescent="0.2">
      <c r="A215" s="269">
        <v>2012.02</v>
      </c>
      <c r="B215" s="247">
        <v>3886.349158</v>
      </c>
      <c r="C215" s="303"/>
      <c r="D215" s="247">
        <v>8688.6788579999993</v>
      </c>
      <c r="E215" s="247">
        <v>6697.1957830000001</v>
      </c>
      <c r="F215" s="247">
        <v>11508.301310999999</v>
      </c>
      <c r="G215" s="247">
        <v>3777.4434839999999</v>
      </c>
      <c r="H215" s="247">
        <v>4874.983005</v>
      </c>
      <c r="I215" s="247">
        <v>2913.056666</v>
      </c>
      <c r="J215" s="247">
        <v>6261.8965669999998</v>
      </c>
      <c r="K215" s="247">
        <v>9666.8590810000005</v>
      </c>
      <c r="L215" s="247">
        <v>4180.428277</v>
      </c>
      <c r="M215" s="247">
        <v>3618.203039</v>
      </c>
      <c r="N215" s="247">
        <v>5708.7997969999997</v>
      </c>
      <c r="O215" s="247">
        <v>5001.9525279999998</v>
      </c>
      <c r="P215" s="247">
        <v>5363.6222470000002</v>
      </c>
      <c r="Q215" s="105">
        <f t="shared" si="7"/>
        <v>-4.1702850887389453E-2</v>
      </c>
      <c r="R215" s="264">
        <v>7.3771090497405378E-3</v>
      </c>
      <c r="S215" s="111">
        <f t="shared" si="8"/>
        <v>-4.9079959937129991E-2</v>
      </c>
    </row>
    <row r="216" spans="1:19" x14ac:dyDescent="0.2">
      <c r="A216" s="269">
        <v>2012.03</v>
      </c>
      <c r="B216" s="247">
        <v>3758.2192150000001</v>
      </c>
      <c r="C216" s="303"/>
      <c r="D216" s="247">
        <v>11012.314963999999</v>
      </c>
      <c r="E216" s="247">
        <v>6934.075742</v>
      </c>
      <c r="F216" s="247">
        <v>10360.613686999999</v>
      </c>
      <c r="G216" s="247">
        <v>3875.7875690000001</v>
      </c>
      <c r="H216" s="247">
        <v>4831.255905</v>
      </c>
      <c r="I216" s="247">
        <v>2891.093531</v>
      </c>
      <c r="J216" s="247">
        <v>6467.4610039999998</v>
      </c>
      <c r="K216" s="247">
        <v>9974.1459379999997</v>
      </c>
      <c r="L216" s="247">
        <v>4209.919562</v>
      </c>
      <c r="M216" s="247">
        <v>3712.0887939999998</v>
      </c>
      <c r="N216" s="247">
        <v>5471.6176519999999</v>
      </c>
      <c r="O216" s="247">
        <v>5190.2301809999999</v>
      </c>
      <c r="P216" s="247">
        <v>5432.9140749999997</v>
      </c>
      <c r="Q216" s="105">
        <f t="shared" si="7"/>
        <v>1.291884939114718E-2</v>
      </c>
      <c r="R216" s="264">
        <v>9.3532482598608357E-3</v>
      </c>
      <c r="S216" s="111">
        <f t="shared" si="8"/>
        <v>3.5656011312863445E-3</v>
      </c>
    </row>
    <row r="217" spans="1:19" x14ac:dyDescent="0.2">
      <c r="A217" s="269">
        <v>2012.04</v>
      </c>
      <c r="B217" s="247">
        <v>3862.8877910000001</v>
      </c>
      <c r="C217" s="303"/>
      <c r="D217" s="247">
        <v>8555.4552330000006</v>
      </c>
      <c r="E217" s="247">
        <v>6877.9339790000004</v>
      </c>
      <c r="F217" s="247">
        <v>11477.838326999999</v>
      </c>
      <c r="G217" s="247">
        <v>3885.6929570000002</v>
      </c>
      <c r="H217" s="247">
        <v>4951.8352139999997</v>
      </c>
      <c r="I217" s="247">
        <v>3029.9045120000001</v>
      </c>
      <c r="J217" s="247">
        <v>6716.8867950000003</v>
      </c>
      <c r="K217" s="247">
        <v>10735.082769000001</v>
      </c>
      <c r="L217" s="247">
        <v>4277.4453400000002</v>
      </c>
      <c r="M217" s="247">
        <v>4648.5773630000003</v>
      </c>
      <c r="N217" s="247">
        <v>5695.7971269999998</v>
      </c>
      <c r="O217" s="247">
        <v>5446.1678300000003</v>
      </c>
      <c r="P217" s="247">
        <v>5592.8269190000001</v>
      </c>
      <c r="Q217" s="105">
        <f t="shared" si="7"/>
        <v>2.9434083033974767E-2</v>
      </c>
      <c r="R217" s="264">
        <v>8.3327347173334232E-3</v>
      </c>
      <c r="S217" s="111">
        <f t="shared" si="8"/>
        <v>2.1101348316641344E-2</v>
      </c>
    </row>
    <row r="218" spans="1:19" x14ac:dyDescent="0.2">
      <c r="A218" s="269">
        <v>2012.05</v>
      </c>
      <c r="B218" s="247">
        <v>3900.6270129999998</v>
      </c>
      <c r="C218" s="303"/>
      <c r="D218" s="247">
        <v>8642.4161330000006</v>
      </c>
      <c r="E218" s="247">
        <v>7296.042297</v>
      </c>
      <c r="F218" s="247">
        <v>11480.641066</v>
      </c>
      <c r="G218" s="247">
        <v>3766.27925</v>
      </c>
      <c r="H218" s="247">
        <v>5350.1046029999998</v>
      </c>
      <c r="I218" s="247">
        <v>3146.8356549999999</v>
      </c>
      <c r="J218" s="247">
        <v>6790.0296070000004</v>
      </c>
      <c r="K218" s="247">
        <v>11917.647563</v>
      </c>
      <c r="L218" s="247">
        <v>4554.4872329999998</v>
      </c>
      <c r="M218" s="247">
        <v>4064.0011140000001</v>
      </c>
      <c r="N218" s="247">
        <v>5525.2793709999996</v>
      </c>
      <c r="O218" s="247">
        <v>5490.6951509999999</v>
      </c>
      <c r="P218" s="247">
        <v>5796.7543400000004</v>
      </c>
      <c r="Q218" s="105">
        <f t="shared" si="7"/>
        <v>3.6462315740044771E-2</v>
      </c>
      <c r="R218" s="264">
        <v>8.1213934601409576E-3</v>
      </c>
      <c r="S218" s="111">
        <f t="shared" si="8"/>
        <v>2.8340922279903813E-2</v>
      </c>
    </row>
    <row r="219" spans="1:19" x14ac:dyDescent="0.2">
      <c r="A219" s="269">
        <v>2012.06</v>
      </c>
      <c r="B219" s="247">
        <v>5658.663114</v>
      </c>
      <c r="C219" s="303"/>
      <c r="D219" s="247">
        <v>13626.470106999999</v>
      </c>
      <c r="E219" s="247">
        <v>10650.320566</v>
      </c>
      <c r="F219" s="247">
        <v>16792.891904</v>
      </c>
      <c r="G219" s="247">
        <v>5678.2437019999998</v>
      </c>
      <c r="H219" s="247">
        <v>7857.617878</v>
      </c>
      <c r="I219" s="247">
        <v>4640.3487779999996</v>
      </c>
      <c r="J219" s="247">
        <v>9890.6420269999999</v>
      </c>
      <c r="K219" s="247">
        <v>15668.937647999999</v>
      </c>
      <c r="L219" s="247">
        <v>6279.5310449999997</v>
      </c>
      <c r="M219" s="247">
        <v>5627.680327</v>
      </c>
      <c r="N219" s="247">
        <v>8126.8736799999997</v>
      </c>
      <c r="O219" s="247">
        <v>8062.3185190000004</v>
      </c>
      <c r="P219" s="247">
        <v>8386.3837249999997</v>
      </c>
      <c r="Q219" s="105">
        <f t="shared" si="7"/>
        <v>0.44673781794244527</v>
      </c>
      <c r="R219" s="264">
        <v>7.2079711681154457E-3</v>
      </c>
      <c r="S219" s="111">
        <f t="shared" si="8"/>
        <v>0.43952984677432982</v>
      </c>
    </row>
    <row r="220" spans="1:19" x14ac:dyDescent="0.2">
      <c r="A220" s="269">
        <v>2012.07</v>
      </c>
      <c r="B220" s="247">
        <v>4029.946074</v>
      </c>
      <c r="C220" s="303"/>
      <c r="D220" s="247">
        <v>9244.9946760000003</v>
      </c>
      <c r="E220" s="247">
        <v>7456.9660709999998</v>
      </c>
      <c r="F220" s="247">
        <v>12606.254833000001</v>
      </c>
      <c r="G220" s="247">
        <v>5013.4440430000004</v>
      </c>
      <c r="H220" s="247">
        <v>5489.3730150000001</v>
      </c>
      <c r="I220" s="247">
        <v>3368.598027</v>
      </c>
      <c r="J220" s="247">
        <v>7298.5799370000004</v>
      </c>
      <c r="K220" s="247">
        <v>10648.444111999999</v>
      </c>
      <c r="L220" s="247">
        <v>4746.8173559999996</v>
      </c>
      <c r="M220" s="247">
        <v>4109.7684820000004</v>
      </c>
      <c r="N220" s="247">
        <v>5853.4798940000001</v>
      </c>
      <c r="O220" s="247">
        <v>5747.3935259999998</v>
      </c>
      <c r="P220" s="247">
        <v>6043.6046180000003</v>
      </c>
      <c r="Q220" s="105">
        <f t="shared" si="7"/>
        <v>-0.27935510511117223</v>
      </c>
      <c r="R220" s="264">
        <v>7.9281554760401995E-3</v>
      </c>
      <c r="S220" s="111">
        <f t="shared" si="8"/>
        <v>-0.28728326058721243</v>
      </c>
    </row>
    <row r="221" spans="1:19" x14ac:dyDescent="0.2">
      <c r="A221" s="269">
        <v>2012.08</v>
      </c>
      <c r="B221" s="247">
        <v>4071.7306050000002</v>
      </c>
      <c r="C221" s="303"/>
      <c r="D221" s="247">
        <v>9827.1918659999992</v>
      </c>
      <c r="E221" s="247">
        <v>7471.8170550000004</v>
      </c>
      <c r="F221" s="247">
        <v>11629.856479</v>
      </c>
      <c r="G221" s="247">
        <v>4400.8560960000004</v>
      </c>
      <c r="H221" s="247">
        <v>5496.1358739999996</v>
      </c>
      <c r="I221" s="247">
        <v>3423.757955</v>
      </c>
      <c r="J221" s="247">
        <v>7331.4873230000003</v>
      </c>
      <c r="K221" s="247">
        <v>10952.807185</v>
      </c>
      <c r="L221" s="247">
        <v>4722.9632899999997</v>
      </c>
      <c r="M221" s="247">
        <v>4161.8827359999996</v>
      </c>
      <c r="N221" s="247">
        <v>6134.327918</v>
      </c>
      <c r="O221" s="247">
        <v>5808.3495009999997</v>
      </c>
      <c r="P221" s="247">
        <v>6036.815388</v>
      </c>
      <c r="Q221" s="105">
        <f t="shared" si="7"/>
        <v>-1.1233742822586157E-3</v>
      </c>
      <c r="R221" s="264">
        <v>8.9099262146734581E-3</v>
      </c>
      <c r="S221" s="111">
        <f t="shared" si="8"/>
        <v>-1.0033300496932074E-2</v>
      </c>
    </row>
    <row r="222" spans="1:19" x14ac:dyDescent="0.2">
      <c r="A222" s="269">
        <v>2012.09</v>
      </c>
      <c r="B222" s="247">
        <v>4096.8729000000003</v>
      </c>
      <c r="C222" s="303"/>
      <c r="D222" s="247">
        <v>10389.493321</v>
      </c>
      <c r="E222" s="247">
        <v>7532.8265090000004</v>
      </c>
      <c r="F222" s="247">
        <v>12716.323313999999</v>
      </c>
      <c r="G222" s="247">
        <v>4093.7406639999999</v>
      </c>
      <c r="H222" s="247">
        <v>5572.4644490000001</v>
      </c>
      <c r="I222" s="247">
        <v>3320.6697810000001</v>
      </c>
      <c r="J222" s="247">
        <v>7368.6059370000003</v>
      </c>
      <c r="K222" s="247">
        <v>11503.36637</v>
      </c>
      <c r="L222" s="247">
        <v>4786.4298150000004</v>
      </c>
      <c r="M222" s="247">
        <v>4123.3198650000004</v>
      </c>
      <c r="N222" s="247">
        <v>6294.0523510000003</v>
      </c>
      <c r="O222" s="247">
        <v>5934.2100289999998</v>
      </c>
      <c r="P222" s="247">
        <v>6089.8211579999997</v>
      </c>
      <c r="Q222" s="105">
        <f t="shared" si="7"/>
        <v>8.7804192431268913E-3</v>
      </c>
      <c r="R222" s="264">
        <v>8.8312405133159633E-3</v>
      </c>
      <c r="S222" s="111">
        <f t="shared" si="8"/>
        <v>-5.082127018907201E-5</v>
      </c>
    </row>
    <row r="223" spans="1:19" x14ac:dyDescent="0.2">
      <c r="A223" s="269">
        <v>2012.1</v>
      </c>
      <c r="B223" s="247">
        <v>4222.6344580000004</v>
      </c>
      <c r="C223" s="303"/>
      <c r="D223" s="247">
        <v>10842.576015000001</v>
      </c>
      <c r="E223" s="247">
        <v>7828.928559</v>
      </c>
      <c r="F223" s="247">
        <v>12439.240596</v>
      </c>
      <c r="G223" s="247">
        <v>4406.8189220000004</v>
      </c>
      <c r="H223" s="247">
        <v>5635.4882610000004</v>
      </c>
      <c r="I223" s="247">
        <v>3500.0598660000001</v>
      </c>
      <c r="J223" s="247">
        <v>7585.0962410000002</v>
      </c>
      <c r="K223" s="247">
        <v>12834.317876999999</v>
      </c>
      <c r="L223" s="247">
        <v>4850.1338770000002</v>
      </c>
      <c r="M223" s="247">
        <v>4147.5518629999997</v>
      </c>
      <c r="N223" s="247">
        <v>6280.6680930000002</v>
      </c>
      <c r="O223" s="247">
        <v>6020.5820789999998</v>
      </c>
      <c r="P223" s="247">
        <v>6273.260628</v>
      </c>
      <c r="Q223" s="105">
        <f t="shared" si="7"/>
        <v>3.0122308232159112E-2</v>
      </c>
      <c r="R223" s="264">
        <v>8.4119819450143574E-3</v>
      </c>
      <c r="S223" s="111">
        <f t="shared" si="8"/>
        <v>2.1710326287144754E-2</v>
      </c>
    </row>
    <row r="224" spans="1:19" x14ac:dyDescent="0.2">
      <c r="A224" s="269">
        <v>2012.11</v>
      </c>
      <c r="B224" s="247">
        <v>4757.9558230000002</v>
      </c>
      <c r="C224" s="303"/>
      <c r="D224" s="247">
        <v>10852.930957</v>
      </c>
      <c r="E224" s="247">
        <v>7913.5795980000003</v>
      </c>
      <c r="F224" s="247">
        <v>12552.771097000001</v>
      </c>
      <c r="G224" s="247">
        <v>4406.9514330000002</v>
      </c>
      <c r="H224" s="247">
        <v>5973.8227450000004</v>
      </c>
      <c r="I224" s="247">
        <v>3504.5928140000001</v>
      </c>
      <c r="J224" s="247">
        <v>7762.7664100000002</v>
      </c>
      <c r="K224" s="247">
        <v>11689.243130000001</v>
      </c>
      <c r="L224" s="247">
        <v>5023.7969220000004</v>
      </c>
      <c r="M224" s="247">
        <v>4132.7880510000005</v>
      </c>
      <c r="N224" s="247">
        <v>6347.0998129999998</v>
      </c>
      <c r="O224" s="247">
        <v>6078.0837179999999</v>
      </c>
      <c r="P224" s="247">
        <v>6390.2660020000003</v>
      </c>
      <c r="Q224" s="105">
        <f t="shared" ref="Q224:Q287" si="9">P224/P223-1</f>
        <v>1.8651444749124613E-2</v>
      </c>
      <c r="R224" s="264">
        <v>9.3591047812819905E-3</v>
      </c>
      <c r="S224" s="111">
        <f t="shared" si="8"/>
        <v>9.2923399678426222E-3</v>
      </c>
    </row>
    <row r="225" spans="1:19" x14ac:dyDescent="0.2">
      <c r="A225" s="269">
        <v>2012.12</v>
      </c>
      <c r="B225" s="247">
        <v>6833.6942760000002</v>
      </c>
      <c r="C225" s="303"/>
      <c r="D225" s="247">
        <v>17315.270453000001</v>
      </c>
      <c r="E225" s="247">
        <v>12197.771456</v>
      </c>
      <c r="F225" s="247">
        <v>18479.189117999998</v>
      </c>
      <c r="G225" s="247">
        <v>6251.912918</v>
      </c>
      <c r="H225" s="247">
        <v>8837.5614569999998</v>
      </c>
      <c r="I225" s="247">
        <v>4958.8757370000003</v>
      </c>
      <c r="J225" s="247">
        <v>11438.488819</v>
      </c>
      <c r="K225" s="247">
        <v>17987.903480000001</v>
      </c>
      <c r="L225" s="247">
        <v>7184.0359319999998</v>
      </c>
      <c r="M225" s="247">
        <v>5896.6045629999999</v>
      </c>
      <c r="N225" s="247">
        <v>9794.4029059999993</v>
      </c>
      <c r="O225" s="247">
        <v>9108.9769390000001</v>
      </c>
      <c r="P225" s="247">
        <v>9558.6209020000006</v>
      </c>
      <c r="Q225" s="105">
        <f t="shared" si="9"/>
        <v>0.49580954830493451</v>
      </c>
      <c r="R225" s="264">
        <v>1.0414566955586846E-2</v>
      </c>
      <c r="S225" s="111">
        <f t="shared" si="8"/>
        <v>0.48539498134934767</v>
      </c>
    </row>
    <row r="226" spans="1:19" x14ac:dyDescent="0.2">
      <c r="A226" s="269">
        <v>2013.01</v>
      </c>
      <c r="B226" s="247">
        <v>5009.7307600000004</v>
      </c>
      <c r="C226" s="303"/>
      <c r="D226" s="247">
        <v>11633.776462</v>
      </c>
      <c r="E226" s="247">
        <v>9115.1764409999996</v>
      </c>
      <c r="F226" s="247">
        <v>14138.343569000001</v>
      </c>
      <c r="G226" s="247">
        <v>4408.4802319999999</v>
      </c>
      <c r="H226" s="247">
        <v>6492.9908619999997</v>
      </c>
      <c r="I226" s="247">
        <v>3750.9445989999999</v>
      </c>
      <c r="J226" s="247">
        <v>8196.2090179999996</v>
      </c>
      <c r="K226" s="247">
        <v>14653.391215</v>
      </c>
      <c r="L226" s="247">
        <v>5441.0307860000003</v>
      </c>
      <c r="M226" s="247">
        <v>4459.2271339999998</v>
      </c>
      <c r="N226" s="247">
        <v>7419.9997860000003</v>
      </c>
      <c r="O226" s="247">
        <v>6660.427009</v>
      </c>
      <c r="P226" s="247">
        <v>7135.1793449999996</v>
      </c>
      <c r="Q226" s="105">
        <f t="shared" si="9"/>
        <v>-0.25353464499182421</v>
      </c>
      <c r="R226" s="264">
        <v>1.1371192977789546E-2</v>
      </c>
      <c r="S226" s="111">
        <f t="shared" si="8"/>
        <v>-0.26490583796961376</v>
      </c>
    </row>
    <row r="227" spans="1:19" x14ac:dyDescent="0.2">
      <c r="A227" s="269">
        <v>2013.02</v>
      </c>
      <c r="B227" s="247">
        <v>4954.3324830000001</v>
      </c>
      <c r="C227" s="303"/>
      <c r="D227" s="247">
        <v>11001.546704</v>
      </c>
      <c r="E227" s="247">
        <v>8074.1371829999998</v>
      </c>
      <c r="F227" s="247">
        <v>15251.371913000001</v>
      </c>
      <c r="G227" s="247">
        <v>4235.9707170000001</v>
      </c>
      <c r="H227" s="247">
        <v>6354.8952019999997</v>
      </c>
      <c r="I227" s="247">
        <v>3734.003455</v>
      </c>
      <c r="J227" s="247">
        <v>7945.2043320000002</v>
      </c>
      <c r="K227" s="247">
        <v>13721.011138</v>
      </c>
      <c r="L227" s="247">
        <v>5254.0014970000002</v>
      </c>
      <c r="M227" s="247">
        <v>4505.3113800000001</v>
      </c>
      <c r="N227" s="247">
        <v>7197.0006659999999</v>
      </c>
      <c r="O227" s="247">
        <v>6396.8687900000004</v>
      </c>
      <c r="P227" s="247">
        <v>6744.9821449999999</v>
      </c>
      <c r="Q227" s="105">
        <f t="shared" si="9"/>
        <v>-5.4686389946656533E-2</v>
      </c>
      <c r="R227" s="264">
        <v>4.9312906831482373E-3</v>
      </c>
      <c r="S227" s="111">
        <f t="shared" si="8"/>
        <v>-5.961768062980477E-2</v>
      </c>
    </row>
    <row r="228" spans="1:19" x14ac:dyDescent="0.2">
      <c r="A228" s="269">
        <v>2013.03</v>
      </c>
      <c r="B228" s="247">
        <v>4809.1120389999996</v>
      </c>
      <c r="C228" s="303"/>
      <c r="D228" s="247">
        <v>14395.988271</v>
      </c>
      <c r="E228" s="247">
        <v>8721.6124340000006</v>
      </c>
      <c r="F228" s="247">
        <v>13913.195877</v>
      </c>
      <c r="G228" s="247">
        <v>4612.5303739999999</v>
      </c>
      <c r="H228" s="247">
        <v>6236.9202189999996</v>
      </c>
      <c r="I228" s="247">
        <v>3709.3363960000001</v>
      </c>
      <c r="J228" s="247">
        <v>8229.1255779999992</v>
      </c>
      <c r="K228" s="247">
        <v>13299.622939999999</v>
      </c>
      <c r="L228" s="247">
        <v>5274.1134599999996</v>
      </c>
      <c r="M228" s="247">
        <v>5228.8192490000001</v>
      </c>
      <c r="N228" s="247">
        <v>6971.7431790000001</v>
      </c>
      <c r="O228" s="247">
        <v>6805.2744769999999</v>
      </c>
      <c r="P228" s="247">
        <v>6968.4499759999999</v>
      </c>
      <c r="Q228" s="105">
        <f t="shared" si="9"/>
        <v>3.3130974433439375E-2</v>
      </c>
      <c r="R228" s="264">
        <v>7.2624967286050168E-3</v>
      </c>
      <c r="S228" s="111">
        <f t="shared" si="8"/>
        <v>2.5868477704834358E-2</v>
      </c>
    </row>
    <row r="229" spans="1:19" x14ac:dyDescent="0.2">
      <c r="A229" s="269">
        <v>2013.04</v>
      </c>
      <c r="B229" s="247">
        <v>4958.3728529999998</v>
      </c>
      <c r="C229" s="303"/>
      <c r="D229" s="247">
        <v>11833.80156</v>
      </c>
      <c r="E229" s="247">
        <v>8952.5419500000007</v>
      </c>
      <c r="F229" s="247">
        <v>14802.017782999999</v>
      </c>
      <c r="G229" s="247">
        <v>4798.2702200000003</v>
      </c>
      <c r="H229" s="247">
        <v>6298.335693</v>
      </c>
      <c r="I229" s="247">
        <v>3793.97561</v>
      </c>
      <c r="J229" s="247">
        <v>8552.6243849999992</v>
      </c>
      <c r="K229" s="247">
        <v>12200.678102</v>
      </c>
      <c r="L229" s="247">
        <v>5524.6834939999999</v>
      </c>
      <c r="M229" s="247">
        <v>5026.7947549999999</v>
      </c>
      <c r="N229" s="247">
        <v>7163.9521960000002</v>
      </c>
      <c r="O229" s="247">
        <v>7007.8632870000001</v>
      </c>
      <c r="P229" s="247">
        <v>7090.0715730000002</v>
      </c>
      <c r="Q229" s="105">
        <f t="shared" si="9"/>
        <v>1.7453177883012261E-2</v>
      </c>
      <c r="R229" s="264">
        <v>7.2750893147126572E-3</v>
      </c>
      <c r="S229" s="111">
        <f t="shared" si="8"/>
        <v>1.0178088568299604E-2</v>
      </c>
    </row>
    <row r="230" spans="1:19" x14ac:dyDescent="0.2">
      <c r="A230" s="269">
        <v>2013.05</v>
      </c>
      <c r="B230" s="247">
        <v>4988.8220369999999</v>
      </c>
      <c r="C230" s="303"/>
      <c r="D230" s="247">
        <v>11888.622101000001</v>
      </c>
      <c r="E230" s="247">
        <v>9219.7957470000001</v>
      </c>
      <c r="F230" s="247">
        <v>14273.299335</v>
      </c>
      <c r="G230" s="247">
        <v>4892.6732949999996</v>
      </c>
      <c r="H230" s="247">
        <v>6821.8453829999999</v>
      </c>
      <c r="I230" s="247">
        <v>3863.0804010000002</v>
      </c>
      <c r="J230" s="247">
        <v>8874.3836119999996</v>
      </c>
      <c r="K230" s="247">
        <v>15263.642288999999</v>
      </c>
      <c r="L230" s="247">
        <v>5740.9894729999996</v>
      </c>
      <c r="M230" s="247">
        <v>4914.7313549999999</v>
      </c>
      <c r="N230" s="247">
        <v>7023.7769859999999</v>
      </c>
      <c r="O230" s="247">
        <v>6968.5150350000004</v>
      </c>
      <c r="P230" s="247">
        <v>7379.0424130000001</v>
      </c>
      <c r="Q230" s="105">
        <f t="shared" si="9"/>
        <v>4.0757111832332216E-2</v>
      </c>
      <c r="R230" s="264">
        <v>6.9001096279099894E-3</v>
      </c>
      <c r="S230" s="111">
        <f t="shared" si="8"/>
        <v>3.3857002204422226E-2</v>
      </c>
    </row>
    <row r="231" spans="1:19" x14ac:dyDescent="0.2">
      <c r="A231" s="269">
        <v>2013.06</v>
      </c>
      <c r="B231" s="247">
        <v>7312.1888200000003</v>
      </c>
      <c r="C231" s="303"/>
      <c r="D231" s="247">
        <v>18550.290507000002</v>
      </c>
      <c r="E231" s="247">
        <v>13197.081759000001</v>
      </c>
      <c r="F231" s="247">
        <v>21563.431922</v>
      </c>
      <c r="G231" s="247">
        <v>7099.2033220000003</v>
      </c>
      <c r="H231" s="247">
        <v>9959.9039439999997</v>
      </c>
      <c r="I231" s="247">
        <v>5647.3661140000004</v>
      </c>
      <c r="J231" s="247">
        <v>12990.387473000001</v>
      </c>
      <c r="K231" s="247">
        <v>19811.568379</v>
      </c>
      <c r="L231" s="247">
        <v>8147.4094999999998</v>
      </c>
      <c r="M231" s="247">
        <v>6842.0443740000001</v>
      </c>
      <c r="N231" s="247">
        <v>10359.159931</v>
      </c>
      <c r="O231" s="247">
        <v>10225.562694</v>
      </c>
      <c r="P231" s="247">
        <v>10608.991894000001</v>
      </c>
      <c r="Q231" s="105">
        <f t="shared" si="9"/>
        <v>0.43771932728149787</v>
      </c>
      <c r="R231" s="264">
        <v>8.3258614064301018E-3</v>
      </c>
      <c r="S231" s="111">
        <f t="shared" si="8"/>
        <v>0.42939346587506777</v>
      </c>
    </row>
    <row r="232" spans="1:19" x14ac:dyDescent="0.2">
      <c r="A232" s="269">
        <v>2013.07</v>
      </c>
      <c r="B232" s="247">
        <v>5124.6445080000003</v>
      </c>
      <c r="C232" s="303"/>
      <c r="D232" s="247">
        <v>12824.328129</v>
      </c>
      <c r="E232" s="247">
        <v>9573.0146789999999</v>
      </c>
      <c r="F232" s="247">
        <v>15052.924805000001</v>
      </c>
      <c r="G232" s="247">
        <v>5742.9001230000003</v>
      </c>
      <c r="H232" s="247">
        <v>6950.4942149999997</v>
      </c>
      <c r="I232" s="247">
        <v>4251.7542149999999</v>
      </c>
      <c r="J232" s="247">
        <v>9789.5514129999992</v>
      </c>
      <c r="K232" s="247">
        <v>13234.330218999999</v>
      </c>
      <c r="L232" s="247">
        <v>6000.6320800000003</v>
      </c>
      <c r="M232" s="247">
        <v>5076.6961769999998</v>
      </c>
      <c r="N232" s="247">
        <v>7367.4896580000004</v>
      </c>
      <c r="O232" s="247">
        <v>7441.4143770000001</v>
      </c>
      <c r="P232" s="247">
        <v>7690.2063049999997</v>
      </c>
      <c r="Q232" s="105">
        <f t="shared" si="9"/>
        <v>-0.27512374579631294</v>
      </c>
      <c r="R232" s="264">
        <v>9.273373983739841E-3</v>
      </c>
      <c r="S232" s="111">
        <f t="shared" si="8"/>
        <v>-0.28439711978005278</v>
      </c>
    </row>
    <row r="233" spans="1:19" x14ac:dyDescent="0.2">
      <c r="A233" s="269">
        <v>2013.08</v>
      </c>
      <c r="B233" s="247">
        <v>5148.8549499999999</v>
      </c>
      <c r="C233" s="303"/>
      <c r="D233" s="247">
        <v>12755.332048</v>
      </c>
      <c r="E233" s="247">
        <v>9417.9791480000004</v>
      </c>
      <c r="F233" s="247">
        <v>14783.123979</v>
      </c>
      <c r="G233" s="247">
        <v>5685.9877329999999</v>
      </c>
      <c r="H233" s="247">
        <v>6949.7279250000001</v>
      </c>
      <c r="I233" s="247">
        <v>4155.8874239999996</v>
      </c>
      <c r="J233" s="247">
        <v>9461.5827219999992</v>
      </c>
      <c r="K233" s="247">
        <v>13592.518137999999</v>
      </c>
      <c r="L233" s="247">
        <v>5877.5486510000001</v>
      </c>
      <c r="M233" s="247">
        <v>5100.019276</v>
      </c>
      <c r="N233" s="247">
        <v>7595.1712390000002</v>
      </c>
      <c r="O233" s="247">
        <v>7425.2607850000004</v>
      </c>
      <c r="P233" s="247">
        <v>7619.8796410000004</v>
      </c>
      <c r="Q233" s="105">
        <f t="shared" si="9"/>
        <v>-9.1449645446148864E-3</v>
      </c>
      <c r="R233" s="264">
        <v>8.3700440528633457E-3</v>
      </c>
      <c r="S233" s="111">
        <f t="shared" si="8"/>
        <v>-1.7515008597478232E-2</v>
      </c>
    </row>
    <row r="234" spans="1:19" x14ac:dyDescent="0.2">
      <c r="A234" s="269">
        <v>2013.09</v>
      </c>
      <c r="B234" s="247">
        <v>5225.5076929999996</v>
      </c>
      <c r="C234" s="303"/>
      <c r="D234" s="247">
        <v>13310.186191999999</v>
      </c>
      <c r="E234" s="247">
        <v>9526.0842869999997</v>
      </c>
      <c r="F234" s="247">
        <v>15893.016691000001</v>
      </c>
      <c r="G234" s="247">
        <v>5393.8512549999996</v>
      </c>
      <c r="H234" s="247">
        <v>7019.017167</v>
      </c>
      <c r="I234" s="247">
        <v>4185.552009</v>
      </c>
      <c r="J234" s="247">
        <v>9527.3156350000008</v>
      </c>
      <c r="K234" s="247">
        <v>14663.185038</v>
      </c>
      <c r="L234" s="247">
        <v>6110.4918669999997</v>
      </c>
      <c r="M234" s="247">
        <v>5077.8115360000002</v>
      </c>
      <c r="N234" s="247">
        <v>7921.7066139999997</v>
      </c>
      <c r="O234" s="247">
        <v>7639.041948</v>
      </c>
      <c r="P234" s="247">
        <v>7744.063803</v>
      </c>
      <c r="Q234" s="105">
        <f t="shared" si="9"/>
        <v>1.6297391540386785E-2</v>
      </c>
      <c r="R234" s="264">
        <v>8.3005679335954596E-3</v>
      </c>
      <c r="S234" s="111">
        <f t="shared" si="8"/>
        <v>7.9968236067913256E-3</v>
      </c>
    </row>
    <row r="235" spans="1:19" x14ac:dyDescent="0.2">
      <c r="A235" s="269">
        <v>2013.1</v>
      </c>
      <c r="B235" s="247">
        <v>5394.1199150000002</v>
      </c>
      <c r="C235" s="303"/>
      <c r="D235" s="247">
        <v>13633.704109</v>
      </c>
      <c r="E235" s="247">
        <v>9824.8590060000006</v>
      </c>
      <c r="F235" s="247">
        <v>17837.380835</v>
      </c>
      <c r="G235" s="247">
        <v>5692.1151319999999</v>
      </c>
      <c r="H235" s="247">
        <v>7115.0128619999996</v>
      </c>
      <c r="I235" s="247">
        <v>4260.0180879999998</v>
      </c>
      <c r="J235" s="247">
        <v>9523.7892190000002</v>
      </c>
      <c r="K235" s="247">
        <v>14869.728616</v>
      </c>
      <c r="L235" s="247">
        <v>6222.971681</v>
      </c>
      <c r="M235" s="247">
        <v>5099.5056260000001</v>
      </c>
      <c r="N235" s="247">
        <v>7939.2103729999999</v>
      </c>
      <c r="O235" s="247">
        <v>7706.9656320000004</v>
      </c>
      <c r="P235" s="247">
        <v>7904.2441500000004</v>
      </c>
      <c r="Q235" s="105">
        <f t="shared" si="9"/>
        <v>2.0684275217095704E-2</v>
      </c>
      <c r="R235" s="264">
        <v>8.9130973013122894E-3</v>
      </c>
      <c r="S235" s="111">
        <f t="shared" si="8"/>
        <v>1.1771177915783415E-2</v>
      </c>
    </row>
    <row r="236" spans="1:19" x14ac:dyDescent="0.2">
      <c r="A236" s="269">
        <v>2013.11</v>
      </c>
      <c r="B236" s="247">
        <v>5842.4583620000003</v>
      </c>
      <c r="C236" s="303"/>
      <c r="D236" s="247">
        <v>14323.673586000001</v>
      </c>
      <c r="E236" s="247">
        <v>9918.1636949999993</v>
      </c>
      <c r="F236" s="247">
        <v>15681.943033</v>
      </c>
      <c r="G236" s="247">
        <v>5520.5798070000001</v>
      </c>
      <c r="H236" s="247">
        <v>7503.939488</v>
      </c>
      <c r="I236" s="247">
        <v>4299.489732</v>
      </c>
      <c r="J236" s="247">
        <v>9765.7590010000004</v>
      </c>
      <c r="K236" s="247">
        <v>15354.278238000001</v>
      </c>
      <c r="L236" s="247">
        <v>6121.2854740000002</v>
      </c>
      <c r="M236" s="247">
        <v>5078.0265149999996</v>
      </c>
      <c r="N236" s="247">
        <v>8055.2754720000003</v>
      </c>
      <c r="O236" s="247">
        <v>7781.4624640000002</v>
      </c>
      <c r="P236" s="247">
        <v>8018.0193589999999</v>
      </c>
      <c r="Q236" s="105">
        <f t="shared" si="9"/>
        <v>1.4394192137903383E-2</v>
      </c>
      <c r="R236" s="264">
        <v>9.2638036809815638E-3</v>
      </c>
      <c r="S236" s="111">
        <f t="shared" si="8"/>
        <v>5.1303884569218194E-3</v>
      </c>
    </row>
    <row r="237" spans="1:19" x14ac:dyDescent="0.2">
      <c r="A237" s="269">
        <v>2013.12</v>
      </c>
      <c r="B237" s="247">
        <v>8244.9562910000004</v>
      </c>
      <c r="C237" s="303"/>
      <c r="D237" s="247">
        <v>22414.458928</v>
      </c>
      <c r="E237" s="247">
        <v>15533.834946999999</v>
      </c>
      <c r="F237" s="247">
        <v>23708.948321</v>
      </c>
      <c r="G237" s="247">
        <v>8305.9421700000003</v>
      </c>
      <c r="H237" s="247">
        <v>11085.008158000001</v>
      </c>
      <c r="I237" s="247">
        <v>6210.5019810000003</v>
      </c>
      <c r="J237" s="247">
        <v>14411.103773999999</v>
      </c>
      <c r="K237" s="247">
        <v>22735.609888999999</v>
      </c>
      <c r="L237" s="247">
        <v>9162.7475159999995</v>
      </c>
      <c r="M237" s="247">
        <v>7460.060074</v>
      </c>
      <c r="N237" s="247">
        <v>12443.410792000001</v>
      </c>
      <c r="O237" s="247">
        <v>11684.778521</v>
      </c>
      <c r="P237" s="247">
        <v>12131.590947000001</v>
      </c>
      <c r="Q237" s="105">
        <f t="shared" si="9"/>
        <v>0.51304086505885427</v>
      </c>
      <c r="R237" s="264">
        <v>1.4163272749377009E-2</v>
      </c>
      <c r="S237" s="111">
        <f t="shared" si="8"/>
        <v>0.49887759230947726</v>
      </c>
    </row>
    <row r="238" spans="1:19" x14ac:dyDescent="0.2">
      <c r="A238" s="269">
        <v>2014.01</v>
      </c>
      <c r="B238" s="247">
        <v>6138.1510282034833</v>
      </c>
      <c r="C238" s="303"/>
      <c r="D238" s="247">
        <v>14707.464646962244</v>
      </c>
      <c r="E238" s="247">
        <v>11191.090371293594</v>
      </c>
      <c r="F238" s="247">
        <v>17149.572938745754</v>
      </c>
      <c r="G238" s="247">
        <v>5668.3019133605412</v>
      </c>
      <c r="H238" s="247">
        <v>8119.7161135012102</v>
      </c>
      <c r="I238" s="247">
        <v>4675.794940142503</v>
      </c>
      <c r="J238" s="247">
        <v>10190.164465318869</v>
      </c>
      <c r="K238" s="247">
        <v>19355.878268511409</v>
      </c>
      <c r="L238" s="247">
        <v>6843.2128436365911</v>
      </c>
      <c r="M238" s="247">
        <v>5556.5505043413668</v>
      </c>
      <c r="N238" s="247">
        <v>9373.2032082771548</v>
      </c>
      <c r="O238" s="247">
        <v>8552.2993327967051</v>
      </c>
      <c r="P238" s="247">
        <v>8929.3530337887751</v>
      </c>
      <c r="Q238" s="105">
        <f t="shared" si="9"/>
        <v>-0.26395861245248309</v>
      </c>
      <c r="R238" s="264">
        <v>3.6485697606538192E-2</v>
      </c>
      <c r="S238" s="111">
        <f t="shared" si="8"/>
        <v>-0.30044431005902128</v>
      </c>
    </row>
    <row r="239" spans="1:19" x14ac:dyDescent="0.2">
      <c r="A239" s="269">
        <v>2014.02</v>
      </c>
      <c r="B239" s="247">
        <v>6106.3707771248974</v>
      </c>
      <c r="C239" s="303"/>
      <c r="D239" s="247">
        <v>14396.771699669958</v>
      </c>
      <c r="E239" s="247">
        <v>10576.993642410964</v>
      </c>
      <c r="F239" s="247">
        <v>18643.099491648511</v>
      </c>
      <c r="G239" s="247">
        <v>5409.2164109901987</v>
      </c>
      <c r="H239" s="247">
        <v>8109.8333069905702</v>
      </c>
      <c r="I239" s="247">
        <v>4486.3030938082129</v>
      </c>
      <c r="J239" s="247">
        <v>10159.931908268149</v>
      </c>
      <c r="K239" s="247">
        <v>16132.663807436738</v>
      </c>
      <c r="L239" s="247">
        <v>6792.5060122015375</v>
      </c>
      <c r="M239" s="247">
        <v>5678.8711911608943</v>
      </c>
      <c r="N239" s="247">
        <v>8965.7124166029698</v>
      </c>
      <c r="O239" s="247">
        <v>8668.273012625199</v>
      </c>
      <c r="P239" s="247">
        <v>8665.3944739768067</v>
      </c>
      <c r="Q239" s="105">
        <f t="shared" si="9"/>
        <v>-2.9560770955425975E-2</v>
      </c>
      <c r="R239" s="264">
        <v>3.4168778747770467E-2</v>
      </c>
      <c r="S239" s="111">
        <f t="shared" si="8"/>
        <v>-6.3729549703196442E-2</v>
      </c>
    </row>
    <row r="240" spans="1:19" x14ac:dyDescent="0.2">
      <c r="A240" s="269">
        <v>2014.03</v>
      </c>
      <c r="B240" s="247">
        <v>5919.0485318306455</v>
      </c>
      <c r="C240" s="303"/>
      <c r="D240" s="247">
        <v>18733.96935064935</v>
      </c>
      <c r="E240" s="247">
        <v>11030.013371847896</v>
      </c>
      <c r="F240" s="247">
        <v>17075.356930884504</v>
      </c>
      <c r="G240" s="247">
        <v>5891.0786462049628</v>
      </c>
      <c r="H240" s="247">
        <v>8039.9636120228297</v>
      </c>
      <c r="I240" s="247">
        <v>4635.7363533079142</v>
      </c>
      <c r="J240" s="247">
        <v>10686.266238848404</v>
      </c>
      <c r="K240" s="247">
        <v>16959.733171943757</v>
      </c>
      <c r="L240" s="247">
        <v>6859.1889711655767</v>
      </c>
      <c r="M240" s="247">
        <v>6713.3964534030902</v>
      </c>
      <c r="N240" s="247">
        <v>8896.0909234793562</v>
      </c>
      <c r="O240" s="247">
        <v>9104.6660064427142</v>
      </c>
      <c r="P240" s="247">
        <v>8942.180124152761</v>
      </c>
      <c r="Q240" s="105">
        <f t="shared" si="9"/>
        <v>3.1941494528284098E-2</v>
      </c>
      <c r="R240" s="264">
        <v>2.5959880185168371E-2</v>
      </c>
      <c r="S240" s="111">
        <f t="shared" si="8"/>
        <v>5.9816143431157265E-3</v>
      </c>
    </row>
    <row r="241" spans="1:19" x14ac:dyDescent="0.2">
      <c r="A241" s="269">
        <v>2014.04</v>
      </c>
      <c r="B241" s="247">
        <v>6192.4178820573588</v>
      </c>
      <c r="C241" s="303"/>
      <c r="D241" s="247">
        <v>15218.013311582388</v>
      </c>
      <c r="E241" s="247">
        <v>11878.040170918026</v>
      </c>
      <c r="F241" s="247">
        <v>20967.719932416083</v>
      </c>
      <c r="G241" s="247">
        <v>6704.8211810161201</v>
      </c>
      <c r="H241" s="247">
        <v>8989.1855193894953</v>
      </c>
      <c r="I241" s="247">
        <v>4680.6499886709244</v>
      </c>
      <c r="J241" s="247">
        <v>10815.167991219969</v>
      </c>
      <c r="K241" s="247">
        <v>20373.690214954571</v>
      </c>
      <c r="L241" s="247">
        <v>7500.8298268712497</v>
      </c>
      <c r="M241" s="247">
        <v>6412.6318013738419</v>
      </c>
      <c r="N241" s="247">
        <v>9094.1690229963951</v>
      </c>
      <c r="O241" s="247">
        <v>9377.0526646763356</v>
      </c>
      <c r="P241" s="247">
        <v>9603.0224968979546</v>
      </c>
      <c r="Q241" s="105">
        <f t="shared" si="9"/>
        <v>7.3901706694574854E-2</v>
      </c>
      <c r="R241" s="264">
        <v>1.787136158542002E-2</v>
      </c>
      <c r="S241" s="111">
        <f t="shared" si="8"/>
        <v>5.6030345109154833E-2</v>
      </c>
    </row>
    <row r="242" spans="1:19" x14ac:dyDescent="0.2">
      <c r="A242" s="269">
        <v>2014.05</v>
      </c>
      <c r="B242" s="247">
        <v>6178.1608372477585</v>
      </c>
      <c r="C242" s="303"/>
      <c r="D242" s="247">
        <v>16132.459869494291</v>
      </c>
      <c r="E242" s="247">
        <v>12084.246760021884</v>
      </c>
      <c r="F242" s="247">
        <v>17976.470237866444</v>
      </c>
      <c r="G242" s="247">
        <v>6964.3379890398655</v>
      </c>
      <c r="H242" s="247">
        <v>9082.6548795354538</v>
      </c>
      <c r="I242" s="247">
        <v>4813.6438726565484</v>
      </c>
      <c r="J242" s="247">
        <v>10923.376461065855</v>
      </c>
      <c r="K242" s="247">
        <v>17025.430277541192</v>
      </c>
      <c r="L242" s="247">
        <v>7743.7713430759595</v>
      </c>
      <c r="M242" s="247">
        <v>6284.4538071498655</v>
      </c>
      <c r="N242" s="247">
        <v>9010.3431694238079</v>
      </c>
      <c r="O242" s="247">
        <v>9436.5838007148541</v>
      </c>
      <c r="P242" s="247">
        <v>9591.469368195987</v>
      </c>
      <c r="Q242" s="105">
        <f t="shared" si="9"/>
        <v>-1.2030721271036882E-3</v>
      </c>
      <c r="R242" s="264">
        <v>1.4341590612777066E-2</v>
      </c>
      <c r="S242" s="111">
        <f t="shared" si="8"/>
        <v>-1.5544662739880755E-2</v>
      </c>
    </row>
    <row r="243" spans="1:19" x14ac:dyDescent="0.2">
      <c r="A243" s="269">
        <v>2014.06</v>
      </c>
      <c r="B243" s="247">
        <v>9042.5275471411915</v>
      </c>
      <c r="C243" s="303"/>
      <c r="D243" s="247">
        <v>24340.033207855977</v>
      </c>
      <c r="E243" s="247">
        <v>17327.374571559711</v>
      </c>
      <c r="F243" s="247">
        <v>27113.011883643256</v>
      </c>
      <c r="G243" s="247">
        <v>9419.4981491861672</v>
      </c>
      <c r="H243" s="247">
        <v>13270.146677434375</v>
      </c>
      <c r="I243" s="247">
        <v>6943.5591047417238</v>
      </c>
      <c r="J243" s="247">
        <v>16183.856914886263</v>
      </c>
      <c r="K243" s="247">
        <v>25959.828308496391</v>
      </c>
      <c r="L243" s="247">
        <v>10674.826483971841</v>
      </c>
      <c r="M243" s="247">
        <v>8647.8586021370538</v>
      </c>
      <c r="N243" s="247">
        <v>13450.666448847012</v>
      </c>
      <c r="O243" s="247">
        <v>13722.889123478502</v>
      </c>
      <c r="P243" s="247">
        <v>13829.723605484358</v>
      </c>
      <c r="Q243" s="105">
        <f t="shared" si="9"/>
        <v>0.44187747201089422</v>
      </c>
      <c r="R243" s="264">
        <v>1.2939160239931358E-2</v>
      </c>
      <c r="S243" s="111">
        <f t="shared" si="8"/>
        <v>0.42893831177096287</v>
      </c>
    </row>
    <row r="244" spans="1:19" x14ac:dyDescent="0.2">
      <c r="A244" s="269">
        <v>2014.07</v>
      </c>
      <c r="B244" s="247">
        <v>6357.2550212816086</v>
      </c>
      <c r="C244" s="303"/>
      <c r="D244" s="247">
        <v>18536.607868852465</v>
      </c>
      <c r="E244" s="247">
        <v>12727.002144854636</v>
      </c>
      <c r="F244" s="247">
        <v>19353.927512520913</v>
      </c>
      <c r="G244" s="247">
        <v>7398.4646934428365</v>
      </c>
      <c r="H244" s="247">
        <v>9812.3235511328912</v>
      </c>
      <c r="I244" s="247">
        <v>5353.8955112503645</v>
      </c>
      <c r="J244" s="247">
        <v>12775.457215128296</v>
      </c>
      <c r="K244" s="247">
        <v>17410.556643976393</v>
      </c>
      <c r="L244" s="247">
        <v>8381.6357201832107</v>
      </c>
      <c r="M244" s="247">
        <v>6507.5673657367179</v>
      </c>
      <c r="N244" s="247">
        <v>10373.276712471243</v>
      </c>
      <c r="O244" s="247">
        <v>10236.68484958831</v>
      </c>
      <c r="P244" s="247">
        <v>10323.707119995524</v>
      </c>
      <c r="Q244" s="105">
        <f t="shared" si="9"/>
        <v>-0.2535131276302931</v>
      </c>
      <c r="R244" s="264">
        <v>1.4296590812959975E-2</v>
      </c>
      <c r="S244" s="111">
        <f t="shared" si="8"/>
        <v>-0.26780971844325308</v>
      </c>
    </row>
    <row r="245" spans="1:19" x14ac:dyDescent="0.2">
      <c r="A245" s="269">
        <v>2014.08</v>
      </c>
      <c r="B245" s="247">
        <v>6429.9722838287516</v>
      </c>
      <c r="C245" s="303"/>
      <c r="D245" s="247">
        <v>19075.137161500803</v>
      </c>
      <c r="E245" s="247">
        <v>12116.587805405648</v>
      </c>
      <c r="F245" s="247">
        <v>19262.204116257039</v>
      </c>
      <c r="G245" s="247">
        <v>7318.6993255779507</v>
      </c>
      <c r="H245" s="247">
        <v>9247.0231409962998</v>
      </c>
      <c r="I245" s="247">
        <v>5539.50068892946</v>
      </c>
      <c r="J245" s="247">
        <v>12381.686920123844</v>
      </c>
      <c r="K245" s="247">
        <v>18261.830360244832</v>
      </c>
      <c r="L245" s="247">
        <v>8131.2214403140715</v>
      </c>
      <c r="M245" s="247">
        <v>6511.3031913871919</v>
      </c>
      <c r="N245" s="247">
        <v>10482.628224510046</v>
      </c>
      <c r="O245" s="247">
        <v>10024.792469305916</v>
      </c>
      <c r="P245" s="247">
        <v>10016.728203592969</v>
      </c>
      <c r="Q245" s="105">
        <f t="shared" si="9"/>
        <v>-2.9735337590891309E-2</v>
      </c>
      <c r="R245" s="264">
        <v>1.334445371142623E-2</v>
      </c>
      <c r="S245" s="111">
        <f t="shared" si="8"/>
        <v>-4.3079791302317538E-2</v>
      </c>
    </row>
    <row r="246" spans="1:19" x14ac:dyDescent="0.2">
      <c r="A246" s="269">
        <v>2014.09</v>
      </c>
      <c r="B246" s="247">
        <v>6531.4994963337049</v>
      </c>
      <c r="C246" s="303"/>
      <c r="D246" s="247">
        <v>18102.042115702476</v>
      </c>
      <c r="E246" s="247">
        <v>12772.931780676596</v>
      </c>
      <c r="F246" s="247">
        <v>20791.115386974958</v>
      </c>
      <c r="G246" s="247">
        <v>7407.9130278908551</v>
      </c>
      <c r="H246" s="247">
        <v>9749.6783050519316</v>
      </c>
      <c r="I246" s="247">
        <v>5365.7591293952064</v>
      </c>
      <c r="J246" s="247">
        <v>12699.97084841727</v>
      </c>
      <c r="K246" s="247">
        <v>19319.363545221786</v>
      </c>
      <c r="L246" s="247">
        <v>8410.6997947608343</v>
      </c>
      <c r="M246" s="247">
        <v>6524.828546089605</v>
      </c>
      <c r="N246" s="247">
        <v>10277.406426514293</v>
      </c>
      <c r="O246" s="247">
        <v>10246.555485875961</v>
      </c>
      <c r="P246" s="247">
        <v>10388.93575582106</v>
      </c>
      <c r="Q246" s="105">
        <f t="shared" si="9"/>
        <v>3.7158595567620578E-2</v>
      </c>
      <c r="R246" s="264">
        <v>1.3744855967078085E-2</v>
      </c>
      <c r="S246" s="111">
        <f t="shared" si="8"/>
        <v>2.3413739600542494E-2</v>
      </c>
    </row>
    <row r="247" spans="1:19" x14ac:dyDescent="0.2">
      <c r="A247" s="269">
        <v>2014.1</v>
      </c>
      <c r="B247" s="247">
        <v>7223.6199457016701</v>
      </c>
      <c r="C247" s="303"/>
      <c r="D247" s="247">
        <v>18613.977768595018</v>
      </c>
      <c r="E247" s="247">
        <v>13088.989227536267</v>
      </c>
      <c r="F247" s="247">
        <v>23502.513435366145</v>
      </c>
      <c r="G247" s="247">
        <v>7771.7300559894284</v>
      </c>
      <c r="H247" s="247">
        <v>10015.575629993029</v>
      </c>
      <c r="I247" s="247">
        <v>5362.0393674082461</v>
      </c>
      <c r="J247" s="247">
        <v>12804.893329008419</v>
      </c>
      <c r="K247" s="247">
        <v>22628.345771616052</v>
      </c>
      <c r="L247" s="247">
        <v>8598.6928401273199</v>
      </c>
      <c r="M247" s="247">
        <v>6552.3171978185392</v>
      </c>
      <c r="N247" s="247">
        <v>11082.30254335793</v>
      </c>
      <c r="O247" s="247">
        <v>10396.336601042882</v>
      </c>
      <c r="P247" s="247">
        <v>10758.614402697598</v>
      </c>
      <c r="Q247" s="105">
        <f t="shared" si="9"/>
        <v>3.5583880347840546E-2</v>
      </c>
      <c r="R247" s="264">
        <v>1.2403100775193909E-2</v>
      </c>
      <c r="S247" s="111">
        <f t="shared" si="8"/>
        <v>2.3180779572646637E-2</v>
      </c>
    </row>
    <row r="248" spans="1:19" x14ac:dyDescent="0.2">
      <c r="A248" s="269">
        <v>2014.11</v>
      </c>
      <c r="B248" s="247">
        <v>7718.6221604842376</v>
      </c>
      <c r="C248" s="303"/>
      <c r="D248" s="247">
        <v>19165.12372712146</v>
      </c>
      <c r="E248" s="247">
        <v>12981.551827132978</v>
      </c>
      <c r="F248" s="247">
        <v>21018.423477031745</v>
      </c>
      <c r="G248" s="247">
        <v>7316.494294185045</v>
      </c>
      <c r="H248" s="247">
        <v>10615.221955563771</v>
      </c>
      <c r="I248" s="247">
        <v>5682.9113348754945</v>
      </c>
      <c r="J248" s="247">
        <v>12988.196063819971</v>
      </c>
      <c r="K248" s="247">
        <v>20804.541858651806</v>
      </c>
      <c r="L248" s="247">
        <v>8788.2249938366222</v>
      </c>
      <c r="M248" s="247">
        <v>6741.7771777082016</v>
      </c>
      <c r="N248" s="247">
        <v>11229.876932726351</v>
      </c>
      <c r="O248" s="247">
        <v>10557.115843152964</v>
      </c>
      <c r="P248" s="247">
        <v>10844.351595540658</v>
      </c>
      <c r="Q248" s="105">
        <f t="shared" si="9"/>
        <v>7.9691668121837367E-3</v>
      </c>
      <c r="R248" s="264">
        <v>1.1260246824610354E-2</v>
      </c>
      <c r="S248" s="111">
        <f t="shared" si="8"/>
        <v>-3.2910800124266171E-3</v>
      </c>
    </row>
    <row r="249" spans="1:19" x14ac:dyDescent="0.2">
      <c r="A249" s="269">
        <v>2014.12</v>
      </c>
      <c r="B249" s="247">
        <v>11251.113978877362</v>
      </c>
      <c r="C249" s="303"/>
      <c r="D249" s="247">
        <v>29930.500452261287</v>
      </c>
      <c r="E249" s="247">
        <v>21156.099986976813</v>
      </c>
      <c r="F249" s="247">
        <v>31246.471881025151</v>
      </c>
      <c r="G249" s="247">
        <v>11378.92096448194</v>
      </c>
      <c r="H249" s="247">
        <v>14946.336961900162</v>
      </c>
      <c r="I249" s="247">
        <v>8224.2230699682877</v>
      </c>
      <c r="J249" s="247">
        <v>19241.960531211145</v>
      </c>
      <c r="K249" s="247">
        <v>30972.343320858421</v>
      </c>
      <c r="L249" s="247">
        <v>12423.558579305978</v>
      </c>
      <c r="M249" s="247">
        <v>9880.5327625613536</v>
      </c>
      <c r="N249" s="247">
        <v>16595.613824606353</v>
      </c>
      <c r="O249" s="247">
        <v>15922.608525760861</v>
      </c>
      <c r="P249" s="247">
        <v>16423.817073274135</v>
      </c>
      <c r="Q249" s="105">
        <f t="shared" si="9"/>
        <v>0.51450429549221055</v>
      </c>
      <c r="R249" s="264">
        <v>9.9768394797790094E-3</v>
      </c>
      <c r="S249" s="111">
        <f t="shared" si="8"/>
        <v>0.50452745601243154</v>
      </c>
    </row>
    <row r="250" spans="1:19" x14ac:dyDescent="0.2">
      <c r="A250" s="269">
        <v>2015.01</v>
      </c>
      <c r="B250" s="247">
        <v>8297.5006441056848</v>
      </c>
      <c r="C250" s="303"/>
      <c r="D250" s="247">
        <v>21700.830381558033</v>
      </c>
      <c r="E250" s="247">
        <v>15072.406791917783</v>
      </c>
      <c r="F250" s="247">
        <v>22920.855273455873</v>
      </c>
      <c r="G250" s="247">
        <v>7487.0328826868126</v>
      </c>
      <c r="H250" s="247">
        <v>10708.242865141838</v>
      </c>
      <c r="I250" s="247">
        <v>6124.4262161048464</v>
      </c>
      <c r="J250" s="247">
        <v>13929.954173538395</v>
      </c>
      <c r="K250" s="247">
        <v>28886.266737888709</v>
      </c>
      <c r="L250" s="247">
        <v>9108.0793513546523</v>
      </c>
      <c r="M250" s="247">
        <v>7259.871707471395</v>
      </c>
      <c r="N250" s="247">
        <v>12329.180116627227</v>
      </c>
      <c r="O250" s="247">
        <v>11998.509009657424</v>
      </c>
      <c r="P250" s="247">
        <v>12050.45291683446</v>
      </c>
      <c r="Q250" s="105">
        <f t="shared" si="9"/>
        <v>-0.26628183551534357</v>
      </c>
      <c r="R250" s="264">
        <v>1.1289469042159217E-2</v>
      </c>
      <c r="S250" s="111">
        <f t="shared" si="8"/>
        <v>-0.27757130455750278</v>
      </c>
    </row>
    <row r="251" spans="1:19" x14ac:dyDescent="0.2">
      <c r="A251" s="269">
        <v>2015.02</v>
      </c>
      <c r="B251" s="247">
        <v>8259.4669332147623</v>
      </c>
      <c r="C251" s="303"/>
      <c r="D251" s="247">
        <v>19619.974687999973</v>
      </c>
      <c r="E251" s="247">
        <v>14124.268247512968</v>
      </c>
      <c r="F251" s="247">
        <v>24629.2386038353</v>
      </c>
      <c r="G251" s="247">
        <v>7397.6433015341026</v>
      </c>
      <c r="H251" s="247">
        <v>10654.254923637905</v>
      </c>
      <c r="I251" s="247">
        <v>6043.3978742473864</v>
      </c>
      <c r="J251" s="247">
        <v>13566.111881715409</v>
      </c>
      <c r="K251" s="247">
        <v>21686.631867473989</v>
      </c>
      <c r="L251" s="247">
        <v>9004.1743926809704</v>
      </c>
      <c r="M251" s="247">
        <v>7250.4929924097096</v>
      </c>
      <c r="N251" s="247">
        <v>11976.794584039957</v>
      </c>
      <c r="O251" s="247">
        <v>11525.200057962353</v>
      </c>
      <c r="P251" s="247">
        <v>11513.422599578436</v>
      </c>
      <c r="Q251" s="105">
        <f t="shared" si="9"/>
        <v>-4.456515626112223E-2</v>
      </c>
      <c r="R251" s="264">
        <v>9.3319379033667271E-3</v>
      </c>
      <c r="S251" s="111">
        <f t="shared" si="8"/>
        <v>-5.3897094164488957E-2</v>
      </c>
    </row>
    <row r="252" spans="1:19" x14ac:dyDescent="0.2">
      <c r="A252" s="269">
        <v>2015.03</v>
      </c>
      <c r="B252" s="247">
        <v>8018.1636389928381</v>
      </c>
      <c r="C252" s="303"/>
      <c r="D252" s="247">
        <v>26115.810957792204</v>
      </c>
      <c r="E252" s="247">
        <v>14948.9248398826</v>
      </c>
      <c r="F252" s="247">
        <v>22753.905858304253</v>
      </c>
      <c r="G252" s="247">
        <v>7795.3234424949515</v>
      </c>
      <c r="H252" s="247">
        <v>10512.877695878469</v>
      </c>
      <c r="I252" s="247">
        <v>5991.956046969357</v>
      </c>
      <c r="J252" s="247">
        <v>14079.330175370635</v>
      </c>
      <c r="K252" s="247">
        <v>22253.504469116684</v>
      </c>
      <c r="L252" s="247">
        <v>9056.3393709556094</v>
      </c>
      <c r="M252" s="247">
        <v>7575.6298759229703</v>
      </c>
      <c r="N252" s="247">
        <v>11755.025074366808</v>
      </c>
      <c r="O252" s="247">
        <v>11725.660897931977</v>
      </c>
      <c r="P252" s="247">
        <v>11760.471103638667</v>
      </c>
      <c r="Q252" s="105">
        <f t="shared" si="9"/>
        <v>2.1457433871078235E-2</v>
      </c>
      <c r="R252" s="264">
        <v>1.32204268556122E-2</v>
      </c>
      <c r="S252" s="111">
        <f t="shared" si="8"/>
        <v>8.2370070154660358E-3</v>
      </c>
    </row>
    <row r="253" spans="1:19" x14ac:dyDescent="0.2">
      <c r="A253" s="269">
        <v>2015.04</v>
      </c>
      <c r="B253" s="247">
        <v>8405.1566128361828</v>
      </c>
      <c r="C253" s="303"/>
      <c r="D253" s="247">
        <v>19912.280067796586</v>
      </c>
      <c r="E253" s="247">
        <v>14962.41948463607</v>
      </c>
      <c r="F253" s="247">
        <v>24784.24024877933</v>
      </c>
      <c r="G253" s="247">
        <v>8100.9045813348421</v>
      </c>
      <c r="H253" s="247">
        <v>10651.111383039903</v>
      </c>
      <c r="I253" s="247">
        <v>6076.0528743333934</v>
      </c>
      <c r="J253" s="247">
        <v>14222.392742779015</v>
      </c>
      <c r="K253" s="247">
        <v>21344.394235697735</v>
      </c>
      <c r="L253" s="247">
        <v>8981.6756437375443</v>
      </c>
      <c r="M253" s="247">
        <v>9235.1212147697406</v>
      </c>
      <c r="N253" s="247">
        <v>11975.744086878563</v>
      </c>
      <c r="O253" s="247">
        <v>12068.173987376296</v>
      </c>
      <c r="P253" s="247">
        <v>11947.563839231972</v>
      </c>
      <c r="Q253" s="105">
        <f t="shared" si="9"/>
        <v>1.5908608927700074E-2</v>
      </c>
      <c r="R253" s="264">
        <v>1.142759679345029E-2</v>
      </c>
      <c r="S253" s="111">
        <f t="shared" si="8"/>
        <v>4.4810121342497844E-3</v>
      </c>
    </row>
    <row r="254" spans="1:19" x14ac:dyDescent="0.2">
      <c r="A254" s="269">
        <v>2015.05</v>
      </c>
      <c r="B254" s="247">
        <v>8437.1293287555327</v>
      </c>
      <c r="C254" s="303"/>
      <c r="D254" s="247">
        <v>20094.473764906303</v>
      </c>
      <c r="E254" s="247">
        <v>14739.549712987582</v>
      </c>
      <c r="F254" s="247">
        <v>25153.157218114586</v>
      </c>
      <c r="G254" s="247">
        <v>8983.8840351125855</v>
      </c>
      <c r="H254" s="247">
        <v>12201.911387159193</v>
      </c>
      <c r="I254" s="247">
        <v>6363.1907551741806</v>
      </c>
      <c r="J254" s="247">
        <v>14283.688859587319</v>
      </c>
      <c r="K254" s="247">
        <v>21123.691231823141</v>
      </c>
      <c r="L254" s="247">
        <v>10095.405684197292</v>
      </c>
      <c r="M254" s="247">
        <v>8167.8158598001773</v>
      </c>
      <c r="N254" s="247">
        <v>12116.313654182486</v>
      </c>
      <c r="O254" s="247">
        <v>12509.849088230003</v>
      </c>
      <c r="P254" s="247">
        <v>12333.0605676713</v>
      </c>
      <c r="Q254" s="105">
        <f t="shared" si="9"/>
        <v>3.226571823566915E-2</v>
      </c>
      <c r="R254" s="264">
        <v>1.0286677908937669E-2</v>
      </c>
      <c r="S254" s="111">
        <f t="shared" si="8"/>
        <v>2.197904032673148E-2</v>
      </c>
    </row>
    <row r="255" spans="1:19" x14ac:dyDescent="0.2">
      <c r="A255" s="269">
        <v>2015.06</v>
      </c>
      <c r="B255" s="247">
        <v>12289.383825768073</v>
      </c>
      <c r="C255" s="303"/>
      <c r="D255" s="247">
        <v>32947.912508474583</v>
      </c>
      <c r="E255" s="247">
        <v>23584.811723341427</v>
      </c>
      <c r="F255" s="247">
        <v>36151.220431173599</v>
      </c>
      <c r="G255" s="247">
        <v>13395.266329182121</v>
      </c>
      <c r="H255" s="247">
        <v>17300.853196073269</v>
      </c>
      <c r="I255" s="247">
        <v>9417.6299744880198</v>
      </c>
      <c r="J255" s="247">
        <v>21593.954278077348</v>
      </c>
      <c r="K255" s="247">
        <v>44423.587686484207</v>
      </c>
      <c r="L255" s="247">
        <v>13610.187523911</v>
      </c>
      <c r="M255" s="247">
        <v>11169.971697994437</v>
      </c>
      <c r="N255" s="247">
        <v>17519.77329013346</v>
      </c>
      <c r="O255" s="247">
        <v>18197.010010346236</v>
      </c>
      <c r="P255" s="247">
        <v>18686.361119618345</v>
      </c>
      <c r="Q255" s="105">
        <f t="shared" si="9"/>
        <v>0.51514387017614882</v>
      </c>
      <c r="R255" s="264">
        <v>9.6811884493408495E-3</v>
      </c>
      <c r="S255" s="111">
        <f t="shared" si="8"/>
        <v>0.50546268172680797</v>
      </c>
    </row>
    <row r="256" spans="1:19" x14ac:dyDescent="0.2">
      <c r="A256" s="269">
        <v>2015.07</v>
      </c>
      <c r="B256" s="247">
        <v>8698.4275903712951</v>
      </c>
      <c r="C256" s="303"/>
      <c r="D256" s="247">
        <v>24668.921250000018</v>
      </c>
      <c r="E256" s="247">
        <v>16815.796614683397</v>
      </c>
      <c r="F256" s="247">
        <v>26172.041605856426</v>
      </c>
      <c r="G256" s="247">
        <v>9358.941714057717</v>
      </c>
      <c r="H256" s="247">
        <v>12550.3178799547</v>
      </c>
      <c r="I256" s="247">
        <v>7048.279005318831</v>
      </c>
      <c r="J256" s="247">
        <v>17086.116410631974</v>
      </c>
      <c r="K256" s="247">
        <v>23905.456250870695</v>
      </c>
      <c r="L256" s="247">
        <v>10997.31451085652</v>
      </c>
      <c r="M256" s="247">
        <v>8716.1519281233795</v>
      </c>
      <c r="N256" s="247">
        <v>13369.327897568104</v>
      </c>
      <c r="O256" s="247">
        <v>13190.309909833657</v>
      </c>
      <c r="P256" s="247">
        <v>13555.696343498923</v>
      </c>
      <c r="Q256" s="105">
        <f t="shared" si="9"/>
        <v>-0.27456735654824016</v>
      </c>
      <c r="R256" s="264">
        <v>1.3307984790874583E-2</v>
      </c>
      <c r="S256" s="111">
        <f t="shared" si="8"/>
        <v>-0.28787534133911474</v>
      </c>
    </row>
    <row r="257" spans="1:19" x14ac:dyDescent="0.2">
      <c r="A257" s="269">
        <v>2015.08</v>
      </c>
      <c r="B257" s="247">
        <v>8685.649773653322</v>
      </c>
      <c r="C257" s="303"/>
      <c r="D257" s="247">
        <v>23003.852250859127</v>
      </c>
      <c r="E257" s="247">
        <v>16124.443000650199</v>
      </c>
      <c r="F257" s="247">
        <v>24946.359673535571</v>
      </c>
      <c r="G257" s="247">
        <v>9466.475513197458</v>
      </c>
      <c r="H257" s="247">
        <v>11893.345791419553</v>
      </c>
      <c r="I257" s="247">
        <v>7261.3514193813244</v>
      </c>
      <c r="J257" s="247">
        <v>16676.71658287229</v>
      </c>
      <c r="K257" s="247">
        <v>24357.210893081046</v>
      </c>
      <c r="L257" s="247">
        <v>10366.70501078845</v>
      </c>
      <c r="M257" s="247">
        <v>8681.3729021691179</v>
      </c>
      <c r="N257" s="247">
        <v>13509.615170651516</v>
      </c>
      <c r="O257" s="247">
        <v>13303.821653969411</v>
      </c>
      <c r="P257" s="247">
        <v>13177.26189622827</v>
      </c>
      <c r="Q257" s="105">
        <f t="shared" si="9"/>
        <v>-2.79170053445571E-2</v>
      </c>
      <c r="R257" s="264">
        <v>1.1746471979769968E-2</v>
      </c>
      <c r="S257" s="111">
        <f t="shared" si="8"/>
        <v>-3.9663477324327068E-2</v>
      </c>
    </row>
    <row r="258" spans="1:19" x14ac:dyDescent="0.2">
      <c r="A258" s="269">
        <v>2015.09</v>
      </c>
      <c r="B258" s="247">
        <v>8828.2292123740863</v>
      </c>
      <c r="C258" s="303"/>
      <c r="D258" s="247">
        <v>24597.394517766505</v>
      </c>
      <c r="E258" s="247">
        <v>16705.574767608614</v>
      </c>
      <c r="F258" s="247">
        <v>27051.252255466043</v>
      </c>
      <c r="G258" s="247">
        <v>9781.1871139734012</v>
      </c>
      <c r="H258" s="247">
        <v>12788.727814005944</v>
      </c>
      <c r="I258" s="247">
        <v>7251.6980595786163</v>
      </c>
      <c r="J258" s="247">
        <v>17045.570592377335</v>
      </c>
      <c r="K258" s="247">
        <v>26304.076898756342</v>
      </c>
      <c r="L258" s="247">
        <v>11144.867436102953</v>
      </c>
      <c r="M258" s="247">
        <v>8694.0745009526345</v>
      </c>
      <c r="N258" s="247">
        <v>13610.094946999627</v>
      </c>
      <c r="O258" s="247">
        <v>13636.029878855234</v>
      </c>
      <c r="P258" s="247">
        <v>13735.705991106477</v>
      </c>
      <c r="Q258" s="105">
        <f t="shared" si="9"/>
        <v>4.2379372837543006E-2</v>
      </c>
      <c r="R258" s="264">
        <v>1.1771345642183295E-2</v>
      </c>
      <c r="S258" s="111">
        <f t="shared" si="8"/>
        <v>3.0608027195359711E-2</v>
      </c>
    </row>
    <row r="259" spans="1:19" x14ac:dyDescent="0.2">
      <c r="A259" s="269">
        <v>2015.1</v>
      </c>
      <c r="B259" s="247">
        <v>8997.7853011504249</v>
      </c>
      <c r="C259" s="303"/>
      <c r="D259" s="247">
        <v>25142.10976190478</v>
      </c>
      <c r="E259" s="247">
        <v>17041.310160244178</v>
      </c>
      <c r="F259" s="247">
        <v>27071.13151627051</v>
      </c>
      <c r="G259" s="247">
        <v>9946.395989638082</v>
      </c>
      <c r="H259" s="247">
        <v>12292.648460016417</v>
      </c>
      <c r="I259" s="247">
        <v>7308.8650550192688</v>
      </c>
      <c r="J259" s="247">
        <v>16938.813481052017</v>
      </c>
      <c r="K259" s="247">
        <v>29342.073162494173</v>
      </c>
      <c r="L259" s="247">
        <v>10682.729989169733</v>
      </c>
      <c r="M259" s="247">
        <v>8670.1122637570388</v>
      </c>
      <c r="N259" s="247">
        <v>13906.654793919593</v>
      </c>
      <c r="O259" s="247">
        <v>13665.531633996752</v>
      </c>
      <c r="P259" s="247">
        <v>13775.67846563463</v>
      </c>
      <c r="Q259" s="105">
        <f t="shared" si="9"/>
        <v>2.9101143074869995E-3</v>
      </c>
      <c r="R259" s="264">
        <v>1.1076579807155928E-2</v>
      </c>
      <c r="S259" s="111">
        <f t="shared" si="8"/>
        <v>-8.166465499668929E-3</v>
      </c>
    </row>
    <row r="260" spans="1:19" x14ac:dyDescent="0.2">
      <c r="A260" s="269">
        <v>2015.11</v>
      </c>
      <c r="B260" s="247">
        <v>10264.225311193155</v>
      </c>
      <c r="C260" s="303"/>
      <c r="D260" s="247">
        <v>24518.881462184901</v>
      </c>
      <c r="E260" s="247">
        <v>16767.240989521641</v>
      </c>
      <c r="F260" s="247">
        <v>26324.857101984388</v>
      </c>
      <c r="G260" s="247">
        <v>9997.5979220596018</v>
      </c>
      <c r="H260" s="247">
        <v>12915.815824611207</v>
      </c>
      <c r="I260" s="247">
        <v>7377.8303017787412</v>
      </c>
      <c r="J260" s="247">
        <v>17599.019107463933</v>
      </c>
      <c r="K260" s="247">
        <v>29516.709260899715</v>
      </c>
      <c r="L260" s="247">
        <v>10901.338457022541</v>
      </c>
      <c r="M260" s="247">
        <v>8817.9501428114618</v>
      </c>
      <c r="N260" s="247">
        <v>14727.009668806773</v>
      </c>
      <c r="O260" s="247">
        <v>13835.806878172709</v>
      </c>
      <c r="P260" s="247">
        <v>14027.175152357428</v>
      </c>
      <c r="Q260" s="105">
        <f t="shared" si="9"/>
        <v>1.8256573521964192E-2</v>
      </c>
      <c r="R260" s="264">
        <v>2.200000000000002E-2</v>
      </c>
      <c r="S260" s="111">
        <f t="shared" si="8"/>
        <v>-3.7434264780358273E-3</v>
      </c>
    </row>
    <row r="261" spans="1:19" x14ac:dyDescent="0.2">
      <c r="A261" s="269">
        <v>2015.12</v>
      </c>
      <c r="B261" s="247">
        <v>14793.472455673587</v>
      </c>
      <c r="C261" s="303"/>
      <c r="D261" s="247">
        <v>39536.08996649921</v>
      </c>
      <c r="E261" s="247">
        <v>27013.374060735434</v>
      </c>
      <c r="F261" s="247">
        <v>40207.659872861885</v>
      </c>
      <c r="G261" s="247">
        <v>14775.304927759787</v>
      </c>
      <c r="H261" s="247">
        <v>19252.3435661312</v>
      </c>
      <c r="I261" s="247">
        <v>10865.061913793115</v>
      </c>
      <c r="J261" s="247">
        <v>25099.2434326683</v>
      </c>
      <c r="K261" s="247">
        <v>40696.11782281239</v>
      </c>
      <c r="L261" s="247">
        <v>16400.786363989428</v>
      </c>
      <c r="M261" s="247">
        <v>12909.384036680718</v>
      </c>
      <c r="N261" s="247">
        <v>22075.217438634831</v>
      </c>
      <c r="O261" s="247">
        <v>21095.248524382721</v>
      </c>
      <c r="P261" s="247">
        <v>21292.243749087349</v>
      </c>
      <c r="Q261" s="105">
        <f t="shared" si="9"/>
        <v>0.51792813006323257</v>
      </c>
      <c r="R261" s="264">
        <v>3.8000000000000034E-2</v>
      </c>
      <c r="S261" s="111">
        <f t="shared" si="8"/>
        <v>0.47992813006323254</v>
      </c>
    </row>
    <row r="262" spans="1:19" x14ac:dyDescent="0.2">
      <c r="A262" s="269">
        <v>2016.01</v>
      </c>
      <c r="B262" s="247">
        <v>10764.10243076903</v>
      </c>
      <c r="C262" s="303"/>
      <c r="D262" s="247">
        <v>25518.161918699199</v>
      </c>
      <c r="E262" s="247">
        <v>19313.002165036869</v>
      </c>
      <c r="F262" s="247">
        <v>30197.945774253814</v>
      </c>
      <c r="G262" s="247">
        <v>9775.4506092977099</v>
      </c>
      <c r="H262" s="247">
        <v>13722.311944580199</v>
      </c>
      <c r="I262" s="247">
        <v>7904.1553883199158</v>
      </c>
      <c r="J262" s="247">
        <v>18631.866969049941</v>
      </c>
      <c r="K262" s="247">
        <v>35754.881432584472</v>
      </c>
      <c r="L262" s="247">
        <v>11792.404569184509</v>
      </c>
      <c r="M262" s="247">
        <v>9648.4138602616331</v>
      </c>
      <c r="N262" s="247">
        <v>16345.705554919385</v>
      </c>
      <c r="O262" s="247">
        <v>16115.131531740451</v>
      </c>
      <c r="P262" s="247">
        <v>15610.513057319426</v>
      </c>
      <c r="Q262" s="105">
        <f t="shared" si="9"/>
        <v>-0.26684508963558429</v>
      </c>
      <c r="R262" s="264">
        <v>3.6000000000000032E-2</v>
      </c>
      <c r="S262" s="111">
        <f t="shared" si="8"/>
        <v>-0.30284508963558432</v>
      </c>
    </row>
    <row r="263" spans="1:19" x14ac:dyDescent="0.2">
      <c r="A263" s="269">
        <v>2016.02</v>
      </c>
      <c r="B263" s="247">
        <v>10731.530916150945</v>
      </c>
      <c r="C263" s="303"/>
      <c r="D263" s="247">
        <v>23290.578729903544</v>
      </c>
      <c r="E263" s="247">
        <v>19008.131727900221</v>
      </c>
      <c r="F263" s="247">
        <v>31738.742954651774</v>
      </c>
      <c r="G263" s="247">
        <v>10021.096981837974</v>
      </c>
      <c r="H263" s="247">
        <v>13859.904748621151</v>
      </c>
      <c r="I263" s="247">
        <v>7849.2031173092973</v>
      </c>
      <c r="J263" s="247">
        <v>19051.711222277278</v>
      </c>
      <c r="K263" s="247">
        <v>29117.265176769728</v>
      </c>
      <c r="L263" s="247">
        <v>11890.349319798039</v>
      </c>
      <c r="M263" s="247">
        <v>9621.7541042464836</v>
      </c>
      <c r="N263" s="247">
        <v>15680.832439110427</v>
      </c>
      <c r="O263" s="247">
        <v>15561.609358055992</v>
      </c>
      <c r="P263" s="247">
        <v>15376.628605358412</v>
      </c>
      <c r="Q263" s="105">
        <f t="shared" si="9"/>
        <v>-1.4982496161543568E-2</v>
      </c>
      <c r="R263" s="264">
        <v>4.8000000000000043E-2</v>
      </c>
      <c r="S263" s="111">
        <f t="shared" si="8"/>
        <v>-6.2982496161543611E-2</v>
      </c>
    </row>
    <row r="264" spans="1:19" x14ac:dyDescent="0.2">
      <c r="A264" s="269">
        <v>2016.03</v>
      </c>
      <c r="B264" s="247">
        <v>10515.347791374712</v>
      </c>
      <c r="C264" s="303"/>
      <c r="D264" s="247">
        <v>32455.073938411679</v>
      </c>
      <c r="E264" s="247">
        <v>19872.180146466184</v>
      </c>
      <c r="F264" s="247">
        <v>27613.894102504117</v>
      </c>
      <c r="G264" s="247">
        <v>10595.11280628215</v>
      </c>
      <c r="H264" s="247">
        <v>14106.876322102111</v>
      </c>
      <c r="I264" s="247">
        <v>7954.6864601289017</v>
      </c>
      <c r="J264" s="247">
        <v>19233.490623020785</v>
      </c>
      <c r="K264" s="247">
        <v>28250.795077773371</v>
      </c>
      <c r="L264" s="247">
        <v>12209.516973364047</v>
      </c>
      <c r="M264" s="247">
        <v>11158.917811535572</v>
      </c>
      <c r="N264" s="247">
        <v>15630.771982811741</v>
      </c>
      <c r="O264" s="247">
        <v>15920.707707631127</v>
      </c>
      <c r="P264" s="247">
        <v>15762.080789575906</v>
      </c>
      <c r="Q264" s="105">
        <f t="shared" si="9"/>
        <v>2.5067405483356175E-2</v>
      </c>
      <c r="R264" s="264">
        <v>3.2000000000000028E-2</v>
      </c>
      <c r="S264" s="111">
        <f t="shared" si="8"/>
        <v>-6.932594516643853E-3</v>
      </c>
    </row>
    <row r="265" spans="1:19" x14ac:dyDescent="0.2">
      <c r="A265" s="269">
        <v>2016.04</v>
      </c>
      <c r="B265" s="247">
        <v>10865.315118384742</v>
      </c>
      <c r="C265" s="303"/>
      <c r="D265" s="247">
        <v>23056.721377049176</v>
      </c>
      <c r="E265" s="247">
        <v>20061.697584985632</v>
      </c>
      <c r="F265" s="247">
        <v>34077.435665808567</v>
      </c>
      <c r="G265" s="247">
        <v>11366.131223234286</v>
      </c>
      <c r="H265" s="247">
        <v>15299.255611371063</v>
      </c>
      <c r="I265" s="247">
        <v>7986.0767645839614</v>
      </c>
      <c r="J265" s="247">
        <v>20363.133029195553</v>
      </c>
      <c r="K265" s="247">
        <v>34843.160996528612</v>
      </c>
      <c r="L265" s="247">
        <v>12940.351611886492</v>
      </c>
      <c r="M265" s="247">
        <v>10830.162555586232</v>
      </c>
      <c r="N265" s="247">
        <v>16095.656136635436</v>
      </c>
      <c r="O265" s="247">
        <v>16384.860365806424</v>
      </c>
      <c r="P265" s="247">
        <v>16528.759459461657</v>
      </c>
      <c r="Q265" s="105">
        <f t="shared" si="9"/>
        <v>4.8640701701819999E-2</v>
      </c>
      <c r="R265" s="264">
        <v>6.6999999999999948E-2</v>
      </c>
      <c r="S265" s="111">
        <f t="shared" si="8"/>
        <v>-1.8359298298179949E-2</v>
      </c>
    </row>
    <row r="266" spans="1:19" x14ac:dyDescent="0.2">
      <c r="A266" s="269">
        <v>2016.05</v>
      </c>
      <c r="B266" s="247">
        <v>10773.15733361793</v>
      </c>
      <c r="C266" s="303"/>
      <c r="D266" s="247">
        <v>26274.357645107833</v>
      </c>
      <c r="E266" s="247">
        <v>20583.129435689032</v>
      </c>
      <c r="F266" s="247">
        <v>31193.869417952301</v>
      </c>
      <c r="G266" s="247">
        <v>12637.149582907354</v>
      </c>
      <c r="H266" s="247">
        <v>15926.725663311323</v>
      </c>
      <c r="I266" s="247">
        <v>8173.5337755602932</v>
      </c>
      <c r="J266" s="247">
        <v>20033.563648614712</v>
      </c>
      <c r="K266" s="247">
        <v>34469.398957725651</v>
      </c>
      <c r="L266" s="247">
        <v>13428.417910328091</v>
      </c>
      <c r="M266" s="247">
        <v>10692.303065843418</v>
      </c>
      <c r="N266" s="247">
        <v>15927.08214672941</v>
      </c>
      <c r="O266" s="247">
        <v>16679.579830503331</v>
      </c>
      <c r="P266" s="247">
        <v>16834.007841831539</v>
      </c>
      <c r="Q266" s="105">
        <f t="shared" si="9"/>
        <v>1.8467712783801549E-2</v>
      </c>
      <c r="R266" s="264">
        <v>4.2000000000000037E-2</v>
      </c>
      <c r="S266" s="111">
        <f t="shared" si="8"/>
        <v>-2.3532287216198489E-2</v>
      </c>
    </row>
    <row r="267" spans="1:19" x14ac:dyDescent="0.2">
      <c r="A267" s="269">
        <v>2016.06</v>
      </c>
      <c r="B267" s="247">
        <v>15997.382806215643</v>
      </c>
      <c r="C267" s="303"/>
      <c r="D267" s="247">
        <v>40542.046407284724</v>
      </c>
      <c r="E267" s="247">
        <v>30504.561155032123</v>
      </c>
      <c r="F267" s="247">
        <v>47030.195146307422</v>
      </c>
      <c r="G267" s="247">
        <v>17415.905827840041</v>
      </c>
      <c r="H267" s="247">
        <v>22992.817242877769</v>
      </c>
      <c r="I267" s="247">
        <v>12841.814496663257</v>
      </c>
      <c r="J267" s="247">
        <v>28793.647773553872</v>
      </c>
      <c r="K267" s="247">
        <v>47774.095764761914</v>
      </c>
      <c r="L267" s="247">
        <v>19087.835712247495</v>
      </c>
      <c r="M267" s="247">
        <v>14715.320467135689</v>
      </c>
      <c r="N267" s="247">
        <v>24259.967268358465</v>
      </c>
      <c r="O267" s="247">
        <v>24563.394817749271</v>
      </c>
      <c r="P267" s="247">
        <v>24443.569102085163</v>
      </c>
      <c r="Q267" s="105">
        <f t="shared" si="9"/>
        <v>0.45203503121486621</v>
      </c>
      <c r="R267" s="264">
        <v>3.0999999999999917E-2</v>
      </c>
      <c r="S267" s="111">
        <f t="shared" si="8"/>
        <v>0.4210350312148663</v>
      </c>
    </row>
    <row r="268" spans="1:19" x14ac:dyDescent="0.2">
      <c r="A268" s="269">
        <v>2016.07</v>
      </c>
      <c r="B268" s="247">
        <v>11286.041524604851</v>
      </c>
      <c r="C268" s="303"/>
      <c r="D268" s="247">
        <v>30972.500319327697</v>
      </c>
      <c r="E268" s="247">
        <v>21638.337746190638</v>
      </c>
      <c r="F268" s="247">
        <v>33437.056425908711</v>
      </c>
      <c r="G268" s="247">
        <v>12568.641422985127</v>
      </c>
      <c r="H268" s="247">
        <v>15963.458028464816</v>
      </c>
      <c r="I268" s="247">
        <v>9433.0834499216271</v>
      </c>
      <c r="J268" s="247">
        <v>21599.037297556188</v>
      </c>
      <c r="K268" s="247">
        <v>31541.730861609831</v>
      </c>
      <c r="L268" s="247">
        <v>14382.634935375798</v>
      </c>
      <c r="M268" s="247">
        <v>11362.863145983909</v>
      </c>
      <c r="N268" s="247">
        <v>18912.183262212831</v>
      </c>
      <c r="O268" s="247">
        <v>17909.469077423117</v>
      </c>
      <c r="P268" s="247">
        <v>17615.830216786191</v>
      </c>
      <c r="Q268" s="105">
        <f t="shared" si="9"/>
        <v>-0.27932659329674281</v>
      </c>
      <c r="R268" s="264">
        <v>2.0000000000000018E-2</v>
      </c>
      <c r="S268" s="111">
        <f t="shared" si="8"/>
        <v>-0.29932659329674283</v>
      </c>
    </row>
    <row r="269" spans="1:19" x14ac:dyDescent="0.2">
      <c r="A269" s="269">
        <v>2016.08</v>
      </c>
      <c r="B269" s="247">
        <v>13025.878987028958</v>
      </c>
      <c r="C269" s="303"/>
      <c r="D269" s="247">
        <v>30440.120297520676</v>
      </c>
      <c r="E269" s="247">
        <v>22313.809268874731</v>
      </c>
      <c r="F269" s="247">
        <v>32870.799149965431</v>
      </c>
      <c r="G269" s="247">
        <v>13099.117405527419</v>
      </c>
      <c r="H269" s="247">
        <v>15956.045399855453</v>
      </c>
      <c r="I269" s="247">
        <v>9333.335036736371</v>
      </c>
      <c r="J269" s="247">
        <v>22701.185348683812</v>
      </c>
      <c r="K269" s="247">
        <v>32403.889893318563</v>
      </c>
      <c r="L269" s="247">
        <v>14375.54828317759</v>
      </c>
      <c r="M269" s="247">
        <v>11304.894863407846</v>
      </c>
      <c r="N269" s="247">
        <v>18366.129629244868</v>
      </c>
      <c r="O269" s="247">
        <v>17812.90638906851</v>
      </c>
      <c r="P269" s="247">
        <v>17957.958692948494</v>
      </c>
      <c r="Q269" s="105">
        <f t="shared" si="9"/>
        <v>1.9421649275223274E-2</v>
      </c>
      <c r="R269" s="264">
        <v>2.0000000000000018E-3</v>
      </c>
      <c r="S269" s="111">
        <f t="shared" ref="S269:S334" si="10">Q269-R269</f>
        <v>1.7421649275223272E-2</v>
      </c>
    </row>
    <row r="270" spans="1:19" x14ac:dyDescent="0.2">
      <c r="A270" s="269">
        <v>2016.09</v>
      </c>
      <c r="B270" s="247">
        <v>12643.964154946896</v>
      </c>
      <c r="C270" s="303"/>
      <c r="D270" s="247">
        <v>32040.315647840525</v>
      </c>
      <c r="E270" s="247">
        <v>22044.44094041843</v>
      </c>
      <c r="F270" s="247">
        <v>35511.20079660241</v>
      </c>
      <c r="G270" s="247">
        <v>12580.008061383129</v>
      </c>
      <c r="H270" s="247">
        <v>16034.240009848496</v>
      </c>
      <c r="I270" s="247">
        <v>9121.0530268486527</v>
      </c>
      <c r="J270" s="247">
        <v>22909.713727652434</v>
      </c>
      <c r="K270" s="247">
        <v>36161.523799439703</v>
      </c>
      <c r="L270" s="247">
        <v>14457.966501038303</v>
      </c>
      <c r="M270" s="247">
        <v>11320.675445606719</v>
      </c>
      <c r="N270" s="247">
        <v>18828.16965036227</v>
      </c>
      <c r="O270" s="247">
        <v>18651.046223297395</v>
      </c>
      <c r="P270" s="247">
        <v>18072.121914883828</v>
      </c>
      <c r="Q270" s="105">
        <f t="shared" si="9"/>
        <v>6.3572493893842008E-3</v>
      </c>
      <c r="R270" s="264">
        <v>1.0999999999999899E-2</v>
      </c>
      <c r="S270" s="111">
        <f t="shared" si="10"/>
        <v>-4.6427506106156979E-3</v>
      </c>
    </row>
    <row r="271" spans="1:19" x14ac:dyDescent="0.2">
      <c r="A271" s="269">
        <v>2016.1</v>
      </c>
      <c r="B271" s="247">
        <v>14038.595182111369</v>
      </c>
      <c r="C271" s="303"/>
      <c r="D271" s="247">
        <v>30992.26965460525</v>
      </c>
      <c r="E271" s="247">
        <v>22972.724242313136</v>
      </c>
      <c r="F271" s="247">
        <v>35976.637592719097</v>
      </c>
      <c r="G271" s="247">
        <v>13338.292303502805</v>
      </c>
      <c r="H271" s="247">
        <v>17183.053118697568</v>
      </c>
      <c r="I271" s="247">
        <v>9225.787731063805</v>
      </c>
      <c r="J271" s="247">
        <v>22872.151961652631</v>
      </c>
      <c r="K271" s="247">
        <v>39860.995898220164</v>
      </c>
      <c r="L271" s="247">
        <v>15123.852382480231</v>
      </c>
      <c r="M271" s="247">
        <v>11338.037648432382</v>
      </c>
      <c r="N271" s="247">
        <v>19963.599635680141</v>
      </c>
      <c r="O271" s="247">
        <v>19195.126480802817</v>
      </c>
      <c r="P271" s="247">
        <v>18899.082340621153</v>
      </c>
      <c r="Q271" s="105">
        <f t="shared" si="9"/>
        <v>4.5758900345634457E-2</v>
      </c>
      <c r="R271" s="264">
        <v>2.4000000000000021E-2</v>
      </c>
      <c r="S271" s="111">
        <f t="shared" si="10"/>
        <v>2.1758900345634435E-2</v>
      </c>
    </row>
    <row r="272" spans="1:19" x14ac:dyDescent="0.2">
      <c r="A272" s="269">
        <v>2016.11</v>
      </c>
      <c r="B272" s="247">
        <v>13545.147412000639</v>
      </c>
      <c r="C272" s="303"/>
      <c r="D272" s="247">
        <v>31758.875254515569</v>
      </c>
      <c r="E272" s="247">
        <v>23439.484867624447</v>
      </c>
      <c r="F272" s="247">
        <v>34961.234977385815</v>
      </c>
      <c r="G272" s="247">
        <v>14006.88033734005</v>
      </c>
      <c r="H272" s="247">
        <v>17573.611532080584</v>
      </c>
      <c r="I272" s="247">
        <v>9194.5353310149567</v>
      </c>
      <c r="J272" s="247">
        <v>24447.93372111335</v>
      </c>
      <c r="K272" s="247">
        <v>40749.238581734433</v>
      </c>
      <c r="L272" s="247">
        <v>15149.185368843873</v>
      </c>
      <c r="M272" s="247">
        <v>11527.473685001933</v>
      </c>
      <c r="N272" s="247">
        <v>20229.396222489559</v>
      </c>
      <c r="O272" s="247">
        <v>19013.358993775597</v>
      </c>
      <c r="P272" s="247">
        <v>19267.923608527784</v>
      </c>
      <c r="Q272" s="105">
        <f t="shared" si="9"/>
        <v>1.9516358586038507E-2</v>
      </c>
      <c r="R272" s="264">
        <v>1.6000000000000014E-2</v>
      </c>
      <c r="S272" s="111">
        <f t="shared" si="10"/>
        <v>3.5163585860384927E-3</v>
      </c>
    </row>
    <row r="273" spans="1:19" x14ac:dyDescent="0.2">
      <c r="A273" s="269">
        <v>2016.12</v>
      </c>
      <c r="B273" s="247">
        <v>20660.371751247123</v>
      </c>
      <c r="C273" s="303"/>
      <c r="D273" s="247">
        <v>53847.617673667206</v>
      </c>
      <c r="E273" s="247">
        <v>36245.376075380664</v>
      </c>
      <c r="F273" s="247">
        <v>53373.905054553441</v>
      </c>
      <c r="G273" s="247">
        <v>20329.198402518279</v>
      </c>
      <c r="H273" s="247">
        <v>25843.759513755536</v>
      </c>
      <c r="I273" s="247">
        <v>13727.10142199387</v>
      </c>
      <c r="J273" s="247">
        <v>36341.740024901723</v>
      </c>
      <c r="K273" s="247">
        <v>59586.46473485099</v>
      </c>
      <c r="L273" s="247">
        <v>22226.427653519138</v>
      </c>
      <c r="M273" s="247">
        <v>16933.578499018975</v>
      </c>
      <c r="N273" s="247">
        <v>31355.368104148372</v>
      </c>
      <c r="O273" s="247">
        <v>29328.57085970035</v>
      </c>
      <c r="P273" s="247">
        <v>29060.332093238176</v>
      </c>
      <c r="Q273" s="105">
        <f t="shared" si="9"/>
        <v>0.5082233396636664</v>
      </c>
      <c r="R273" s="264">
        <v>1.2000000000000011E-2</v>
      </c>
      <c r="S273" s="111">
        <f t="shared" si="10"/>
        <v>0.49622333966366639</v>
      </c>
    </row>
    <row r="274" spans="1:19" x14ac:dyDescent="0.2">
      <c r="A274" s="269">
        <v>2017.01</v>
      </c>
      <c r="B274" s="247">
        <v>14674.375605743069</v>
      </c>
      <c r="C274" s="303"/>
      <c r="D274" s="247">
        <v>35776.524624183032</v>
      </c>
      <c r="E274" s="247">
        <v>26089.545732649742</v>
      </c>
      <c r="F274" s="247">
        <v>39771.808984532683</v>
      </c>
      <c r="G274" s="247">
        <v>13827.62798141991</v>
      </c>
      <c r="H274" s="247">
        <v>19264.634835820278</v>
      </c>
      <c r="I274" s="247">
        <v>10408.335520042578</v>
      </c>
      <c r="J274" s="247">
        <v>27138.915533734762</v>
      </c>
      <c r="K274" s="247">
        <v>47874.898310779041</v>
      </c>
      <c r="L274" s="247">
        <v>16596.586096284158</v>
      </c>
      <c r="M274" s="247">
        <v>12730.3599363129</v>
      </c>
      <c r="N274" s="247">
        <v>22498.793321898007</v>
      </c>
      <c r="O274" s="247">
        <v>22315.330371510827</v>
      </c>
      <c r="P274" s="247">
        <v>21483.189339971523</v>
      </c>
      <c r="Q274" s="105">
        <f t="shared" si="9"/>
        <v>-0.26073834011792729</v>
      </c>
      <c r="R274" s="264">
        <v>1.6E-2</v>
      </c>
      <c r="S274" s="111">
        <f t="shared" si="10"/>
        <v>-0.27673834011792731</v>
      </c>
    </row>
    <row r="275" spans="1:19" x14ac:dyDescent="0.2">
      <c r="A275" s="269">
        <v>2017.02</v>
      </c>
      <c r="B275" s="247">
        <v>14769.091533140874</v>
      </c>
      <c r="C275" s="303"/>
      <c r="D275" s="247">
        <v>32483.657512195135</v>
      </c>
      <c r="E275" s="247">
        <v>25252.308483390869</v>
      </c>
      <c r="F275" s="247">
        <v>41740.637995510682</v>
      </c>
      <c r="G275" s="247">
        <v>13164.625988932594</v>
      </c>
      <c r="H275" s="247">
        <v>18613.908524181334</v>
      </c>
      <c r="I275" s="247">
        <v>10299.937990033201</v>
      </c>
      <c r="J275" s="247">
        <v>25977.141019200051</v>
      </c>
      <c r="K275" s="247">
        <v>43775.796721863786</v>
      </c>
      <c r="L275" s="247">
        <v>16220.525559853639</v>
      </c>
      <c r="M275" s="247">
        <v>12563.473958934192</v>
      </c>
      <c r="N275" s="247">
        <v>20975.540592078829</v>
      </c>
      <c r="O275" s="247">
        <v>21019.558900907377</v>
      </c>
      <c r="P275" s="247">
        <v>20688.390662776834</v>
      </c>
      <c r="Q275" s="105">
        <f t="shared" si="9"/>
        <v>-3.699630742051363E-2</v>
      </c>
      <c r="R275" s="264">
        <v>2.1000000000000001E-2</v>
      </c>
      <c r="S275" s="111">
        <f t="shared" si="10"/>
        <v>-5.7996307420513635E-2</v>
      </c>
    </row>
    <row r="276" spans="1:19" x14ac:dyDescent="0.2">
      <c r="A276" s="269">
        <v>2017.03</v>
      </c>
      <c r="B276" s="247">
        <v>14445.172210803397</v>
      </c>
      <c r="C276" s="303"/>
      <c r="D276" s="247">
        <v>42612.110857605221</v>
      </c>
      <c r="E276" s="247">
        <v>26592.256790520561</v>
      </c>
      <c r="F276" s="247">
        <v>37474.02878278424</v>
      </c>
      <c r="G276" s="247">
        <v>14178.012376229533</v>
      </c>
      <c r="H276" s="247">
        <v>19230.535964228751</v>
      </c>
      <c r="I276" s="247">
        <v>10362.035423183104</v>
      </c>
      <c r="J276" s="247">
        <v>27344.240058168758</v>
      </c>
      <c r="K276" s="247">
        <v>39864.239879048393</v>
      </c>
      <c r="L276" s="247">
        <v>16551.209483151368</v>
      </c>
      <c r="M276" s="247">
        <v>12554.079373720286</v>
      </c>
      <c r="N276" s="247">
        <v>21043.76079976821</v>
      </c>
      <c r="O276" s="247">
        <v>21437.827806174748</v>
      </c>
      <c r="P276" s="247">
        <v>21182.345659178303</v>
      </c>
      <c r="Q276" s="105">
        <f t="shared" si="9"/>
        <v>2.3875950742278329E-2</v>
      </c>
      <c r="R276" s="264">
        <v>2.4E-2</v>
      </c>
      <c r="S276" s="111">
        <f t="shared" si="10"/>
        <v>-1.2404925772167147E-4</v>
      </c>
    </row>
    <row r="277" spans="1:19" x14ac:dyDescent="0.2">
      <c r="A277" s="269">
        <v>2017.04</v>
      </c>
      <c r="B277" s="247">
        <v>14834.113887422052</v>
      </c>
      <c r="C277" s="303"/>
      <c r="D277" s="247">
        <v>33542.299089430846</v>
      </c>
      <c r="E277" s="247">
        <v>25136.516651270445</v>
      </c>
      <c r="F277" s="247">
        <v>42007.883446340384</v>
      </c>
      <c r="G277" s="247">
        <v>13917.429534844812</v>
      </c>
      <c r="H277" s="247">
        <v>19830.674599221173</v>
      </c>
      <c r="I277" s="247">
        <v>10817.026886481475</v>
      </c>
      <c r="J277" s="247">
        <v>26808.151911257348</v>
      </c>
      <c r="K277" s="247">
        <v>39380.106945005791</v>
      </c>
      <c r="L277" s="247">
        <v>17199.20870667875</v>
      </c>
      <c r="M277" s="247">
        <v>12714.112333663334</v>
      </c>
      <c r="N277" s="247">
        <v>21512.79375212076</v>
      </c>
      <c r="O277" s="247">
        <v>21776.711827910225</v>
      </c>
      <c r="P277" s="247">
        <v>21010.273526527806</v>
      </c>
      <c r="Q277" s="105">
        <f t="shared" si="9"/>
        <v>-8.1233747866794603E-3</v>
      </c>
      <c r="R277" s="264">
        <v>2.7000000000000003E-2</v>
      </c>
      <c r="S277" s="111">
        <f t="shared" si="10"/>
        <v>-3.5123374786679463E-2</v>
      </c>
    </row>
    <row r="278" spans="1:19" x14ac:dyDescent="0.2">
      <c r="A278" s="269">
        <v>2017.05</v>
      </c>
      <c r="B278" s="247">
        <v>14574.859737414923</v>
      </c>
      <c r="C278" s="303"/>
      <c r="D278" s="247">
        <v>34808.675438311671</v>
      </c>
      <c r="E278" s="247">
        <v>26571.175349993664</v>
      </c>
      <c r="F278" s="247">
        <v>43473.160150055781</v>
      </c>
      <c r="G278" s="247">
        <v>16338.006767084002</v>
      </c>
      <c r="H278" s="247">
        <v>20021.384907115134</v>
      </c>
      <c r="I278" s="247">
        <v>10833.810766576575</v>
      </c>
      <c r="J278" s="247">
        <v>27837.991365514492</v>
      </c>
      <c r="K278" s="247">
        <v>39441.772317885217</v>
      </c>
      <c r="L278" s="247">
        <v>17793.119575604935</v>
      </c>
      <c r="M278" s="247">
        <v>15845.745811240904</v>
      </c>
      <c r="N278" s="247">
        <v>21460.319316537072</v>
      </c>
      <c r="O278" s="247">
        <v>22378.062028182172</v>
      </c>
      <c r="P278" s="247">
        <v>21972.884523990826</v>
      </c>
      <c r="Q278" s="105">
        <f t="shared" si="9"/>
        <v>4.5816204926966586E-2</v>
      </c>
      <c r="R278" s="264">
        <v>1.3999999999999999E-2</v>
      </c>
      <c r="S278" s="111">
        <f t="shared" si="10"/>
        <v>3.1816204926966588E-2</v>
      </c>
    </row>
    <row r="279" spans="1:19" x14ac:dyDescent="0.2">
      <c r="A279" s="269">
        <v>2017.06</v>
      </c>
      <c r="B279" s="247">
        <v>21645.066829710911</v>
      </c>
      <c r="C279" s="303"/>
      <c r="D279" s="247">
        <v>52779.976693944329</v>
      </c>
      <c r="E279" s="247">
        <v>40804.055951461087</v>
      </c>
      <c r="F279" s="247">
        <v>60621.050436525555</v>
      </c>
      <c r="G279" s="247">
        <v>21547.079866053835</v>
      </c>
      <c r="H279" s="247">
        <v>29619.734440767494</v>
      </c>
      <c r="I279" s="247">
        <v>16056.930778691201</v>
      </c>
      <c r="J279" s="247">
        <v>39831.43054123281</v>
      </c>
      <c r="K279" s="247">
        <v>59735.03547924084</v>
      </c>
      <c r="L279" s="247">
        <v>24773.27387879735</v>
      </c>
      <c r="M279" s="247">
        <v>18349.320071736387</v>
      </c>
      <c r="N279" s="247">
        <v>31595.996655540726</v>
      </c>
      <c r="O279" s="247">
        <v>32528.499659801448</v>
      </c>
      <c r="P279" s="247">
        <v>31954.930846560881</v>
      </c>
      <c r="Q279" s="105">
        <f t="shared" si="9"/>
        <v>0.45428929968986465</v>
      </c>
      <c r="R279" s="264">
        <v>1.2E-2</v>
      </c>
      <c r="S279" s="111">
        <f t="shared" si="10"/>
        <v>0.44228929968986463</v>
      </c>
    </row>
    <row r="280" spans="1:19" x14ac:dyDescent="0.2">
      <c r="A280" s="269">
        <v>2017.07</v>
      </c>
      <c r="B280" s="247">
        <v>15227.296754191642</v>
      </c>
      <c r="C280" s="303"/>
      <c r="D280" s="247">
        <v>36282.901803278735</v>
      </c>
      <c r="E280" s="247">
        <v>28138.915363046333</v>
      </c>
      <c r="F280" s="247">
        <v>43026.192665481867</v>
      </c>
      <c r="G280" s="247">
        <v>16132.38481365784</v>
      </c>
      <c r="H280" s="247">
        <v>21205.26597266518</v>
      </c>
      <c r="I280" s="247">
        <v>11747.216675789467</v>
      </c>
      <c r="J280" s="247">
        <v>29353.091166437429</v>
      </c>
      <c r="K280" s="247">
        <v>40733.482903095151</v>
      </c>
      <c r="L280" s="247">
        <v>18831.266387662083</v>
      </c>
      <c r="M280" s="247">
        <v>14180.943712372826</v>
      </c>
      <c r="N280" s="247">
        <v>23652.116077382576</v>
      </c>
      <c r="O280" s="247">
        <v>23257.805252307597</v>
      </c>
      <c r="P280" s="247">
        <v>22928.223023235172</v>
      </c>
      <c r="Q280" s="105">
        <f t="shared" si="9"/>
        <v>-0.28248247091097056</v>
      </c>
      <c r="R280" s="264">
        <v>1.7000000000000001E-2</v>
      </c>
      <c r="S280" s="111">
        <f t="shared" si="10"/>
        <v>-0.29948247091097058</v>
      </c>
    </row>
    <row r="281" spans="1:19" x14ac:dyDescent="0.2">
      <c r="A281" s="269">
        <v>2017.08</v>
      </c>
      <c r="B281" s="247">
        <v>15215.995684371817</v>
      </c>
      <c r="C281" s="303"/>
      <c r="D281" s="247">
        <v>40280.214036544887</v>
      </c>
      <c r="E281" s="247">
        <v>27939.405652022258</v>
      </c>
      <c r="F281" s="247">
        <v>42880.816707344049</v>
      </c>
      <c r="G281" s="247">
        <v>16348.442455820868</v>
      </c>
      <c r="H281" s="247">
        <v>21344.436206146664</v>
      </c>
      <c r="I281" s="247">
        <v>11735.815062731264</v>
      </c>
      <c r="J281" s="247">
        <v>30748.668833781212</v>
      </c>
      <c r="K281" s="247">
        <v>42345.764881788695</v>
      </c>
      <c r="L281" s="247">
        <v>19096.15477121852</v>
      </c>
      <c r="M281" s="247">
        <v>14150.96016358618</v>
      </c>
      <c r="N281" s="247">
        <v>23923.511649548858</v>
      </c>
      <c r="O281" s="247">
        <v>23692.330161531201</v>
      </c>
      <c r="P281" s="247">
        <v>23132.244237230669</v>
      </c>
      <c r="Q281" s="105">
        <f t="shared" si="9"/>
        <v>8.8982566938895502E-3</v>
      </c>
      <c r="R281" s="264">
        <v>1.3999999999999999E-2</v>
      </c>
      <c r="S281" s="111">
        <f t="shared" si="10"/>
        <v>-5.1017433061104484E-3</v>
      </c>
    </row>
    <row r="282" spans="1:19" x14ac:dyDescent="0.2">
      <c r="A282" s="269">
        <v>2017.09</v>
      </c>
      <c r="B282" s="247">
        <v>15424.240867447174</v>
      </c>
      <c r="C282" s="303"/>
      <c r="D282" s="247">
        <v>41548.217441860477</v>
      </c>
      <c r="E282" s="247">
        <v>28062.055562290541</v>
      </c>
      <c r="F282" s="247">
        <v>45721.396427779116</v>
      </c>
      <c r="G282" s="247">
        <v>15896.087100682638</v>
      </c>
      <c r="H282" s="247">
        <v>21514.884733004488</v>
      </c>
      <c r="I282" s="247">
        <v>11415.228898299671</v>
      </c>
      <c r="J282" s="247">
        <v>29906.137284946639</v>
      </c>
      <c r="K282" s="247">
        <v>45084.233262445006</v>
      </c>
      <c r="L282" s="247">
        <v>19056.483502201303</v>
      </c>
      <c r="M282" s="247">
        <v>14074.787988017115</v>
      </c>
      <c r="N282" s="247">
        <v>24371.074092808372</v>
      </c>
      <c r="O282" s="247">
        <v>24179.702323889545</v>
      </c>
      <c r="P282" s="247">
        <v>23220.182821049813</v>
      </c>
      <c r="Q282" s="105">
        <f t="shared" si="9"/>
        <v>3.8015586778912258E-3</v>
      </c>
      <c r="R282" s="264">
        <v>1.9E-2</v>
      </c>
      <c r="S282" s="111">
        <f t="shared" si="10"/>
        <v>-1.5198441322108774E-2</v>
      </c>
    </row>
    <row r="283" spans="1:19" x14ac:dyDescent="0.2">
      <c r="A283" s="269">
        <v>2017.1</v>
      </c>
      <c r="B283" s="247">
        <v>19383.05374944595</v>
      </c>
      <c r="C283" s="303"/>
      <c r="D283" s="247">
        <v>41284.311658456478</v>
      </c>
      <c r="E283" s="247">
        <v>28875.216619060917</v>
      </c>
      <c r="F283" s="247">
        <v>53647.383736702257</v>
      </c>
      <c r="G283" s="247">
        <v>16569.471496921858</v>
      </c>
      <c r="H283" s="247">
        <v>21923.794701638511</v>
      </c>
      <c r="I283" s="247">
        <v>11560.626530259489</v>
      </c>
      <c r="J283" s="247">
        <v>29722.911514156574</v>
      </c>
      <c r="K283" s="247">
        <v>52375.87649374234</v>
      </c>
      <c r="L283" s="247">
        <v>19276.228123109453</v>
      </c>
      <c r="M283" s="247">
        <v>13976.306691837808</v>
      </c>
      <c r="N283" s="247">
        <v>25368.994593877283</v>
      </c>
      <c r="O283" s="247">
        <v>24526.615158062785</v>
      </c>
      <c r="P283" s="247">
        <v>24050.091558798635</v>
      </c>
      <c r="Q283" s="105">
        <f t="shared" si="9"/>
        <v>3.5740835640470703E-2</v>
      </c>
      <c r="R283" s="264">
        <v>1.4999999999999999E-2</v>
      </c>
      <c r="S283" s="111">
        <f t="shared" si="10"/>
        <v>2.0740835640470703E-2</v>
      </c>
    </row>
    <row r="284" spans="1:19" x14ac:dyDescent="0.2">
      <c r="A284" s="269">
        <v>2017.11</v>
      </c>
      <c r="B284" s="247">
        <v>17279.292537177662</v>
      </c>
      <c r="C284" s="303"/>
      <c r="D284" s="247">
        <v>40889.051672077927</v>
      </c>
      <c r="E284" s="247">
        <v>29471.70228592401</v>
      </c>
      <c r="F284" s="247">
        <v>45575.060066386322</v>
      </c>
      <c r="G284" s="247">
        <v>17477.809478537376</v>
      </c>
      <c r="H284" s="247">
        <v>22000.099626740444</v>
      </c>
      <c r="I284" s="247">
        <v>11527.534535398279</v>
      </c>
      <c r="J284" s="247">
        <v>30544.115128217203</v>
      </c>
      <c r="K284" s="247">
        <v>51332.745171505841</v>
      </c>
      <c r="L284" s="247">
        <v>19340.386711921543</v>
      </c>
      <c r="M284" s="247">
        <v>14192.043487938794</v>
      </c>
      <c r="N284" s="247">
        <v>25347.208681046912</v>
      </c>
      <c r="O284" s="247">
        <v>24747.508138573517</v>
      </c>
      <c r="P284" s="247">
        <v>24170.376767251637</v>
      </c>
      <c r="Q284" s="105">
        <f t="shared" si="9"/>
        <v>5.0014449283457552E-3</v>
      </c>
      <c r="R284" s="264">
        <v>1.3999999999999999E-2</v>
      </c>
      <c r="S284" s="111">
        <f t="shared" si="10"/>
        <v>-8.9985550716542434E-3</v>
      </c>
    </row>
    <row r="285" spans="1:19" x14ac:dyDescent="0.2">
      <c r="A285" s="269">
        <v>2017.12</v>
      </c>
      <c r="B285" s="247">
        <v>26197.432624989793</v>
      </c>
      <c r="C285" s="303"/>
      <c r="D285" s="247">
        <v>62431.29760975606</v>
      </c>
      <c r="E285" s="247">
        <v>44532.817549733889</v>
      </c>
      <c r="F285" s="247">
        <v>67941.09400708435</v>
      </c>
      <c r="G285" s="247">
        <v>23742.799210427962</v>
      </c>
      <c r="H285" s="247">
        <v>32571.475998024747</v>
      </c>
      <c r="I285" s="247">
        <v>17315.015361854592</v>
      </c>
      <c r="J285" s="247">
        <v>44278.665392933122</v>
      </c>
      <c r="K285" s="247">
        <v>70126.255522098058</v>
      </c>
      <c r="L285" s="247">
        <v>27834.159631571849</v>
      </c>
      <c r="M285" s="247">
        <v>20732.21916296408</v>
      </c>
      <c r="N285" s="247">
        <v>37583.985230877028</v>
      </c>
      <c r="O285" s="247">
        <v>37030.236543459476</v>
      </c>
      <c r="P285" s="247">
        <v>35677.643373102968</v>
      </c>
      <c r="Q285" s="105">
        <f t="shared" si="9"/>
        <v>0.47608966615044612</v>
      </c>
      <c r="R285" s="264">
        <v>3.1E-2</v>
      </c>
      <c r="S285" s="111">
        <f t="shared" si="10"/>
        <v>0.44508966615044609</v>
      </c>
    </row>
    <row r="286" spans="1:19" x14ac:dyDescent="0.2">
      <c r="A286" s="269">
        <v>2018.01</v>
      </c>
      <c r="B286" s="247">
        <v>18994.290186436232</v>
      </c>
      <c r="C286" s="303"/>
      <c r="D286" s="247">
        <v>46002.562584814194</v>
      </c>
      <c r="E286" s="247">
        <v>31866.215286811694</v>
      </c>
      <c r="F286" s="247">
        <v>51162.645631776868</v>
      </c>
      <c r="G286" s="247">
        <v>16515.265627396515</v>
      </c>
      <c r="H286" s="247">
        <v>23663.554210706116</v>
      </c>
      <c r="I286" s="247">
        <v>12976.463563366729</v>
      </c>
      <c r="J286" s="247">
        <v>33212.177756771038</v>
      </c>
      <c r="K286" s="247">
        <v>67423.541604886283</v>
      </c>
      <c r="L286" s="247">
        <v>20975.797256081238</v>
      </c>
      <c r="M286" s="247">
        <v>15614.963553613237</v>
      </c>
      <c r="N286" s="247">
        <v>28778.017898065333</v>
      </c>
      <c r="O286" s="247">
        <v>28291.365569386297</v>
      </c>
      <c r="P286" s="247">
        <v>26679.782265245223</v>
      </c>
      <c r="Q286" s="105">
        <f t="shared" si="9"/>
        <v>-0.25219886341038844</v>
      </c>
      <c r="R286" s="264">
        <v>1.8000000000000002E-2</v>
      </c>
      <c r="S286" s="111">
        <f t="shared" si="10"/>
        <v>-0.27019886341038846</v>
      </c>
    </row>
    <row r="287" spans="1:19" x14ac:dyDescent="0.2">
      <c r="A287" s="269">
        <v>2018.02</v>
      </c>
      <c r="B287" s="247">
        <v>19126.415454507351</v>
      </c>
      <c r="C287" s="303"/>
      <c r="D287" s="247">
        <v>40709.5422168285</v>
      </c>
      <c r="E287" s="247">
        <v>30381.063691296309</v>
      </c>
      <c r="F287" s="247">
        <v>54264.50058381242</v>
      </c>
      <c r="G287" s="247">
        <v>16104.628210940557</v>
      </c>
      <c r="H287" s="247">
        <v>23434.82427494998</v>
      </c>
      <c r="I287" s="247">
        <v>12931.337471176053</v>
      </c>
      <c r="J287" s="247">
        <v>31528.249801444847</v>
      </c>
      <c r="K287" s="247">
        <v>46577.123610915354</v>
      </c>
      <c r="L287" s="247">
        <v>20539.348658498689</v>
      </c>
      <c r="M287" s="247">
        <v>15809.581009864633</v>
      </c>
      <c r="N287" s="247">
        <v>27389.421280216207</v>
      </c>
      <c r="O287" s="247">
        <v>26934.588475659828</v>
      </c>
      <c r="P287" s="247">
        <v>25350.868381706125</v>
      </c>
      <c r="Q287" s="105">
        <f t="shared" si="9"/>
        <v>-4.9809772445940315E-2</v>
      </c>
      <c r="R287" s="264">
        <v>2.4E-2</v>
      </c>
      <c r="S287" s="111">
        <f t="shared" si="10"/>
        <v>-7.3809772445940308E-2</v>
      </c>
    </row>
    <row r="288" spans="1:19" x14ac:dyDescent="0.2">
      <c r="A288" s="269">
        <v>2018.03</v>
      </c>
      <c r="B288" s="247">
        <v>19563.213488380989</v>
      </c>
      <c r="C288" s="303"/>
      <c r="D288" s="247">
        <v>52770.029150640999</v>
      </c>
      <c r="E288" s="247">
        <v>31615.313577895417</v>
      </c>
      <c r="F288" s="247">
        <v>52555.366204700236</v>
      </c>
      <c r="G288" s="247">
        <v>17645.344210182313</v>
      </c>
      <c r="H288" s="247">
        <v>23507.531704665158</v>
      </c>
      <c r="I288" s="247">
        <v>13089.9539701168</v>
      </c>
      <c r="J288" s="247">
        <v>34757.521813073632</v>
      </c>
      <c r="K288" s="247">
        <v>50537.78469555451</v>
      </c>
      <c r="L288" s="247">
        <v>20860.966482599746</v>
      </c>
      <c r="M288" s="247">
        <v>15491.359217444056</v>
      </c>
      <c r="N288" s="247">
        <v>26902.150423483705</v>
      </c>
      <c r="O288" s="247">
        <v>26802.144204295284</v>
      </c>
      <c r="P288" s="247">
        <v>26113.175937356948</v>
      </c>
      <c r="Q288" s="105">
        <f t="shared" ref="Q288:Q345" si="11">P288/P287-1</f>
        <v>3.0070273892508048E-2</v>
      </c>
      <c r="R288" s="264">
        <v>2.3E-2</v>
      </c>
      <c r="S288" s="111">
        <f t="shared" si="10"/>
        <v>7.0702738925080486E-3</v>
      </c>
    </row>
    <row r="289" spans="1:20" x14ac:dyDescent="0.2">
      <c r="A289" s="269">
        <v>2018.04</v>
      </c>
      <c r="B289" s="247">
        <v>18976.729391675264</v>
      </c>
      <c r="C289" s="303"/>
      <c r="D289" s="247">
        <v>40672.964429109103</v>
      </c>
      <c r="E289" s="247">
        <v>32217.915861901307</v>
      </c>
      <c r="F289" s="247">
        <v>58548.041880228986</v>
      </c>
      <c r="G289" s="247">
        <v>18191.271292310143</v>
      </c>
      <c r="H289" s="247">
        <v>24638.060467710467</v>
      </c>
      <c r="I289" s="247">
        <v>13074.348522948932</v>
      </c>
      <c r="J289" s="247">
        <v>33796.405179873647</v>
      </c>
      <c r="K289" s="247">
        <v>48240.482836289942</v>
      </c>
      <c r="L289" s="247">
        <v>21778.437771006207</v>
      </c>
      <c r="M289" s="247">
        <v>15337.195982567648</v>
      </c>
      <c r="N289" s="247">
        <v>27663.531972308312</v>
      </c>
      <c r="O289" s="247">
        <v>27572.478510340137</v>
      </c>
      <c r="P289" s="247">
        <v>26526.670320084209</v>
      </c>
      <c r="Q289" s="105">
        <f t="shared" si="11"/>
        <v>1.583470289937905E-2</v>
      </c>
      <c r="R289" s="264">
        <v>2.7000000000000003E-2</v>
      </c>
      <c r="S289" s="111">
        <f t="shared" si="10"/>
        <v>-1.1165297100620954E-2</v>
      </c>
    </row>
    <row r="290" spans="1:20" x14ac:dyDescent="0.2">
      <c r="A290" s="269">
        <v>2018.05</v>
      </c>
      <c r="B290" s="247">
        <v>18622.3908819428</v>
      </c>
      <c r="C290" s="303"/>
      <c r="D290" s="247">
        <v>44394.475631313173</v>
      </c>
      <c r="E290" s="247">
        <v>34091.731687776897</v>
      </c>
      <c r="F290" s="247">
        <v>49977.951130129288</v>
      </c>
      <c r="G290" s="247">
        <v>18765.769287519241</v>
      </c>
      <c r="H290" s="247">
        <v>24950.258605101571</v>
      </c>
      <c r="I290" s="247">
        <v>13388.463576076245</v>
      </c>
      <c r="J290" s="247">
        <v>33574.109547314038</v>
      </c>
      <c r="K290" s="247">
        <v>53192.546640886372</v>
      </c>
      <c r="L290" s="247">
        <v>22263.92886766803</v>
      </c>
      <c r="M290" s="247">
        <v>17567.654775299914</v>
      </c>
      <c r="N290" s="247">
        <v>27494.073508939295</v>
      </c>
      <c r="O290" s="247">
        <v>27847.020610750566</v>
      </c>
      <c r="P290" s="247">
        <v>27339.05590675534</v>
      </c>
      <c r="Q290" s="105">
        <f t="shared" si="11"/>
        <v>3.062523780287818E-2</v>
      </c>
      <c r="R290" s="264">
        <v>2.1000000000000001E-2</v>
      </c>
      <c r="S290" s="111">
        <f t="shared" si="10"/>
        <v>9.6252378028781789E-3</v>
      </c>
    </row>
    <row r="291" spans="1:20" x14ac:dyDescent="0.2">
      <c r="A291" s="269">
        <v>2018.06</v>
      </c>
      <c r="B291" s="247">
        <v>27845.249590947838</v>
      </c>
      <c r="C291" s="303"/>
      <c r="D291" s="247">
        <v>62843.356963824306</v>
      </c>
      <c r="E291" s="247">
        <v>48811.090383053575</v>
      </c>
      <c r="F291" s="247">
        <v>75595.123654142124</v>
      </c>
      <c r="G291" s="247">
        <v>25939.373549729455</v>
      </c>
      <c r="H291" s="247">
        <v>36904.265371862239</v>
      </c>
      <c r="I291" s="247">
        <v>19780.476044751733</v>
      </c>
      <c r="J291" s="247">
        <v>48248.262204455481</v>
      </c>
      <c r="K291" s="247">
        <v>73587.250683713341</v>
      </c>
      <c r="L291" s="247">
        <v>31811.791423511786</v>
      </c>
      <c r="M291" s="247">
        <v>22076.857501656075</v>
      </c>
      <c r="N291" s="247">
        <v>40839.018566935585</v>
      </c>
      <c r="O291" s="247">
        <v>41158.673298073219</v>
      </c>
      <c r="P291" s="247">
        <v>39239.419109711671</v>
      </c>
      <c r="Q291" s="105">
        <f t="shared" si="11"/>
        <v>0.43528800861100003</v>
      </c>
      <c r="R291" s="264">
        <v>3.7000000000000005E-2</v>
      </c>
      <c r="S291" s="111">
        <f t="shared" si="10"/>
        <v>0.398288008611</v>
      </c>
    </row>
    <row r="292" spans="1:20" x14ac:dyDescent="0.2">
      <c r="A292" s="269">
        <v>2018.07</v>
      </c>
      <c r="B292" s="247">
        <v>19349.647094436812</v>
      </c>
      <c r="C292" s="303"/>
      <c r="D292" s="247">
        <v>47346.419974126744</v>
      </c>
      <c r="E292" s="247">
        <v>34639.022738062304</v>
      </c>
      <c r="F292" s="247">
        <v>52322.826292134981</v>
      </c>
      <c r="G292" s="247">
        <v>18438.32091359235</v>
      </c>
      <c r="H292" s="247">
        <v>25590.136503887519</v>
      </c>
      <c r="I292" s="247">
        <v>14698.48267747942</v>
      </c>
      <c r="J292" s="247">
        <v>34853.367040166304</v>
      </c>
      <c r="K292" s="247">
        <v>51823.914717561813</v>
      </c>
      <c r="L292" s="247">
        <v>23103.885944414906</v>
      </c>
      <c r="M292" s="247">
        <v>16644.273979166788</v>
      </c>
      <c r="N292" s="247">
        <v>30546.372012220385</v>
      </c>
      <c r="O292" s="247">
        <v>28696.572103684986</v>
      </c>
      <c r="P292" s="247">
        <v>27956.289003791822</v>
      </c>
      <c r="Q292" s="105">
        <f t="shared" si="11"/>
        <v>-0.28754579863612961</v>
      </c>
      <c r="R292" s="264">
        <v>3.1E-2</v>
      </c>
      <c r="S292" s="111">
        <f t="shared" si="10"/>
        <v>-0.31854579863612964</v>
      </c>
    </row>
    <row r="293" spans="1:20" x14ac:dyDescent="0.2">
      <c r="A293" s="269">
        <v>2018.08</v>
      </c>
      <c r="B293" s="247">
        <v>19417.884086905357</v>
      </c>
      <c r="C293" s="303"/>
      <c r="D293" s="247">
        <v>45815.049448094644</v>
      </c>
      <c r="E293" s="247">
        <v>34726.752059839106</v>
      </c>
      <c r="F293" s="247">
        <v>53568.069821585756</v>
      </c>
      <c r="G293" s="247">
        <v>19965.085808516178</v>
      </c>
      <c r="H293" s="247">
        <v>26168.266836322364</v>
      </c>
      <c r="I293" s="247">
        <v>14554.291432040503</v>
      </c>
      <c r="J293" s="247">
        <v>36235.695844978516</v>
      </c>
      <c r="K293" s="247">
        <v>53630.465345912286</v>
      </c>
      <c r="L293" s="247">
        <v>23835.671985675945</v>
      </c>
      <c r="M293" s="247">
        <v>17037.46284268107</v>
      </c>
      <c r="N293" s="247">
        <v>30995.022408416145</v>
      </c>
      <c r="O293" s="247">
        <v>29003.618588836052</v>
      </c>
      <c r="P293" s="247">
        <v>28483.388498900003</v>
      </c>
      <c r="Q293" s="105">
        <f t="shared" si="11"/>
        <v>1.8854415728664531E-2</v>
      </c>
      <c r="R293" s="264">
        <v>3.9E-2</v>
      </c>
      <c r="S293" s="111">
        <f t="shared" si="10"/>
        <v>-2.0145584271335469E-2</v>
      </c>
    </row>
    <row r="294" spans="1:20" x14ac:dyDescent="0.2">
      <c r="A294" s="269">
        <v>2018.09</v>
      </c>
      <c r="B294" s="247">
        <v>23035.24914861385</v>
      </c>
      <c r="C294" s="303"/>
      <c r="D294" s="247">
        <v>46214.594472295503</v>
      </c>
      <c r="E294" s="247">
        <v>34546.918167368422</v>
      </c>
      <c r="F294" s="247">
        <v>57047.316995604284</v>
      </c>
      <c r="G294" s="247">
        <v>19720.93974547699</v>
      </c>
      <c r="H294" s="247">
        <v>26317.678296945127</v>
      </c>
      <c r="I294" s="247">
        <v>14741.287420574319</v>
      </c>
      <c r="J294" s="247">
        <v>35924.370445231441</v>
      </c>
      <c r="K294" s="247">
        <v>60550.340694103856</v>
      </c>
      <c r="L294" s="247">
        <v>24332.769900163734</v>
      </c>
      <c r="M294" s="247">
        <v>17142.438205512059</v>
      </c>
      <c r="N294" s="247">
        <v>32010.768125492803</v>
      </c>
      <c r="O294" s="247">
        <v>30258.205240274074</v>
      </c>
      <c r="P294" s="247">
        <v>29003.039344582518</v>
      </c>
      <c r="Q294" s="105">
        <f t="shared" si="11"/>
        <v>1.8243996696621245E-2</v>
      </c>
      <c r="R294" s="264">
        <v>6.5000000000000002E-2</v>
      </c>
      <c r="S294" s="111">
        <f t="shared" si="10"/>
        <v>-4.6756003303378757E-2</v>
      </c>
    </row>
    <row r="295" spans="1:20" x14ac:dyDescent="0.2">
      <c r="A295" s="269">
        <v>2018.1</v>
      </c>
      <c r="B295" s="247">
        <v>23955.481835993178</v>
      </c>
      <c r="C295" s="303"/>
      <c r="D295" s="247">
        <v>46305.349191176421</v>
      </c>
      <c r="E295" s="247">
        <v>36526.594012109577</v>
      </c>
      <c r="F295" s="247">
        <v>70161.086733800461</v>
      </c>
      <c r="G295" s="247">
        <v>21030.079774523489</v>
      </c>
      <c r="H295" s="247">
        <v>28418.805101803984</v>
      </c>
      <c r="I295" s="247">
        <v>15041.916450554558</v>
      </c>
      <c r="J295" s="247">
        <v>37115.57638293894</v>
      </c>
      <c r="K295" s="247">
        <v>69629.656780869511</v>
      </c>
      <c r="L295" s="247">
        <v>25368.3334714374</v>
      </c>
      <c r="M295" s="247">
        <v>17629.239061677516</v>
      </c>
      <c r="N295" s="247">
        <v>32832.367613015391</v>
      </c>
      <c r="O295" s="247">
        <v>31206.035885275607</v>
      </c>
      <c r="P295" s="247">
        <v>30723.626465894708</v>
      </c>
      <c r="Q295" s="105">
        <f t="shared" si="11"/>
        <v>5.9324372900027678E-2</v>
      </c>
      <c r="R295" s="264">
        <v>5.4000000000000006E-2</v>
      </c>
      <c r="S295" s="111">
        <f t="shared" si="10"/>
        <v>5.3243729000276713E-3</v>
      </c>
    </row>
    <row r="296" spans="1:20" x14ac:dyDescent="0.2">
      <c r="A296" s="269">
        <v>2018.11</v>
      </c>
      <c r="B296" s="247">
        <v>23181.209124528912</v>
      </c>
      <c r="C296" s="303"/>
      <c r="D296" s="247">
        <v>51855.790370370421</v>
      </c>
      <c r="E296" s="247">
        <v>38424.35778414485</v>
      </c>
      <c r="F296" s="247">
        <v>61977.073657681358</v>
      </c>
      <c r="G296" s="247">
        <v>21609.342405050134</v>
      </c>
      <c r="H296" s="247">
        <v>30099.19500393933</v>
      </c>
      <c r="I296" s="247">
        <v>16199.531714192919</v>
      </c>
      <c r="J296" s="247">
        <v>40264.198907890393</v>
      </c>
      <c r="K296" s="247">
        <v>75402.782544147209</v>
      </c>
      <c r="L296" s="247">
        <v>26414.355184694581</v>
      </c>
      <c r="M296" s="247">
        <v>18887.487385037162</v>
      </c>
      <c r="N296" s="247">
        <v>34776.289306775638</v>
      </c>
      <c r="O296" s="247">
        <v>32869.557178006231</v>
      </c>
      <c r="P296" s="247">
        <v>32314.743525793841</v>
      </c>
      <c r="Q296" s="105">
        <f t="shared" si="11"/>
        <v>5.1788061597005219E-2</v>
      </c>
      <c r="R296" s="264">
        <v>3.2000000000000001E-2</v>
      </c>
      <c r="S296" s="111">
        <f t="shared" si="10"/>
        <v>1.9788061597005219E-2</v>
      </c>
    </row>
    <row r="297" spans="1:20" x14ac:dyDescent="0.2">
      <c r="A297" s="269">
        <v>2018.12</v>
      </c>
      <c r="B297" s="247">
        <v>33907.586655361534</v>
      </c>
      <c r="C297" s="303"/>
      <c r="D297" s="247">
        <v>73709.899782870998</v>
      </c>
      <c r="E297" s="247">
        <v>59154.650967649854</v>
      </c>
      <c r="F297" s="247">
        <v>91961.685922756093</v>
      </c>
      <c r="G297" s="247">
        <v>32275.84422683368</v>
      </c>
      <c r="H297" s="247">
        <v>43154.689589189722</v>
      </c>
      <c r="I297" s="247">
        <v>22432.828192634021</v>
      </c>
      <c r="J297" s="247">
        <v>58731.548999325052</v>
      </c>
      <c r="K297" s="247">
        <v>95729.970209507665</v>
      </c>
      <c r="L297" s="247">
        <v>38070.420837342717</v>
      </c>
      <c r="M297" s="247">
        <v>28767.559238986152</v>
      </c>
      <c r="N297" s="247">
        <v>50364.807502048578</v>
      </c>
      <c r="O297" s="247">
        <v>49016.195286844304</v>
      </c>
      <c r="P297" s="247">
        <v>47553.688292300256</v>
      </c>
      <c r="Q297" s="105">
        <f t="shared" si="11"/>
        <v>0.47157870073586028</v>
      </c>
      <c r="R297" s="264">
        <v>2.6000000000000002E-2</v>
      </c>
      <c r="S297" s="111">
        <f t="shared" si="10"/>
        <v>0.44557870073586026</v>
      </c>
    </row>
    <row r="298" spans="1:20" x14ac:dyDescent="0.2">
      <c r="A298" s="269">
        <v>2019.01</v>
      </c>
      <c r="B298" s="247">
        <v>25875.7976931946</v>
      </c>
      <c r="C298" s="303"/>
      <c r="D298" s="247">
        <v>56786.790863060938</v>
      </c>
      <c r="E298" s="247">
        <v>44948.78801086024</v>
      </c>
      <c r="F298" s="247">
        <v>72467.670268604066</v>
      </c>
      <c r="G298" s="247">
        <v>22800.230449230501</v>
      </c>
      <c r="H298" s="247">
        <v>33069.992162111485</v>
      </c>
      <c r="I298" s="247">
        <v>17256.069578732469</v>
      </c>
      <c r="J298" s="247">
        <v>46801.274080783238</v>
      </c>
      <c r="K298" s="247">
        <v>86949.634889479014</v>
      </c>
      <c r="L298" s="247">
        <v>29754.968273786257</v>
      </c>
      <c r="M298" s="247">
        <v>22000.0299690012</v>
      </c>
      <c r="N298" s="247">
        <v>38238.566794128215</v>
      </c>
      <c r="O298" s="247">
        <v>37243.858346434805</v>
      </c>
      <c r="P298" s="247">
        <v>36908.58339646901</v>
      </c>
      <c r="Q298" s="105">
        <f t="shared" si="11"/>
        <v>-0.22385445331597686</v>
      </c>
      <c r="R298" s="264">
        <v>2.8999999999999998E-2</v>
      </c>
      <c r="S298" s="111">
        <f t="shared" si="10"/>
        <v>-0.25285445331597689</v>
      </c>
      <c r="T298" s="272"/>
    </row>
    <row r="299" spans="1:20" x14ac:dyDescent="0.2">
      <c r="A299" s="269">
        <v>2019.02</v>
      </c>
      <c r="B299" s="247">
        <v>25224.829075076563</v>
      </c>
      <c r="C299" s="303"/>
      <c r="D299" s="247">
        <v>58475.146601830573</v>
      </c>
      <c r="E299" s="247">
        <v>40958.751913426284</v>
      </c>
      <c r="F299" s="247">
        <v>73992.653943475147</v>
      </c>
      <c r="G299" s="247">
        <v>22155.223545492045</v>
      </c>
      <c r="H299" s="247">
        <v>32007.776370887736</v>
      </c>
      <c r="I299" s="247">
        <v>15937.275563510784</v>
      </c>
      <c r="J299" s="247">
        <v>43196.05781265843</v>
      </c>
      <c r="K299" s="247">
        <v>72416.730362793023</v>
      </c>
      <c r="L299" s="247">
        <v>29157.975491906887</v>
      </c>
      <c r="M299" s="247">
        <v>23115.676245289833</v>
      </c>
      <c r="N299" s="247">
        <v>35427.196884715268</v>
      </c>
      <c r="O299" s="247">
        <v>35988.494468483252</v>
      </c>
      <c r="P299" s="247">
        <v>34706.995744481137</v>
      </c>
      <c r="Q299" s="105">
        <f t="shared" si="11"/>
        <v>-5.9649746736107345E-2</v>
      </c>
      <c r="R299" s="264">
        <v>3.7999999999999999E-2</v>
      </c>
      <c r="S299" s="111">
        <f t="shared" si="10"/>
        <v>-9.7649746736107351E-2</v>
      </c>
      <c r="T299" s="272"/>
    </row>
    <row r="300" spans="1:20" x14ac:dyDescent="0.2">
      <c r="A300" s="269">
        <v>2019.03</v>
      </c>
      <c r="B300" s="247">
        <v>28388.283959981058</v>
      </c>
      <c r="C300" s="303"/>
      <c r="D300" s="247">
        <v>71077.379188235282</v>
      </c>
      <c r="E300" s="247">
        <v>44069.614888951008</v>
      </c>
      <c r="F300" s="247">
        <v>73812.508967629052</v>
      </c>
      <c r="G300" s="247">
        <v>24073.867408245307</v>
      </c>
      <c r="H300" s="247">
        <v>33968.24067992263</v>
      </c>
      <c r="I300" s="247">
        <v>16919.723818585553</v>
      </c>
      <c r="J300" s="247">
        <v>48423.842701165755</v>
      </c>
      <c r="K300" s="247">
        <v>70362.858603246175</v>
      </c>
      <c r="L300" s="247">
        <v>30369.330329534354</v>
      </c>
      <c r="M300" s="247">
        <v>22534.252204323067</v>
      </c>
      <c r="N300" s="247">
        <v>36705.300472883457</v>
      </c>
      <c r="O300" s="247">
        <v>37200.322006003793</v>
      </c>
      <c r="P300" s="247">
        <v>36730.096171768666</v>
      </c>
      <c r="Q300" s="105">
        <f t="shared" si="11"/>
        <v>5.8290854160410133E-2</v>
      </c>
      <c r="R300" s="264">
        <v>4.7E-2</v>
      </c>
      <c r="S300" s="111">
        <f t="shared" si="10"/>
        <v>1.1290854160410133E-2</v>
      </c>
      <c r="T300" s="272"/>
    </row>
    <row r="301" spans="1:20" x14ac:dyDescent="0.2">
      <c r="A301" s="269">
        <v>2019.04</v>
      </c>
      <c r="B301" s="247">
        <v>27529.576262263152</v>
      </c>
      <c r="C301" s="303"/>
      <c r="D301" s="247">
        <v>59379.508240850068</v>
      </c>
      <c r="E301" s="247">
        <v>47090.295786349692</v>
      </c>
      <c r="F301" s="247">
        <v>93676.938042396709</v>
      </c>
      <c r="G301" s="247">
        <v>23666.611518845482</v>
      </c>
      <c r="H301" s="247">
        <v>34095.923938938278</v>
      </c>
      <c r="I301" s="247">
        <v>17225.671287380348</v>
      </c>
      <c r="J301" s="247">
        <v>46673.3214126725</v>
      </c>
      <c r="K301" s="247">
        <v>69608.032638899065</v>
      </c>
      <c r="L301" s="247">
        <v>31424.169916060757</v>
      </c>
      <c r="M301" s="247">
        <v>27876.731042410003</v>
      </c>
      <c r="N301" s="247">
        <v>38570.811251764077</v>
      </c>
      <c r="O301" s="247">
        <v>38249.538528120138</v>
      </c>
      <c r="P301" s="247">
        <v>38041.08675055176</v>
      </c>
      <c r="Q301" s="105">
        <f t="shared" si="11"/>
        <v>3.5692544137435167E-2</v>
      </c>
      <c r="R301" s="264">
        <v>3.4000000000000002E-2</v>
      </c>
      <c r="S301" s="111">
        <f t="shared" si="10"/>
        <v>1.6925441374351646E-3</v>
      </c>
      <c r="T301" s="272"/>
    </row>
    <row r="302" spans="1:20" x14ac:dyDescent="0.2">
      <c r="A302" s="269">
        <v>2019.05</v>
      </c>
      <c r="B302" s="247">
        <v>27660.90722470163</v>
      </c>
      <c r="C302" s="303"/>
      <c r="D302" s="247">
        <v>64845.034105012041</v>
      </c>
      <c r="E302" s="247">
        <v>47983.091289543059</v>
      </c>
      <c r="F302" s="247">
        <v>75622.311091496056</v>
      </c>
      <c r="G302" s="247">
        <v>28113.162636168741</v>
      </c>
      <c r="H302" s="247">
        <v>35107.750016605707</v>
      </c>
      <c r="I302" s="247">
        <v>18356.266822603233</v>
      </c>
      <c r="J302" s="247">
        <v>47380.988632413471</v>
      </c>
      <c r="K302" s="247">
        <v>81004.610195542744</v>
      </c>
      <c r="L302" s="247">
        <v>31911.447116984582</v>
      </c>
      <c r="M302" s="247">
        <v>24066.847308205975</v>
      </c>
      <c r="N302" s="247">
        <v>38976.24626787864</v>
      </c>
      <c r="O302" s="247">
        <v>40352.358645482411</v>
      </c>
      <c r="P302" s="247">
        <v>38931.887407482376</v>
      </c>
      <c r="Q302" s="105">
        <f t="shared" si="11"/>
        <v>2.3416803593753643E-2</v>
      </c>
      <c r="R302" s="264">
        <v>3.1E-2</v>
      </c>
      <c r="S302" s="111">
        <f t="shared" si="10"/>
        <v>-7.5831964062463564E-3</v>
      </c>
      <c r="T302" s="272"/>
    </row>
    <row r="303" spans="1:20" x14ac:dyDescent="0.2">
      <c r="A303" s="269">
        <v>2019.06</v>
      </c>
      <c r="B303" s="247">
        <v>40548.109023840399</v>
      </c>
      <c r="C303" s="303"/>
      <c r="D303" s="247">
        <v>93630.858443396399</v>
      </c>
      <c r="E303" s="247">
        <v>69663.068927614586</v>
      </c>
      <c r="F303" s="247">
        <v>113232.07834589716</v>
      </c>
      <c r="G303" s="247">
        <v>37284.479677385141</v>
      </c>
      <c r="H303" s="247">
        <v>51760.39893138731</v>
      </c>
      <c r="I303" s="247">
        <v>28077.621775947391</v>
      </c>
      <c r="J303" s="247">
        <v>69383.751518307414</v>
      </c>
      <c r="K303" s="247">
        <v>112062.02030379185</v>
      </c>
      <c r="L303" s="247">
        <v>47105.911684708328</v>
      </c>
      <c r="M303" s="247">
        <v>33881.993462773156</v>
      </c>
      <c r="N303" s="247">
        <v>57167.234137875777</v>
      </c>
      <c r="O303" s="247">
        <v>59072.720830876846</v>
      </c>
      <c r="P303" s="247">
        <v>56453.106260426146</v>
      </c>
      <c r="Q303" s="105">
        <f t="shared" si="11"/>
        <v>0.45004802026567914</v>
      </c>
      <c r="R303" s="264">
        <v>2.7000000000000003E-2</v>
      </c>
      <c r="S303" s="111">
        <f t="shared" si="10"/>
        <v>0.42304802026567911</v>
      </c>
      <c r="T303" s="272"/>
    </row>
    <row r="304" spans="1:20" x14ac:dyDescent="0.2">
      <c r="A304" s="269">
        <v>2019.07</v>
      </c>
      <c r="B304" s="247">
        <v>28630.445523794184</v>
      </c>
      <c r="C304" s="303"/>
      <c r="D304" s="247">
        <v>73324.775603751434</v>
      </c>
      <c r="E304" s="247">
        <v>50060.915246021301</v>
      </c>
      <c r="F304" s="247">
        <v>82146.949686621752</v>
      </c>
      <c r="G304" s="247">
        <v>27541.88048501575</v>
      </c>
      <c r="H304" s="247">
        <v>37120.484481249026</v>
      </c>
      <c r="I304" s="247">
        <v>19814.501661390495</v>
      </c>
      <c r="J304" s="247">
        <v>53086.033889408354</v>
      </c>
      <c r="K304" s="247">
        <v>79688.068519350723</v>
      </c>
      <c r="L304" s="247">
        <v>34535.674184456511</v>
      </c>
      <c r="M304" s="247">
        <v>25194.121102799672</v>
      </c>
      <c r="N304" s="247">
        <v>42659.863960620256</v>
      </c>
      <c r="O304" s="247">
        <v>42277.339647088535</v>
      </c>
      <c r="P304" s="247">
        <v>41064.83977947144</v>
      </c>
      <c r="Q304" s="105">
        <f t="shared" si="11"/>
        <v>-0.27258493819572061</v>
      </c>
      <c r="R304" s="264">
        <v>2.2000000000000002E-2</v>
      </c>
      <c r="S304" s="111">
        <f t="shared" si="10"/>
        <v>-0.29458493819572062</v>
      </c>
      <c r="T304" s="272"/>
    </row>
    <row r="305" spans="1:20" x14ac:dyDescent="0.2">
      <c r="A305" s="269">
        <v>2019.08</v>
      </c>
      <c r="B305" s="247">
        <v>31883.561965120698</v>
      </c>
      <c r="C305" s="303"/>
      <c r="D305" s="247">
        <v>71776.830331360936</v>
      </c>
      <c r="E305" s="247">
        <v>51888.929209517177</v>
      </c>
      <c r="F305" s="247">
        <v>82885.635541551062</v>
      </c>
      <c r="G305" s="247">
        <v>29375.133472955298</v>
      </c>
      <c r="H305" s="247">
        <v>37439.431091709768</v>
      </c>
      <c r="I305" s="247">
        <v>20055.370480202164</v>
      </c>
      <c r="J305" s="247">
        <v>53117.582076538994</v>
      </c>
      <c r="K305" s="247">
        <v>81916.1537247753</v>
      </c>
      <c r="L305" s="247">
        <v>34971.055002200243</v>
      </c>
      <c r="M305" s="247">
        <v>25589.496942542453</v>
      </c>
      <c r="N305" s="247">
        <v>43939.152237561175</v>
      </c>
      <c r="O305" s="247">
        <v>42985.403643732614</v>
      </c>
      <c r="P305" s="247">
        <v>42117.373423357698</v>
      </c>
      <c r="Q305" s="105">
        <f t="shared" si="11"/>
        <v>2.5631017910665799E-2</v>
      </c>
      <c r="R305" s="264">
        <v>0.04</v>
      </c>
      <c r="S305" s="111">
        <f t="shared" si="10"/>
        <v>-1.4368982089334202E-2</v>
      </c>
      <c r="T305" s="272"/>
    </row>
    <row r="306" spans="1:20" x14ac:dyDescent="0.2">
      <c r="A306" s="269">
        <v>2019.09</v>
      </c>
      <c r="B306" s="247">
        <v>34519.417177781783</v>
      </c>
      <c r="C306" s="303"/>
      <c r="D306" s="247">
        <v>73228.389137529201</v>
      </c>
      <c r="E306" s="247">
        <v>51105.27678568905</v>
      </c>
      <c r="F306" s="247">
        <v>86934.298594147462</v>
      </c>
      <c r="G306" s="247">
        <v>28484.811853244835</v>
      </c>
      <c r="H306" s="247">
        <v>39403.643668448116</v>
      </c>
      <c r="I306" s="247">
        <v>19657.288461138123</v>
      </c>
      <c r="J306" s="247">
        <v>54383.03393125788</v>
      </c>
      <c r="K306" s="247">
        <v>89767.854287213413</v>
      </c>
      <c r="L306" s="247">
        <v>36730.369891130023</v>
      </c>
      <c r="M306" s="247">
        <v>25851.649850843136</v>
      </c>
      <c r="N306" s="247">
        <v>46825.164136382067</v>
      </c>
      <c r="O306" s="247">
        <v>43882.624069576996</v>
      </c>
      <c r="P306" s="247">
        <v>43126.269110572444</v>
      </c>
      <c r="Q306" s="105">
        <f t="shared" si="11"/>
        <v>2.3954382840389199E-2</v>
      </c>
      <c r="R306" s="264">
        <v>5.9000000000000004E-2</v>
      </c>
      <c r="S306" s="111">
        <f t="shared" si="10"/>
        <v>-3.5045617159610805E-2</v>
      </c>
      <c r="T306" s="272"/>
    </row>
    <row r="307" spans="1:20" x14ac:dyDescent="0.2">
      <c r="A307" s="269">
        <v>2019.1</v>
      </c>
      <c r="B307" s="247">
        <v>35924.420110468913</v>
      </c>
      <c r="C307" s="303"/>
      <c r="D307" s="247">
        <v>79996.672433371947</v>
      </c>
      <c r="E307" s="247">
        <v>57007.991812023582</v>
      </c>
      <c r="F307" s="247">
        <v>105864.7309006143</v>
      </c>
      <c r="G307" s="247">
        <v>31212.208181923412</v>
      </c>
      <c r="H307" s="247">
        <v>41638.086884849006</v>
      </c>
      <c r="I307" s="247">
        <v>21864.936088967374</v>
      </c>
      <c r="J307" s="247">
        <v>57993.331067363011</v>
      </c>
      <c r="K307" s="247">
        <v>111919.26115686192</v>
      </c>
      <c r="L307" s="247">
        <v>38901.011590681475</v>
      </c>
      <c r="M307" s="247">
        <v>26569.294663816363</v>
      </c>
      <c r="N307" s="247">
        <v>47894.22116934324</v>
      </c>
      <c r="O307" s="247">
        <v>46425.592165017966</v>
      </c>
      <c r="P307" s="247">
        <v>46933.934172071691</v>
      </c>
      <c r="Q307" s="105">
        <f t="shared" si="11"/>
        <v>8.8291084297987599E-2</v>
      </c>
      <c r="R307" s="264">
        <v>3.3000000000000002E-2</v>
      </c>
      <c r="S307" s="111">
        <f t="shared" si="10"/>
        <v>5.5291084297987597E-2</v>
      </c>
      <c r="T307" s="272"/>
    </row>
    <row r="308" spans="1:20" x14ac:dyDescent="0.2">
      <c r="A308" s="269">
        <v>2019.11</v>
      </c>
      <c r="B308" s="247">
        <v>34810.361626288512</v>
      </c>
      <c r="C308" s="303"/>
      <c r="D308" s="247">
        <v>79932.001954285719</v>
      </c>
      <c r="E308" s="247">
        <v>55489.649653916371</v>
      </c>
      <c r="F308" s="247">
        <v>92605.066536099679</v>
      </c>
      <c r="G308" s="247">
        <v>32177.795252685966</v>
      </c>
      <c r="H308" s="247">
        <v>42117.690242139106</v>
      </c>
      <c r="I308" s="247">
        <v>21966.451924523768</v>
      </c>
      <c r="J308" s="247">
        <v>58931.370856562695</v>
      </c>
      <c r="K308" s="247">
        <v>108553.74110963364</v>
      </c>
      <c r="L308" s="247">
        <v>38591.022570194677</v>
      </c>
      <c r="M308" s="247">
        <v>27998.995701619584</v>
      </c>
      <c r="N308" s="247">
        <v>49702.46523782752</v>
      </c>
      <c r="O308" s="247">
        <v>47416.93338101347</v>
      </c>
      <c r="P308" s="247">
        <v>46775.505261192586</v>
      </c>
      <c r="Q308" s="105">
        <f t="shared" si="11"/>
        <v>-3.3755727848908679E-3</v>
      </c>
      <c r="R308" s="264">
        <v>4.2999999999999997E-2</v>
      </c>
      <c r="S308" s="111">
        <f t="shared" si="10"/>
        <v>-4.6375572784890864E-2</v>
      </c>
      <c r="T308" s="272"/>
    </row>
    <row r="309" spans="1:20" x14ac:dyDescent="0.2">
      <c r="A309" s="269">
        <v>2019.12</v>
      </c>
      <c r="B309" s="247">
        <v>50788.370405115886</v>
      </c>
      <c r="C309" s="303"/>
      <c r="D309" s="247">
        <v>117532.27912758997</v>
      </c>
      <c r="E309" s="247">
        <v>88457.800765448381</v>
      </c>
      <c r="F309" s="247">
        <v>134723.48331697981</v>
      </c>
      <c r="G309" s="247">
        <v>47475.287319215153</v>
      </c>
      <c r="H309" s="247">
        <v>62086.434224832294</v>
      </c>
      <c r="I309" s="247">
        <v>31995.449569701279</v>
      </c>
      <c r="J309" s="247">
        <v>85129.20103501089</v>
      </c>
      <c r="K309" s="247">
        <v>151351.80079765301</v>
      </c>
      <c r="L309" s="247">
        <v>57685.740925160302</v>
      </c>
      <c r="M309" s="247">
        <v>41403.87450833925</v>
      </c>
      <c r="N309" s="247">
        <v>72758.014926020405</v>
      </c>
      <c r="O309" s="247">
        <v>72201.387034785643</v>
      </c>
      <c r="P309" s="247">
        <v>70527.98830431985</v>
      </c>
      <c r="Q309" s="105">
        <f t="shared" si="11"/>
        <v>0.50779746601334042</v>
      </c>
      <c r="R309" s="264">
        <v>3.7000000000000005E-2</v>
      </c>
      <c r="S309" s="111">
        <f t="shared" si="10"/>
        <v>0.47079746601334038</v>
      </c>
      <c r="T309" s="272"/>
    </row>
    <row r="310" spans="1:20" x14ac:dyDescent="0.2">
      <c r="A310" s="269">
        <v>2020.01</v>
      </c>
      <c r="B310" s="247">
        <v>36654.678785246251</v>
      </c>
      <c r="C310" s="303"/>
      <c r="D310" s="247">
        <v>91212.752767567508</v>
      </c>
      <c r="E310" s="247">
        <v>65579.16138962876</v>
      </c>
      <c r="F310" s="247">
        <v>111357.87713216402</v>
      </c>
      <c r="G310" s="247">
        <v>36702.527364874462</v>
      </c>
      <c r="H310" s="247">
        <v>48281.63441544363</v>
      </c>
      <c r="I310" s="247">
        <v>25440.875884640202</v>
      </c>
      <c r="J310" s="247">
        <v>69925.817853243352</v>
      </c>
      <c r="K310" s="247">
        <v>125835.50893191522</v>
      </c>
      <c r="L310" s="247">
        <v>44948.484192967044</v>
      </c>
      <c r="M310" s="247">
        <v>32573.568737623569</v>
      </c>
      <c r="N310" s="247">
        <v>57853.129570246674</v>
      </c>
      <c r="O310" s="247">
        <v>55611.488260668375</v>
      </c>
      <c r="P310" s="247">
        <v>54801.902564099008</v>
      </c>
      <c r="Q310" s="105">
        <f t="shared" si="11"/>
        <v>-0.22297652489908915</v>
      </c>
      <c r="R310" s="264">
        <v>2.3E-2</v>
      </c>
      <c r="S310" s="111">
        <f t="shared" si="10"/>
        <v>-0.24597652489908914</v>
      </c>
      <c r="T310" s="272"/>
    </row>
    <row r="311" spans="1:20" x14ac:dyDescent="0.2">
      <c r="A311" s="269">
        <v>2020.02</v>
      </c>
      <c r="B311" s="247">
        <v>40303.224501397002</v>
      </c>
      <c r="C311" s="303"/>
      <c r="D311" s="247">
        <v>91842.213451232572</v>
      </c>
      <c r="E311" s="247">
        <v>65608.590338744631</v>
      </c>
      <c r="F311" s="247">
        <v>111273.78598890548</v>
      </c>
      <c r="G311" s="247">
        <v>37749.644766844045</v>
      </c>
      <c r="H311" s="247">
        <v>48185.52003071332</v>
      </c>
      <c r="I311" s="247">
        <v>26427.965260822639</v>
      </c>
      <c r="J311" s="247">
        <v>67503.343819421279</v>
      </c>
      <c r="K311" s="247">
        <v>109999.8503049383</v>
      </c>
      <c r="L311" s="247">
        <v>44857.547027383574</v>
      </c>
      <c r="M311" s="247">
        <v>33297.502703579521</v>
      </c>
      <c r="N311" s="247">
        <v>57942.324164808495</v>
      </c>
      <c r="O311" s="247">
        <v>55535.45834923529</v>
      </c>
      <c r="P311" s="247">
        <v>54485.983019013962</v>
      </c>
      <c r="Q311" s="105">
        <f t="shared" si="11"/>
        <v>-5.7647550596537922E-3</v>
      </c>
      <c r="R311" s="264">
        <v>0.02</v>
      </c>
      <c r="S311" s="111">
        <f t="shared" si="10"/>
        <v>-2.5764755059653793E-2</v>
      </c>
      <c r="T311" s="272"/>
    </row>
    <row r="312" spans="1:20" x14ac:dyDescent="0.2">
      <c r="A312" s="269">
        <v>2020.03</v>
      </c>
      <c r="B312" s="247">
        <v>40386.154188918306</v>
      </c>
      <c r="C312" s="303"/>
      <c r="D312" s="247">
        <v>102284.90136462888</v>
      </c>
      <c r="E312" s="247">
        <v>65309.934680848848</v>
      </c>
      <c r="F312" s="247">
        <v>113431.72293478253</v>
      </c>
      <c r="G312" s="247">
        <v>36424.627378179939</v>
      </c>
      <c r="H312" s="247">
        <v>50448.615096204885</v>
      </c>
      <c r="I312" s="247">
        <v>24589.480926599201</v>
      </c>
      <c r="J312" s="247">
        <v>69921.189050643792</v>
      </c>
      <c r="K312" s="247">
        <v>106353.39568683012</v>
      </c>
      <c r="L312" s="247">
        <v>45746.104412215274</v>
      </c>
      <c r="M312" s="247">
        <v>33365.872308681413</v>
      </c>
      <c r="N312" s="247">
        <v>57875.008252415842</v>
      </c>
      <c r="O312" s="247">
        <v>55574.595127918627</v>
      </c>
      <c r="P312" s="247">
        <v>54903.08214023678</v>
      </c>
      <c r="Q312" s="105">
        <f t="shared" si="11"/>
        <v>7.6551637340793732E-3</v>
      </c>
      <c r="R312" s="264">
        <v>3.3000000000000002E-2</v>
      </c>
      <c r="S312" s="111">
        <f t="shared" si="10"/>
        <v>-2.5344836265920628E-2</v>
      </c>
      <c r="T312" s="272"/>
    </row>
    <row r="313" spans="1:20" x14ac:dyDescent="0.2">
      <c r="A313" s="269">
        <v>2020.04</v>
      </c>
      <c r="B313" s="247">
        <v>42344.923634922612</v>
      </c>
      <c r="C313" s="303"/>
      <c r="D313" s="247">
        <v>80274.034741474359</v>
      </c>
      <c r="E313" s="247">
        <v>64043.457574411776</v>
      </c>
      <c r="F313" s="247">
        <v>94991.168217800703</v>
      </c>
      <c r="G313" s="247">
        <v>33067.025297058135</v>
      </c>
      <c r="H313" s="247">
        <v>48473.243872048683</v>
      </c>
      <c r="I313" s="247">
        <v>21493.456012759099</v>
      </c>
      <c r="J313" s="247">
        <v>66371.543105862671</v>
      </c>
      <c r="K313" s="247">
        <v>103284.44681105396</v>
      </c>
      <c r="L313" s="247">
        <v>46076.497294512061</v>
      </c>
      <c r="M313" s="247">
        <v>33874.668973456202</v>
      </c>
      <c r="N313" s="247">
        <v>58557.675237708761</v>
      </c>
      <c r="O313" s="247">
        <v>54372.499102750895</v>
      </c>
      <c r="P313" s="247">
        <v>53614.823588210988</v>
      </c>
      <c r="Q313" s="105">
        <f t="shared" si="11"/>
        <v>-2.3464230090675886E-2</v>
      </c>
      <c r="R313" s="264">
        <v>1.4999999999999999E-2</v>
      </c>
      <c r="S313" s="111">
        <f t="shared" si="10"/>
        <v>-3.8464230090675885E-2</v>
      </c>
      <c r="T313" s="272"/>
    </row>
    <row r="314" spans="1:20" x14ac:dyDescent="0.2">
      <c r="A314" s="269">
        <v>2020.05</v>
      </c>
      <c r="B314" s="247">
        <v>42781.685315550858</v>
      </c>
      <c r="C314" s="303"/>
      <c r="D314" s="247">
        <v>79241.22793986641</v>
      </c>
      <c r="E314" s="247">
        <v>65213.846500938103</v>
      </c>
      <c r="F314" s="247">
        <v>101005.44213872835</v>
      </c>
      <c r="G314" s="247">
        <v>35060.289505494184</v>
      </c>
      <c r="H314" s="247">
        <v>48740.985400000405</v>
      </c>
      <c r="I314" s="247">
        <v>21591.768247071232</v>
      </c>
      <c r="J314" s="247">
        <v>68415.971772294462</v>
      </c>
      <c r="K314" s="247">
        <v>103354.50486583145</v>
      </c>
      <c r="L314" s="247">
        <v>48360.191331222311</v>
      </c>
      <c r="M314" s="247">
        <v>34197.344968033183</v>
      </c>
      <c r="N314" s="247">
        <v>58863.508515800961</v>
      </c>
      <c r="O314" s="247">
        <v>55538.710553231271</v>
      </c>
      <c r="P314" s="247">
        <v>54724.567924247793</v>
      </c>
      <c r="Q314" s="105">
        <f t="shared" si="11"/>
        <v>2.0698461018172853E-2</v>
      </c>
      <c r="R314" s="264">
        <v>1.4999999999999999E-2</v>
      </c>
      <c r="S314" s="111">
        <f t="shared" si="10"/>
        <v>5.698461018172854E-3</v>
      </c>
      <c r="T314" s="272"/>
    </row>
    <row r="315" spans="1:20" x14ac:dyDescent="0.2">
      <c r="A315" s="269">
        <v>2020.06</v>
      </c>
      <c r="B315" s="247">
        <v>63800.721677390306</v>
      </c>
      <c r="C315" s="303"/>
      <c r="D315" s="247">
        <v>124313.09103752757</v>
      </c>
      <c r="E315" s="247">
        <v>99844.429266292718</v>
      </c>
      <c r="F315" s="247">
        <v>152864.42933447091</v>
      </c>
      <c r="G315" s="247">
        <v>53350.985500571616</v>
      </c>
      <c r="H315" s="247">
        <v>74186.551708533632</v>
      </c>
      <c r="I315" s="247">
        <v>33555.26148844562</v>
      </c>
      <c r="J315" s="247">
        <v>100044.91991757126</v>
      </c>
      <c r="K315" s="247">
        <v>157089.94623926695</v>
      </c>
      <c r="L315" s="247">
        <v>69622.415794490968</v>
      </c>
      <c r="M315" s="247">
        <v>48391.003815176453</v>
      </c>
      <c r="N315" s="247">
        <v>89328.59782608712</v>
      </c>
      <c r="O315" s="247">
        <v>82603.66956646477</v>
      </c>
      <c r="P315" s="247">
        <v>82229.629141443613</v>
      </c>
      <c r="Q315" s="105">
        <f t="shared" si="11"/>
        <v>0.50260901566677618</v>
      </c>
      <c r="R315" s="264">
        <v>2.2000000000000002E-2</v>
      </c>
      <c r="S315" s="111">
        <f t="shared" si="10"/>
        <v>0.48060901566677616</v>
      </c>
      <c r="T315" s="272"/>
    </row>
    <row r="316" spans="1:20" x14ac:dyDescent="0.2">
      <c r="A316" s="269">
        <v>2020.07</v>
      </c>
      <c r="B316" s="247">
        <v>44947.45546629146</v>
      </c>
      <c r="C316" s="303"/>
      <c r="D316" s="247">
        <v>86995.645148842246</v>
      </c>
      <c r="E316" s="247">
        <v>70700.605413783545</v>
      </c>
      <c r="F316" s="247">
        <v>102624.71976210874</v>
      </c>
      <c r="G316" s="247">
        <v>38995.152828238512</v>
      </c>
      <c r="H316" s="247">
        <v>51617.85066785114</v>
      </c>
      <c r="I316" s="247">
        <v>24091.617579523652</v>
      </c>
      <c r="J316" s="247">
        <v>70335.588081680515</v>
      </c>
      <c r="K316" s="247">
        <v>118933.86419442781</v>
      </c>
      <c r="L316" s="247">
        <v>49342.12831287337</v>
      </c>
      <c r="M316" s="247">
        <v>34403.370452446121</v>
      </c>
      <c r="N316" s="247">
        <v>60589.771418188982</v>
      </c>
      <c r="O316" s="247">
        <v>57074.894915306104</v>
      </c>
      <c r="P316" s="247">
        <v>58050.037048792452</v>
      </c>
      <c r="Q316" s="105">
        <f t="shared" si="11"/>
        <v>-0.29404963083391411</v>
      </c>
      <c r="R316" s="264">
        <v>1.9E-2</v>
      </c>
      <c r="S316" s="111">
        <f t="shared" si="10"/>
        <v>-0.31304963083391413</v>
      </c>
      <c r="T316" s="272"/>
    </row>
    <row r="317" spans="1:20" x14ac:dyDescent="0.2">
      <c r="A317" s="269">
        <v>2020.08</v>
      </c>
      <c r="B317" s="247">
        <v>45020.469989522397</v>
      </c>
      <c r="C317" s="303"/>
      <c r="D317" s="247">
        <v>86901.572761276024</v>
      </c>
      <c r="E317" s="247">
        <v>70800.990287489753</v>
      </c>
      <c r="F317" s="247">
        <v>102712.70872276806</v>
      </c>
      <c r="G317" s="247">
        <v>38555.595978010278</v>
      </c>
      <c r="H317" s="247">
        <v>51613.010397035287</v>
      </c>
      <c r="I317" s="247">
        <v>24256.963565932474</v>
      </c>
      <c r="J317" s="247">
        <v>71131.340538425007</v>
      </c>
      <c r="K317" s="247">
        <v>124770.60208423431</v>
      </c>
      <c r="L317" s="247">
        <v>49332.409358999037</v>
      </c>
      <c r="M317" s="247">
        <v>35198.243054150436</v>
      </c>
      <c r="N317" s="247">
        <v>64713.416155305917</v>
      </c>
      <c r="O317" s="247">
        <v>57987.087328642832</v>
      </c>
      <c r="P317" s="247">
        <v>58639.174176808636</v>
      </c>
      <c r="Q317" s="105">
        <f t="shared" si="11"/>
        <v>1.0148781257813821E-2</v>
      </c>
      <c r="R317" s="264">
        <v>2.7000000000000003E-2</v>
      </c>
      <c r="S317" s="111">
        <f t="shared" si="10"/>
        <v>-1.6851218742186182E-2</v>
      </c>
      <c r="T317" s="272"/>
    </row>
    <row r="318" spans="1:20" x14ac:dyDescent="0.2">
      <c r="A318" s="269">
        <v>2020.09</v>
      </c>
      <c r="B318" s="247">
        <v>48919.223809004492</v>
      </c>
      <c r="C318" s="303"/>
      <c r="D318" s="247">
        <v>88711.302138919433</v>
      </c>
      <c r="E318" s="247">
        <v>74014.830433168056</v>
      </c>
      <c r="F318" s="247">
        <v>111554.85784468085</v>
      </c>
      <c r="G318" s="247">
        <v>38322.344313717913</v>
      </c>
      <c r="H318" s="247">
        <v>52475.339852864105</v>
      </c>
      <c r="I318" s="247">
        <v>24084.514839756139</v>
      </c>
      <c r="J318" s="247">
        <v>73080.237603912901</v>
      </c>
      <c r="K318" s="247">
        <v>124618.85572811235</v>
      </c>
      <c r="L318" s="247">
        <v>50257.194611579405</v>
      </c>
      <c r="M318" s="247">
        <v>35604.634291751936</v>
      </c>
      <c r="N318" s="247">
        <v>70358.051082563063</v>
      </c>
      <c r="O318" s="247">
        <v>59897.832486774227</v>
      </c>
      <c r="P318" s="247">
        <v>60610.671527657098</v>
      </c>
      <c r="Q318" s="105">
        <f t="shared" si="11"/>
        <v>3.3620823937663413E-2</v>
      </c>
      <c r="R318" s="264">
        <v>2.7999999999999997E-2</v>
      </c>
      <c r="S318" s="111">
        <f t="shared" si="10"/>
        <v>5.6208239376634161E-3</v>
      </c>
      <c r="T318" s="272"/>
    </row>
    <row r="319" spans="1:20" x14ac:dyDescent="0.2">
      <c r="A319" s="269">
        <v>2020.1</v>
      </c>
      <c r="B319" s="247">
        <v>51438.297570849856</v>
      </c>
      <c r="C319" s="303"/>
      <c r="D319" s="247">
        <v>96330.009741657748</v>
      </c>
      <c r="E319" s="247">
        <v>74755.509496422586</v>
      </c>
      <c r="F319" s="247">
        <v>131853.60913848123</v>
      </c>
      <c r="G319" s="247">
        <v>39748.414754196405</v>
      </c>
      <c r="H319" s="247">
        <v>58786.977748360354</v>
      </c>
      <c r="I319" s="247">
        <v>26177.157793173676</v>
      </c>
      <c r="J319" s="247">
        <v>75277.087073795439</v>
      </c>
      <c r="K319" s="247">
        <v>139968.49064357445</v>
      </c>
      <c r="L319" s="247">
        <v>54158.876774910132</v>
      </c>
      <c r="M319" s="247">
        <v>40031.386055156843</v>
      </c>
      <c r="N319" s="247">
        <v>67439.267663779261</v>
      </c>
      <c r="O319" s="247">
        <v>62888.53744667775</v>
      </c>
      <c r="P319" s="247">
        <v>63856.278376534872</v>
      </c>
      <c r="Q319" s="105">
        <f t="shared" si="11"/>
        <v>5.3548439030192574E-2</v>
      </c>
      <c r="R319" s="264">
        <v>3.7999999999999999E-2</v>
      </c>
      <c r="S319" s="111">
        <f t="shared" si="10"/>
        <v>1.5548439030192575E-2</v>
      </c>
      <c r="T319" s="272"/>
    </row>
    <row r="320" spans="1:20" x14ac:dyDescent="0.2">
      <c r="A320" s="269">
        <v>2020.11</v>
      </c>
      <c r="B320" s="247">
        <v>50677.119105727506</v>
      </c>
      <c r="C320" s="303"/>
      <c r="D320" s="247">
        <v>98103.171795429764</v>
      </c>
      <c r="E320" s="247">
        <v>75779.079207799252</v>
      </c>
      <c r="F320" s="247">
        <v>116155.45467529749</v>
      </c>
      <c r="G320" s="247">
        <v>44001.378943487842</v>
      </c>
      <c r="H320" s="247">
        <v>58486.043203626024</v>
      </c>
      <c r="I320" s="247">
        <v>27107.988214201978</v>
      </c>
      <c r="J320" s="247">
        <v>77631.058393422223</v>
      </c>
      <c r="K320" s="247">
        <v>152766.74652627809</v>
      </c>
      <c r="L320" s="247">
        <v>54439.945599207807</v>
      </c>
      <c r="M320" s="247">
        <v>38294.726435179</v>
      </c>
      <c r="N320" s="247">
        <v>67695.082487191408</v>
      </c>
      <c r="O320" s="247">
        <v>63562.109483817607</v>
      </c>
      <c r="P320" s="247">
        <v>64630.980468885857</v>
      </c>
      <c r="Q320" s="105">
        <f t="shared" si="11"/>
        <v>1.213196434315944E-2</v>
      </c>
      <c r="R320" s="264">
        <v>3.2000000000000001E-2</v>
      </c>
      <c r="S320" s="111">
        <f t="shared" si="10"/>
        <v>-1.986803565684056E-2</v>
      </c>
      <c r="T320" s="272"/>
    </row>
    <row r="321" spans="1:20" x14ac:dyDescent="0.2">
      <c r="A321" s="269">
        <v>2020.12</v>
      </c>
      <c r="B321" s="247">
        <v>75592.03404575614</v>
      </c>
      <c r="C321" s="303"/>
      <c r="D321" s="247">
        <v>149848.98913829768</v>
      </c>
      <c r="E321" s="247">
        <v>118203.59267106208</v>
      </c>
      <c r="F321" s="247">
        <v>175942.91904640236</v>
      </c>
      <c r="G321" s="247">
        <v>63870.06096312806</v>
      </c>
      <c r="H321" s="247">
        <v>87396.576853870298</v>
      </c>
      <c r="I321" s="247">
        <v>39904.389376342173</v>
      </c>
      <c r="J321" s="247">
        <v>112219.24381685958</v>
      </c>
      <c r="K321" s="247">
        <v>202703.99806754282</v>
      </c>
      <c r="L321" s="247">
        <v>78582.611248686677</v>
      </c>
      <c r="M321" s="247">
        <v>55167.724272613239</v>
      </c>
      <c r="N321" s="247">
        <v>100929.18063295471</v>
      </c>
      <c r="O321" s="247">
        <v>95647.856502825613</v>
      </c>
      <c r="P321" s="247">
        <v>96217.867496855964</v>
      </c>
      <c r="Q321" s="105">
        <f t="shared" si="11"/>
        <v>0.48872671896377029</v>
      </c>
      <c r="R321" s="264">
        <v>0.04</v>
      </c>
      <c r="S321" s="111">
        <f t="shared" si="10"/>
        <v>0.44872671896377031</v>
      </c>
      <c r="T321" s="272"/>
    </row>
    <row r="322" spans="1:20" x14ac:dyDescent="0.2">
      <c r="A322" s="269">
        <v>2021.01</v>
      </c>
      <c r="B322" s="247">
        <v>56642.818541249035</v>
      </c>
      <c r="C322" s="303"/>
      <c r="D322" s="247">
        <v>116177.89029350092</v>
      </c>
      <c r="E322" s="247">
        <v>90747.866371828452</v>
      </c>
      <c r="F322" s="247">
        <v>141135.53447679331</v>
      </c>
      <c r="G322" s="247">
        <v>43144.729483956216</v>
      </c>
      <c r="H322" s="247">
        <v>64886.996251186138</v>
      </c>
      <c r="I322" s="247">
        <v>30587.085468522899</v>
      </c>
      <c r="J322" s="247">
        <v>92658.971576328011</v>
      </c>
      <c r="K322" s="247">
        <v>166401.30533189941</v>
      </c>
      <c r="L322" s="247">
        <v>61097.810691477534</v>
      </c>
      <c r="M322" s="247">
        <v>45681.804502885927</v>
      </c>
      <c r="N322" s="247">
        <v>75764.488940463023</v>
      </c>
      <c r="O322" s="247">
        <v>72288.974780850855</v>
      </c>
      <c r="P322" s="247">
        <v>74123.24957851108</v>
      </c>
      <c r="Q322" s="105">
        <f t="shared" si="11"/>
        <v>-0.22963113289812676</v>
      </c>
      <c r="R322" s="264">
        <v>0.04</v>
      </c>
      <c r="S322" s="111">
        <f t="shared" si="10"/>
        <v>-0.26963113289812674</v>
      </c>
      <c r="T322" s="272"/>
    </row>
    <row r="323" spans="1:20" x14ac:dyDescent="0.2">
      <c r="A323" s="269">
        <v>2021.02</v>
      </c>
      <c r="B323" s="247">
        <v>58090.813118720245</v>
      </c>
      <c r="C323" s="303"/>
      <c r="D323" s="247">
        <v>121610.31679460585</v>
      </c>
      <c r="E323" s="247">
        <v>91676.636793115045</v>
      </c>
      <c r="F323" s="247">
        <v>139308.56627892295</v>
      </c>
      <c r="G323" s="247">
        <v>46670.42990885878</v>
      </c>
      <c r="H323" s="247">
        <v>67004.982489815797</v>
      </c>
      <c r="I323" s="247">
        <v>32046.698415342267</v>
      </c>
      <c r="J323" s="247">
        <v>91650.261463498042</v>
      </c>
      <c r="K323" s="247">
        <v>157307.39600618783</v>
      </c>
      <c r="L323" s="247">
        <v>63371.711269331092</v>
      </c>
      <c r="M323" s="247">
        <v>41676.923041637216</v>
      </c>
      <c r="N323" s="247">
        <v>74128.509912066453</v>
      </c>
      <c r="O323" s="247">
        <v>71843.518383960632</v>
      </c>
      <c r="P323" s="247">
        <v>74557.060233194003</v>
      </c>
      <c r="Q323" s="105">
        <f t="shared" si="11"/>
        <v>5.8525585042441541E-3</v>
      </c>
      <c r="R323" s="264">
        <v>3.6000000000000004E-2</v>
      </c>
      <c r="S323" s="111">
        <f t="shared" si="10"/>
        <v>-3.014744149575585E-2</v>
      </c>
      <c r="T323" s="272"/>
    </row>
    <row r="324" spans="1:20" x14ac:dyDescent="0.2">
      <c r="A324" s="269">
        <v>2021.03</v>
      </c>
      <c r="B324" s="247">
        <v>56138.63594787156</v>
      </c>
      <c r="C324" s="303"/>
      <c r="D324" s="247">
        <v>141348.69260460246</v>
      </c>
      <c r="E324" s="247">
        <v>93977.860200703246</v>
      </c>
      <c r="F324" s="247">
        <v>154657.43589188036</v>
      </c>
      <c r="G324" s="247">
        <v>49434.438727895882</v>
      </c>
      <c r="H324" s="247">
        <v>70430.228821753044</v>
      </c>
      <c r="I324" s="247">
        <v>33913.525686487279</v>
      </c>
      <c r="J324" s="247">
        <v>97617.605951824546</v>
      </c>
      <c r="K324" s="247">
        <v>148881.4312236523</v>
      </c>
      <c r="L324" s="247">
        <v>64900.553387632215</v>
      </c>
      <c r="M324" s="247">
        <v>48596.292878634857</v>
      </c>
      <c r="N324" s="247">
        <v>75530.368261399301</v>
      </c>
      <c r="O324" s="247">
        <v>77450.933513072101</v>
      </c>
      <c r="P324" s="247">
        <v>77325.160551685723</v>
      </c>
      <c r="Q324" s="105">
        <f t="shared" si="11"/>
        <v>3.7127272854292626E-2</v>
      </c>
      <c r="R324" s="264">
        <v>4.8000000000000001E-2</v>
      </c>
      <c r="S324" s="111">
        <f t="shared" si="10"/>
        <v>-1.0872727145707375E-2</v>
      </c>
      <c r="T324" s="272"/>
    </row>
    <row r="325" spans="1:20" x14ac:dyDescent="0.2">
      <c r="A325" s="269">
        <v>2021.04</v>
      </c>
      <c r="B325" s="247">
        <v>58807.272808603993</v>
      </c>
      <c r="C325" s="303"/>
      <c r="D325" s="247">
        <v>117773.66053571423</v>
      </c>
      <c r="E325" s="247">
        <v>99160.303026083755</v>
      </c>
      <c r="F325" s="247">
        <v>164349.36346218473</v>
      </c>
      <c r="G325" s="247">
        <v>53805.033393246573</v>
      </c>
      <c r="H325" s="247">
        <v>72917.139176542056</v>
      </c>
      <c r="I325" s="247">
        <v>34288.730237041687</v>
      </c>
      <c r="J325" s="247">
        <v>99639.939927933883</v>
      </c>
      <c r="K325" s="247">
        <v>152158.28373254612</v>
      </c>
      <c r="L325" s="247">
        <v>70521.68347397972</v>
      </c>
      <c r="M325" s="247">
        <v>47356.462272008706</v>
      </c>
      <c r="N325" s="247">
        <v>83028.662423306989</v>
      </c>
      <c r="O325" s="247">
        <v>77877.223540998923</v>
      </c>
      <c r="P325" s="247">
        <v>80592.911574433238</v>
      </c>
      <c r="Q325" s="105">
        <f t="shared" si="11"/>
        <v>4.2259867285542541E-2</v>
      </c>
      <c r="R325" s="264">
        <v>4.0999999999999995E-2</v>
      </c>
      <c r="S325" s="111">
        <f t="shared" si="10"/>
        <v>1.2598672855425458E-3</v>
      </c>
      <c r="T325" s="272"/>
    </row>
    <row r="326" spans="1:20" x14ac:dyDescent="0.2">
      <c r="A326" s="269">
        <v>2021.05</v>
      </c>
      <c r="B326" s="247">
        <v>58372.781836867674</v>
      </c>
      <c r="C326" s="303"/>
      <c r="D326" s="247">
        <v>124949.38800000014</v>
      </c>
      <c r="E326" s="247">
        <v>100423.67619978715</v>
      </c>
      <c r="F326" s="247">
        <v>144698.02866498768</v>
      </c>
      <c r="G326" s="247">
        <v>53575.800625238568</v>
      </c>
      <c r="H326" s="247">
        <v>74661.316167707075</v>
      </c>
      <c r="I326" s="247">
        <v>35434.347669602153</v>
      </c>
      <c r="J326" s="247">
        <v>97558.579994643456</v>
      </c>
      <c r="K326" s="247">
        <v>155235.38267723509</v>
      </c>
      <c r="L326" s="247">
        <v>73219.777300055415</v>
      </c>
      <c r="M326" s="247">
        <v>47167.852563637942</v>
      </c>
      <c r="N326" s="247">
        <v>83753.189574184056</v>
      </c>
      <c r="O326" s="247">
        <v>77434.243103480738</v>
      </c>
      <c r="P326" s="247">
        <v>81213.341163444682</v>
      </c>
      <c r="Q326" s="105">
        <f t="shared" si="11"/>
        <v>7.6983146146598624E-3</v>
      </c>
      <c r="R326" s="264">
        <v>3.3000000000000002E-2</v>
      </c>
      <c r="S326" s="111">
        <f t="shared" si="10"/>
        <v>-2.5301685385340139E-2</v>
      </c>
      <c r="T326" s="272"/>
    </row>
    <row r="327" spans="1:20" x14ac:dyDescent="0.2">
      <c r="A327" s="269">
        <v>2021.06</v>
      </c>
      <c r="B327" s="247">
        <v>87048.315947134761</v>
      </c>
      <c r="C327" s="303"/>
      <c r="D327" s="247">
        <v>188725.05381647591</v>
      </c>
      <c r="E327" s="247">
        <v>149501.3756220635</v>
      </c>
      <c r="F327" s="247">
        <v>222675.41670516605</v>
      </c>
      <c r="G327" s="247">
        <v>75626.883029253528</v>
      </c>
      <c r="H327" s="247">
        <v>110214.92302422169</v>
      </c>
      <c r="I327" s="247">
        <v>52370.597867720295</v>
      </c>
      <c r="J327" s="247">
        <v>141109.70537493579</v>
      </c>
      <c r="K327" s="247">
        <v>232320.1992538496</v>
      </c>
      <c r="L327" s="247">
        <v>100939.73955676284</v>
      </c>
      <c r="M327" s="247">
        <v>71266.003645435994</v>
      </c>
      <c r="N327" s="247">
        <v>125456.6071144568</v>
      </c>
      <c r="O327" s="247">
        <v>117339.75330747438</v>
      </c>
      <c r="P327" s="247">
        <v>119805.89637477807</v>
      </c>
      <c r="Q327" s="105">
        <f t="shared" si="11"/>
        <v>0.47519969820801378</v>
      </c>
      <c r="R327" s="264">
        <v>3.2000000000000001E-2</v>
      </c>
      <c r="S327" s="111">
        <f t="shared" si="10"/>
        <v>0.44319969820801375</v>
      </c>
      <c r="T327" s="272"/>
    </row>
    <row r="328" spans="1:20" x14ac:dyDescent="0.2">
      <c r="A328" s="269">
        <v>2021.07</v>
      </c>
      <c r="B328" s="247">
        <v>62307.622620018323</v>
      </c>
      <c r="C328" s="303"/>
      <c r="D328" s="247">
        <v>144219.96353620157</v>
      </c>
      <c r="E328" s="247">
        <v>110152.37241148698</v>
      </c>
      <c r="F328" s="247">
        <v>159449.37036662479</v>
      </c>
      <c r="G328" s="247">
        <v>57379.484410518387</v>
      </c>
      <c r="H328" s="247">
        <v>78462.213137214392</v>
      </c>
      <c r="I328" s="247">
        <v>38015.206900618599</v>
      </c>
      <c r="J328" s="247">
        <v>111024.44172698475</v>
      </c>
      <c r="K328" s="247">
        <v>163548.89384075787</v>
      </c>
      <c r="L328" s="247">
        <v>77269.715999171909</v>
      </c>
      <c r="M328" s="247">
        <v>50812.739193162895</v>
      </c>
      <c r="N328" s="247">
        <v>94613.660184921755</v>
      </c>
      <c r="O328" s="247">
        <v>84717.086092124111</v>
      </c>
      <c r="P328" s="247">
        <v>88205.056384518932</v>
      </c>
      <c r="Q328" s="105">
        <f t="shared" si="11"/>
        <v>-0.26376698431774226</v>
      </c>
      <c r="R328" s="264">
        <v>0.03</v>
      </c>
      <c r="S328" s="111">
        <f t="shared" si="10"/>
        <v>-0.29376698431774229</v>
      </c>
      <c r="T328" s="272"/>
    </row>
    <row r="329" spans="1:20" x14ac:dyDescent="0.2">
      <c r="A329" s="269">
        <v>2021.08</v>
      </c>
      <c r="B329" s="247">
        <v>70378.826155762246</v>
      </c>
      <c r="C329" s="303"/>
      <c r="D329" s="247">
        <v>142481.9457989418</v>
      </c>
      <c r="E329" s="247">
        <v>109369.1390728227</v>
      </c>
      <c r="F329" s="247">
        <v>161706.96598905721</v>
      </c>
      <c r="G329" s="247">
        <v>58761.117391029242</v>
      </c>
      <c r="H329" s="247">
        <v>81935.578304252733</v>
      </c>
      <c r="I329" s="247">
        <v>39659.356197364039</v>
      </c>
      <c r="J329" s="247">
        <v>115055.97522451273</v>
      </c>
      <c r="K329" s="247">
        <v>184936.22508836346</v>
      </c>
      <c r="L329" s="247">
        <v>80685.393629576181</v>
      </c>
      <c r="M329" s="247">
        <v>50870.625577275554</v>
      </c>
      <c r="N329" s="247">
        <v>95333.240254745382</v>
      </c>
      <c r="O329" s="247">
        <v>89069.706505678259</v>
      </c>
      <c r="P329" s="247">
        <v>90656.290066073023</v>
      </c>
      <c r="Q329" s="105">
        <f t="shared" si="11"/>
        <v>2.779017192470512E-2</v>
      </c>
      <c r="R329" s="264">
        <v>2.5000000000000001E-2</v>
      </c>
      <c r="S329" s="111">
        <f t="shared" si="10"/>
        <v>2.790171924705119E-3</v>
      </c>
    </row>
    <row r="330" spans="1:20" x14ac:dyDescent="0.2">
      <c r="A330" s="269">
        <v>2021.09</v>
      </c>
      <c r="B330" s="247">
        <v>75086.924596733661</v>
      </c>
      <c r="C330" s="303"/>
      <c r="D330" s="247">
        <v>140490.7488303477</v>
      </c>
      <c r="E330" s="247">
        <v>112258.39559345436</v>
      </c>
      <c r="F330" s="247">
        <v>173200.55448398582</v>
      </c>
      <c r="G330" s="247">
        <v>60568.954448883946</v>
      </c>
      <c r="H330" s="247">
        <v>83221.830158919125</v>
      </c>
      <c r="I330" s="247">
        <v>40286.82296728401</v>
      </c>
      <c r="J330" s="247">
        <v>116615.11288661047</v>
      </c>
      <c r="K330" s="247">
        <v>188945.28337240557</v>
      </c>
      <c r="L330" s="247">
        <v>81450.35484098889</v>
      </c>
      <c r="M330" s="247">
        <v>52199.84881713301</v>
      </c>
      <c r="N330" s="247">
        <v>113930.30661066435</v>
      </c>
      <c r="O330" s="247">
        <v>91896.727491041573</v>
      </c>
      <c r="P330" s="247">
        <v>93497.832580494112</v>
      </c>
      <c r="Q330" s="105">
        <f t="shared" si="11"/>
        <v>3.1344129705176416E-2</v>
      </c>
      <c r="R330" s="264">
        <v>3.5000000000000003E-2</v>
      </c>
      <c r="S330" s="111">
        <f t="shared" si="10"/>
        <v>-3.6558702948235877E-3</v>
      </c>
    </row>
    <row r="331" spans="1:20" x14ac:dyDescent="0.2">
      <c r="A331" s="269">
        <v>2021.1</v>
      </c>
      <c r="B331" s="247">
        <v>78683.842299628741</v>
      </c>
      <c r="C331" s="303"/>
      <c r="D331" s="247">
        <v>150865.31466946483</v>
      </c>
      <c r="E331" s="247">
        <v>115466.65929323067</v>
      </c>
      <c r="F331" s="247">
        <v>241436.9981338619</v>
      </c>
      <c r="G331" s="247">
        <v>63938.181108973229</v>
      </c>
      <c r="H331" s="247">
        <v>87206.019129562017</v>
      </c>
      <c r="I331" s="247">
        <v>42650.521345404319</v>
      </c>
      <c r="J331" s="247">
        <v>115783.42274344906</v>
      </c>
      <c r="K331" s="247">
        <v>223751.96467825217</v>
      </c>
      <c r="L331" s="247">
        <v>86409.768348470636</v>
      </c>
      <c r="M331" s="247">
        <v>55511.690776371797</v>
      </c>
      <c r="N331" s="247">
        <v>107820.71411392608</v>
      </c>
      <c r="O331" s="247">
        <v>95179.396274847488</v>
      </c>
      <c r="P331" s="247">
        <v>97645.2095238974</v>
      </c>
      <c r="Q331" s="105">
        <f t="shared" si="11"/>
        <v>4.435800091764408E-2</v>
      </c>
      <c r="R331" s="264">
        <v>3.5000000000000003E-2</v>
      </c>
      <c r="S331" s="111">
        <f t="shared" si="10"/>
        <v>9.358000917644077E-3</v>
      </c>
    </row>
    <row r="332" spans="1:20" x14ac:dyDescent="0.2">
      <c r="A332" s="269">
        <v>2021.11</v>
      </c>
      <c r="B332" s="247">
        <v>79150.951761527336</v>
      </c>
      <c r="C332" s="303"/>
      <c r="D332" s="247">
        <v>154717.60682824021</v>
      </c>
      <c r="E332" s="247">
        <v>119585.68905372045</v>
      </c>
      <c r="F332" s="247">
        <v>189889.84548239221</v>
      </c>
      <c r="G332" s="247">
        <v>65632.408923334631</v>
      </c>
      <c r="H332" s="247">
        <v>91157.165005655697</v>
      </c>
      <c r="I332" s="247">
        <v>43484.002257776825</v>
      </c>
      <c r="J332" s="247">
        <v>125332.91363471796</v>
      </c>
      <c r="K332" s="247">
        <v>219341.60704086864</v>
      </c>
      <c r="L332" s="247">
        <v>88261.877928328438</v>
      </c>
      <c r="M332" s="247">
        <v>56028.381026183626</v>
      </c>
      <c r="N332" s="247">
        <v>113573.8403013499</v>
      </c>
      <c r="O332" s="247">
        <v>97761.686410087044</v>
      </c>
      <c r="P332" s="247">
        <v>100349.88619525259</v>
      </c>
      <c r="Q332" s="105">
        <f t="shared" si="11"/>
        <v>2.7699020612918623E-2</v>
      </c>
      <c r="R332" s="264">
        <v>2.5000000000000001E-2</v>
      </c>
      <c r="S332" s="111">
        <f t="shared" si="10"/>
        <v>2.699020612918622E-3</v>
      </c>
    </row>
    <row r="333" spans="1:20" x14ac:dyDescent="0.2">
      <c r="A333" s="269">
        <v>2021.12</v>
      </c>
      <c r="B333" s="247">
        <v>117654.41251561612</v>
      </c>
      <c r="C333" s="303"/>
      <c r="D333" s="247">
        <v>241122.72604145069</v>
      </c>
      <c r="E333" s="247">
        <v>188727.21167670671</v>
      </c>
      <c r="F333" s="247">
        <v>274052.01102367125</v>
      </c>
      <c r="G333" s="247">
        <v>95395.850900217381</v>
      </c>
      <c r="H333" s="247">
        <v>132171.27641005779</v>
      </c>
      <c r="I333" s="247">
        <v>62476.375336482932</v>
      </c>
      <c r="J333" s="247">
        <v>182634.26702111267</v>
      </c>
      <c r="K333" s="247">
        <v>298325.82065044635</v>
      </c>
      <c r="L333" s="247">
        <v>125369.36489565414</v>
      </c>
      <c r="M333" s="247">
        <v>83300.614353402605</v>
      </c>
      <c r="N333" s="247">
        <v>169155.18509887796</v>
      </c>
      <c r="O333" s="247">
        <v>148138.99088340031</v>
      </c>
      <c r="P333" s="247">
        <v>149693.65953019695</v>
      </c>
      <c r="Q333" s="105">
        <f t="shared" si="11"/>
        <v>0.49171728245845037</v>
      </c>
      <c r="R333" s="264">
        <v>3.7999999999999999E-2</v>
      </c>
      <c r="S333" s="111">
        <f t="shared" si="10"/>
        <v>0.45371728245845039</v>
      </c>
    </row>
    <row r="334" spans="1:20" x14ac:dyDescent="0.2">
      <c r="A334" s="269">
        <v>2022.01</v>
      </c>
      <c r="B334" s="285">
        <v>91396.657456136891</v>
      </c>
      <c r="C334" s="304"/>
      <c r="D334" s="285">
        <v>171194.48678286889</v>
      </c>
      <c r="E334" s="285">
        <v>136653.57158953283</v>
      </c>
      <c r="F334" s="285">
        <v>230466.41443373036</v>
      </c>
      <c r="G334" s="285">
        <v>64180.008984178974</v>
      </c>
      <c r="H334" s="285">
        <v>103467.34632152674</v>
      </c>
      <c r="I334" s="285">
        <v>49970.937188758115</v>
      </c>
      <c r="J334" s="285">
        <v>136769.1975617162</v>
      </c>
      <c r="K334" s="285">
        <v>248039.31545763387</v>
      </c>
      <c r="L334" s="285">
        <v>99286.449544811738</v>
      </c>
      <c r="M334" s="285">
        <v>64244.124142351837</v>
      </c>
      <c r="N334" s="285">
        <v>120097.65248992958</v>
      </c>
      <c r="O334" s="285">
        <v>111439.92248036947</v>
      </c>
      <c r="P334" s="285">
        <v>113345.21187411399</v>
      </c>
      <c r="Q334" s="105">
        <f t="shared" si="11"/>
        <v>-0.2428188860514201</v>
      </c>
      <c r="R334" s="284">
        <v>3.9E-2</v>
      </c>
      <c r="S334" s="111">
        <f t="shared" si="10"/>
        <v>-0.28181888605142008</v>
      </c>
    </row>
    <row r="335" spans="1:20" x14ac:dyDescent="0.2">
      <c r="A335" s="269">
        <v>2022.02</v>
      </c>
      <c r="B335" s="285">
        <v>85575.401767812116</v>
      </c>
      <c r="C335" s="304"/>
      <c r="D335" s="285">
        <v>181397.4531325298</v>
      </c>
      <c r="E335" s="285">
        <v>139870.13522020509</v>
      </c>
      <c r="F335" s="285">
        <v>221578.89304918057</v>
      </c>
      <c r="G335" s="285">
        <v>67736.671410413081</v>
      </c>
      <c r="H335" s="285">
        <v>101966.22547124348</v>
      </c>
      <c r="I335" s="285">
        <v>51082.043715689178</v>
      </c>
      <c r="J335" s="285">
        <v>139749.28667673815</v>
      </c>
      <c r="K335" s="285">
        <v>233379.60216027813</v>
      </c>
      <c r="L335" s="285">
        <v>101821.51227777885</v>
      </c>
      <c r="M335" s="285">
        <v>65152.720869128781</v>
      </c>
      <c r="N335" s="285">
        <v>120984.90554777313</v>
      </c>
      <c r="O335" s="285">
        <v>108692.93541231901</v>
      </c>
      <c r="P335" s="285">
        <v>113810.55196713858</v>
      </c>
      <c r="Q335" s="105">
        <f t="shared" si="11"/>
        <v>4.1055116959103355E-3</v>
      </c>
      <c r="R335" s="284">
        <v>4.7E-2</v>
      </c>
      <c r="S335" s="111">
        <f t="shared" ref="S335:S345" si="12">Q335-R335</f>
        <v>-4.2894488304089665E-2</v>
      </c>
    </row>
    <row r="336" spans="1:20" x14ac:dyDescent="0.2">
      <c r="A336" s="269">
        <v>2022.03</v>
      </c>
      <c r="B336" s="285">
        <v>89147.38728653382</v>
      </c>
      <c r="C336" s="304"/>
      <c r="D336" s="285">
        <v>205567.13463886071</v>
      </c>
      <c r="E336" s="285">
        <v>149142.89278706498</v>
      </c>
      <c r="F336" s="285">
        <v>255100.03653996324</v>
      </c>
      <c r="G336" s="285">
        <v>75202.036638215111</v>
      </c>
      <c r="H336" s="285">
        <v>111164.22871970986</v>
      </c>
      <c r="I336" s="285">
        <v>54476.681045553989</v>
      </c>
      <c r="J336" s="285">
        <v>151172.13476646206</v>
      </c>
      <c r="K336" s="285">
        <v>239952.49332971763</v>
      </c>
      <c r="L336" s="285">
        <v>109589.06772704275</v>
      </c>
      <c r="M336" s="285">
        <v>77817.681897955597</v>
      </c>
      <c r="N336" s="285">
        <v>128104.98067299872</v>
      </c>
      <c r="O336" s="285">
        <v>120313.16470029882</v>
      </c>
      <c r="P336" s="285">
        <v>122612.85500161149</v>
      </c>
      <c r="Q336" s="105">
        <f t="shared" si="11"/>
        <v>7.7341712893321812E-2</v>
      </c>
      <c r="R336" s="284">
        <v>6.7000000000000004E-2</v>
      </c>
      <c r="S336" s="111">
        <f>Q336-R336</f>
        <v>1.0341712893321808E-2</v>
      </c>
    </row>
    <row r="337" spans="1:19" x14ac:dyDescent="0.2">
      <c r="A337" s="269">
        <v>2022.04</v>
      </c>
      <c r="B337" s="285">
        <v>92812.076926244641</v>
      </c>
      <c r="C337" s="304"/>
      <c r="D337" s="285">
        <v>191141.34805555537</v>
      </c>
      <c r="E337" s="285">
        <v>157520.93761841173</v>
      </c>
      <c r="F337" s="285">
        <v>277328.11940658907</v>
      </c>
      <c r="G337" s="285">
        <v>75536.423518041178</v>
      </c>
      <c r="H337" s="285">
        <v>117094.73619194629</v>
      </c>
      <c r="I337" s="285">
        <v>55244.974502984704</v>
      </c>
      <c r="J337" s="285">
        <v>151920.58566290687</v>
      </c>
      <c r="K337" s="285">
        <v>240218.50063161107</v>
      </c>
      <c r="L337" s="285">
        <v>115278.64390932456</v>
      </c>
      <c r="M337" s="285">
        <v>73858.787872633955</v>
      </c>
      <c r="N337" s="285">
        <v>129774.28112578401</v>
      </c>
      <c r="O337" s="285">
        <v>123549.10229040519</v>
      </c>
      <c r="P337" s="285">
        <v>126629.34293268139</v>
      </c>
      <c r="Q337" s="105">
        <f t="shared" si="11"/>
        <v>3.2757478251502326E-2</v>
      </c>
      <c r="R337" s="284">
        <v>0.06</v>
      </c>
      <c r="S337" s="111">
        <f t="shared" si="12"/>
        <v>-2.7242521748497672E-2</v>
      </c>
    </row>
    <row r="338" spans="1:19" x14ac:dyDescent="0.2">
      <c r="A338" s="269">
        <v>2022.05</v>
      </c>
      <c r="B338" s="285">
        <v>93937.174350305577</v>
      </c>
      <c r="C338" s="304"/>
      <c r="D338" s="285">
        <v>215658.23079002087</v>
      </c>
      <c r="E338" s="285">
        <v>161226.91712629725</v>
      </c>
      <c r="F338" s="285">
        <v>252628.6028852392</v>
      </c>
      <c r="G338" s="285">
        <v>83770.116493389796</v>
      </c>
      <c r="H338" s="285">
        <v>121637.13678745725</v>
      </c>
      <c r="I338" s="285">
        <v>59478.411486876365</v>
      </c>
      <c r="J338" s="285">
        <v>166881.81312220549</v>
      </c>
      <c r="K338" s="285">
        <v>275992.27650715649</v>
      </c>
      <c r="L338" s="285">
        <v>124370.07868928512</v>
      </c>
      <c r="M338" s="285">
        <v>76728.609595905436</v>
      </c>
      <c r="N338" s="285">
        <v>140960.77337102438</v>
      </c>
      <c r="O338" s="285">
        <v>129910.03105121682</v>
      </c>
      <c r="P338" s="285">
        <v>133071.6901997113</v>
      </c>
      <c r="Q338" s="105">
        <f t="shared" si="11"/>
        <v>5.0875627384837641E-2</v>
      </c>
      <c r="R338" s="284">
        <v>5.0999999999999997E-2</v>
      </c>
      <c r="S338" s="111">
        <f t="shared" si="12"/>
        <v>-1.2437261516235615E-4</v>
      </c>
    </row>
    <row r="339" spans="1:19" x14ac:dyDescent="0.2">
      <c r="A339" s="269">
        <v>2022.06</v>
      </c>
      <c r="B339" s="285">
        <v>140422.05519984348</v>
      </c>
      <c r="C339" s="304"/>
      <c r="D339" s="285">
        <v>322031.96898655663</v>
      </c>
      <c r="E339" s="285">
        <v>241720.42210873996</v>
      </c>
      <c r="F339" s="285">
        <v>364763.7474777326</v>
      </c>
      <c r="G339" s="285">
        <v>122924.90413396629</v>
      </c>
      <c r="H339" s="285">
        <v>181226.62769415745</v>
      </c>
      <c r="I339" s="285">
        <v>84336.342428345859</v>
      </c>
      <c r="J339" s="285">
        <v>237238.62277949447</v>
      </c>
      <c r="K339" s="285">
        <v>386540.40883592301</v>
      </c>
      <c r="L339" s="285">
        <v>171524.97938073624</v>
      </c>
      <c r="M339" s="285">
        <v>105869.28498754848</v>
      </c>
      <c r="N339" s="285">
        <v>221827.94418120611</v>
      </c>
      <c r="O339" s="285">
        <v>193463.99636376961</v>
      </c>
      <c r="P339" s="285">
        <v>195211.46624916475</v>
      </c>
      <c r="Q339" s="105">
        <f t="shared" si="11"/>
        <v>0.46696465609022719</v>
      </c>
      <c r="R339" s="284">
        <v>5.2999999999999999E-2</v>
      </c>
      <c r="S339" s="111">
        <f t="shared" si="12"/>
        <v>0.4139646560902272</v>
      </c>
    </row>
    <row r="340" spans="1:19" x14ac:dyDescent="0.2">
      <c r="A340" s="269">
        <v>2022.07</v>
      </c>
      <c r="B340" s="285">
        <v>111797.0663399754</v>
      </c>
      <c r="C340" s="304"/>
      <c r="D340" s="285">
        <v>241946.25336429305</v>
      </c>
      <c r="E340" s="285">
        <v>181809.98153790116</v>
      </c>
      <c r="F340" s="285">
        <v>264158.03714631178</v>
      </c>
      <c r="G340" s="285">
        <v>88457.463897463807</v>
      </c>
      <c r="H340" s="285">
        <v>130515.31834510887</v>
      </c>
      <c r="I340" s="285">
        <v>66126.764476645025</v>
      </c>
      <c r="J340" s="285">
        <v>174433.41264184492</v>
      </c>
      <c r="K340" s="285">
        <v>275675.54140031611</v>
      </c>
      <c r="L340" s="285">
        <v>133062.9855253268</v>
      </c>
      <c r="M340" s="285">
        <v>78195.338572120207</v>
      </c>
      <c r="N340" s="285">
        <v>153050.63908463396</v>
      </c>
      <c r="O340" s="285">
        <v>139372.2015889957</v>
      </c>
      <c r="P340" s="285">
        <v>144438.14016746191</v>
      </c>
      <c r="Q340" s="105">
        <f t="shared" si="11"/>
        <v>-0.26009397427964909</v>
      </c>
      <c r="R340" s="284">
        <v>7.3999999999999996E-2</v>
      </c>
      <c r="S340" s="111">
        <f t="shared" si="12"/>
        <v>-0.3340939742796491</v>
      </c>
    </row>
    <row r="341" spans="1:19" x14ac:dyDescent="0.2">
      <c r="A341" s="269">
        <v>2022.08</v>
      </c>
      <c r="B341" s="285">
        <v>123415.35150091324</v>
      </c>
      <c r="C341" s="304"/>
      <c r="D341" s="285">
        <v>247665.13340534951</v>
      </c>
      <c r="E341" s="285">
        <v>186056.61179871322</v>
      </c>
      <c r="F341" s="285">
        <v>278617.03034496721</v>
      </c>
      <c r="G341" s="285">
        <v>99930.474683546781</v>
      </c>
      <c r="H341" s="285">
        <v>143947.04994757744</v>
      </c>
      <c r="I341" s="285">
        <v>73467.6008459812</v>
      </c>
      <c r="J341" s="285">
        <v>185111.74936870037</v>
      </c>
      <c r="K341" s="285">
        <v>314222.01662670309</v>
      </c>
      <c r="L341" s="285">
        <v>140088.75962650895</v>
      </c>
      <c r="M341" s="285">
        <v>83678.425238211465</v>
      </c>
      <c r="N341" s="285">
        <v>186003.91094712587</v>
      </c>
      <c r="O341" s="285">
        <v>153558.10584260922</v>
      </c>
      <c r="P341" s="285">
        <v>155359.610951952</v>
      </c>
      <c r="Q341" s="105">
        <f t="shared" si="11"/>
        <v>7.5613482504189644E-2</v>
      </c>
      <c r="R341" s="284">
        <v>7.0000000000000007E-2</v>
      </c>
      <c r="S341" s="111">
        <f t="shared" si="12"/>
        <v>5.6134825041896375E-3</v>
      </c>
    </row>
    <row r="342" spans="1:19" x14ac:dyDescent="0.2">
      <c r="A342" s="269">
        <v>2022.09</v>
      </c>
      <c r="B342" s="285">
        <v>134007.48022333666</v>
      </c>
      <c r="C342" s="304"/>
      <c r="D342" s="285">
        <v>260217.37260692418</v>
      </c>
      <c r="E342" s="285">
        <v>196251.70569563861</v>
      </c>
      <c r="F342" s="285">
        <v>316873.56773232744</v>
      </c>
      <c r="G342" s="285">
        <v>107735.71748888215</v>
      </c>
      <c r="H342" s="285">
        <v>153156.15668337251</v>
      </c>
      <c r="I342" s="285">
        <v>75281.129137642914</v>
      </c>
      <c r="J342" s="285">
        <v>197918.55871499752</v>
      </c>
      <c r="K342" s="285">
        <v>337633.93049903563</v>
      </c>
      <c r="L342" s="285">
        <v>148307.91645130349</v>
      </c>
      <c r="M342" s="285">
        <v>93153.713293676439</v>
      </c>
      <c r="N342" s="285">
        <v>183509.49079931018</v>
      </c>
      <c r="O342" s="285">
        <v>162541.2983946079</v>
      </c>
      <c r="P342" s="285">
        <v>164724.17519570189</v>
      </c>
      <c r="Q342" s="105">
        <f t="shared" si="11"/>
        <v>6.0276697311285599E-2</v>
      </c>
      <c r="R342" s="284">
        <v>6.2E-2</v>
      </c>
      <c r="S342" s="111">
        <f t="shared" si="12"/>
        <v>-1.723302688714401E-3</v>
      </c>
    </row>
    <row r="343" spans="1:19" x14ac:dyDescent="0.2">
      <c r="A343" s="269">
        <v>2022.1</v>
      </c>
      <c r="B343" s="285">
        <v>139829.35942268962</v>
      </c>
      <c r="C343" s="304"/>
      <c r="D343" s="285">
        <v>278468.09347959131</v>
      </c>
      <c r="E343" s="285">
        <v>206407.57873052917</v>
      </c>
      <c r="F343" s="285">
        <v>437370.40778041637</v>
      </c>
      <c r="G343" s="285">
        <v>115418.51027429837</v>
      </c>
      <c r="H343" s="285">
        <v>160643.70574409945</v>
      </c>
      <c r="I343" s="285">
        <v>76915.970946149726</v>
      </c>
      <c r="J343" s="285">
        <v>207021.05764400549</v>
      </c>
      <c r="K343" s="285">
        <v>393318.07118425821</v>
      </c>
      <c r="L343" s="285">
        <v>154008.81947785479</v>
      </c>
      <c r="M343" s="285">
        <v>99050.669006993456</v>
      </c>
      <c r="N343" s="285">
        <v>186317.8194563975</v>
      </c>
      <c r="O343" s="285">
        <v>167183.09084889916</v>
      </c>
      <c r="P343" s="285">
        <v>174171.61125710965</v>
      </c>
      <c r="Q343" s="105">
        <f t="shared" si="11"/>
        <v>5.735306338722701E-2</v>
      </c>
      <c r="R343" s="284">
        <v>6.3E-2</v>
      </c>
      <c r="S343" s="111">
        <f t="shared" si="12"/>
        <v>-5.6469366127729903E-3</v>
      </c>
    </row>
    <row r="344" spans="1:19" x14ac:dyDescent="0.2">
      <c r="A344" s="269">
        <v>2022.11</v>
      </c>
      <c r="B344" s="285">
        <v>142296.66276569833</v>
      </c>
      <c r="C344" s="304"/>
      <c r="D344" s="285">
        <v>285444.39314459037</v>
      </c>
      <c r="E344" s="285">
        <v>219515.97883493881</v>
      </c>
      <c r="F344" s="285">
        <v>371531.379165844</v>
      </c>
      <c r="G344" s="285">
        <v>128580.19896102529</v>
      </c>
      <c r="H344" s="285">
        <v>170507.65689271488</v>
      </c>
      <c r="I344" s="285">
        <v>81778.469299017699</v>
      </c>
      <c r="J344" s="285">
        <v>233202.44892416178</v>
      </c>
      <c r="K344" s="285">
        <v>438764.43668621313</v>
      </c>
      <c r="L344" s="285">
        <v>167469.19825851661</v>
      </c>
      <c r="M344" s="285">
        <v>103983.52287912897</v>
      </c>
      <c r="N344" s="285">
        <v>208853.80941647943</v>
      </c>
      <c r="O344" s="285">
        <v>180655.26112451873</v>
      </c>
      <c r="P344" s="285">
        <v>186716.64669971322</v>
      </c>
      <c r="Q344" s="105">
        <f t="shared" si="11"/>
        <v>7.2026866789931532E-2</v>
      </c>
      <c r="R344" s="284">
        <v>4.9000000000000002E-2</v>
      </c>
      <c r="S344" s="111">
        <f t="shared" si="12"/>
        <v>2.302686678993153E-2</v>
      </c>
    </row>
    <row r="345" spans="1:19" x14ac:dyDescent="0.2">
      <c r="A345" s="269">
        <v>2022.12</v>
      </c>
      <c r="B345" s="285">
        <v>242732.02582581787</v>
      </c>
      <c r="C345" s="304"/>
      <c r="D345" s="285">
        <v>465565.00758241734</v>
      </c>
      <c r="E345" s="285">
        <v>370076.14352292998</v>
      </c>
      <c r="F345" s="285">
        <v>562903.90164724342</v>
      </c>
      <c r="G345" s="285">
        <v>201189.84515875659</v>
      </c>
      <c r="H345" s="285">
        <v>257489.17912253193</v>
      </c>
      <c r="I345" s="285">
        <v>134816.45903439986</v>
      </c>
      <c r="J345" s="285">
        <v>348838.60603904544</v>
      </c>
      <c r="K345" s="285">
        <v>570626.6643870807</v>
      </c>
      <c r="L345" s="285">
        <v>248067.13402716111</v>
      </c>
      <c r="M345" s="285">
        <v>167404.19267925309</v>
      </c>
      <c r="N345" s="285">
        <v>338817.41554365435</v>
      </c>
      <c r="O345" s="285">
        <v>289828.78960027365</v>
      </c>
      <c r="P345" s="285">
        <v>294355.93571570946</v>
      </c>
      <c r="Q345" s="105">
        <f t="shared" si="11"/>
        <v>0.57648469442099071</v>
      </c>
      <c r="R345" s="284">
        <v>5.0999999999999997E-2</v>
      </c>
      <c r="S345" s="111">
        <f t="shared" si="12"/>
        <v>0.52548469442099066</v>
      </c>
    </row>
    <row r="346" spans="1:19" x14ac:dyDescent="0.2">
      <c r="A346" s="269">
        <v>2023.01</v>
      </c>
      <c r="B346" s="285" t="e">
        <v>#N/A</v>
      </c>
      <c r="C346" s="304"/>
      <c r="D346" s="285" t="e">
        <v>#N/A</v>
      </c>
      <c r="E346" s="285" t="e">
        <v>#N/A</v>
      </c>
      <c r="F346" s="285" t="e">
        <v>#N/A</v>
      </c>
      <c r="G346" s="285" t="e">
        <v>#N/A</v>
      </c>
      <c r="H346" s="285" t="e">
        <v>#N/A</v>
      </c>
      <c r="I346" s="285" t="e">
        <v>#N/A</v>
      </c>
      <c r="J346" s="285" t="e">
        <v>#N/A</v>
      </c>
      <c r="K346" s="285" t="e">
        <v>#N/A</v>
      </c>
      <c r="L346" s="285" t="e">
        <v>#N/A</v>
      </c>
      <c r="M346" s="285" t="e">
        <v>#N/A</v>
      </c>
      <c r="N346" s="285" t="e">
        <v>#N/A</v>
      </c>
      <c r="O346" s="285" t="e">
        <v>#N/A</v>
      </c>
      <c r="P346" s="285" t="e">
        <v>#N/A</v>
      </c>
      <c r="Q346" s="105" t="e">
        <v>#N/A</v>
      </c>
      <c r="R346" s="284">
        <v>-8.9169999999999998</v>
      </c>
      <c r="S346" s="111" t="e">
        <v>#N/A</v>
      </c>
    </row>
    <row r="347" spans="1:19" x14ac:dyDescent="0.2">
      <c r="A347" s="269">
        <v>2023.02</v>
      </c>
      <c r="B347" s="285" t="e">
        <v>#N/A</v>
      </c>
      <c r="C347" s="304"/>
      <c r="D347" s="285" t="e">
        <v>#N/A</v>
      </c>
      <c r="E347" s="285" t="e">
        <v>#N/A</v>
      </c>
      <c r="F347" s="285" t="e">
        <v>#N/A</v>
      </c>
      <c r="G347" s="285" t="e">
        <v>#N/A</v>
      </c>
      <c r="H347" s="285" t="e">
        <v>#N/A</v>
      </c>
      <c r="I347" s="285" t="e">
        <v>#N/A</v>
      </c>
      <c r="J347" s="285" t="e">
        <v>#N/A</v>
      </c>
      <c r="K347" s="285" t="e">
        <v>#N/A</v>
      </c>
      <c r="L347" s="285" t="e">
        <v>#N/A</v>
      </c>
      <c r="M347" s="285" t="e">
        <v>#N/A</v>
      </c>
      <c r="N347" s="285" t="e">
        <v>#N/A</v>
      </c>
      <c r="O347" s="285" t="e">
        <v>#N/A</v>
      </c>
      <c r="P347" s="285" t="e">
        <v>#N/A</v>
      </c>
      <c r="Q347" s="105" t="e">
        <v>#N/A</v>
      </c>
      <c r="R347" s="284">
        <v>-7.9169999999999998</v>
      </c>
      <c r="S347" s="111" t="e">
        <v>#N/A</v>
      </c>
    </row>
    <row r="348" spans="1:19" x14ac:dyDescent="0.2">
      <c r="A348" s="269">
        <v>2023.03</v>
      </c>
      <c r="B348" s="285" t="e">
        <v>#N/A</v>
      </c>
      <c r="C348" s="304"/>
      <c r="D348" s="285" t="e">
        <v>#N/A</v>
      </c>
      <c r="E348" s="285" t="e">
        <v>#N/A</v>
      </c>
      <c r="F348" s="285" t="e">
        <v>#N/A</v>
      </c>
      <c r="G348" s="285" t="e">
        <v>#N/A</v>
      </c>
      <c r="H348" s="285" t="e">
        <v>#N/A</v>
      </c>
      <c r="I348" s="285" t="e">
        <v>#N/A</v>
      </c>
      <c r="J348" s="285" t="e">
        <v>#N/A</v>
      </c>
      <c r="K348" s="285" t="e">
        <v>#N/A</v>
      </c>
      <c r="L348" s="285" t="e">
        <v>#N/A</v>
      </c>
      <c r="M348" s="285" t="e">
        <v>#N/A</v>
      </c>
      <c r="N348" s="285" t="e">
        <v>#N/A</v>
      </c>
      <c r="O348" s="285" t="e">
        <v>#N/A</v>
      </c>
      <c r="P348" s="285" t="e">
        <v>#N/A</v>
      </c>
      <c r="Q348" s="105" t="e">
        <v>#N/A</v>
      </c>
      <c r="R348" s="284">
        <v>-6.9169999999999998</v>
      </c>
      <c r="S348" s="111" t="e">
        <v>#N/A</v>
      </c>
    </row>
    <row r="349" spans="1:19" x14ac:dyDescent="0.2">
      <c r="A349" s="269">
        <v>2023.04</v>
      </c>
      <c r="B349" s="285" t="e">
        <v>#N/A</v>
      </c>
      <c r="C349" s="304"/>
      <c r="D349" s="285" t="e">
        <v>#N/A</v>
      </c>
      <c r="E349" s="285" t="e">
        <v>#N/A</v>
      </c>
      <c r="F349" s="285" t="e">
        <v>#N/A</v>
      </c>
      <c r="G349" s="285" t="e">
        <v>#N/A</v>
      </c>
      <c r="H349" s="285" t="e">
        <v>#N/A</v>
      </c>
      <c r="I349" s="285" t="e">
        <v>#N/A</v>
      </c>
      <c r="J349" s="285" t="e">
        <v>#N/A</v>
      </c>
      <c r="K349" s="285" t="e">
        <v>#N/A</v>
      </c>
      <c r="L349" s="285" t="e">
        <v>#N/A</v>
      </c>
      <c r="M349" s="285" t="e">
        <v>#N/A</v>
      </c>
      <c r="N349" s="285" t="e">
        <v>#N/A</v>
      </c>
      <c r="O349" s="285" t="e">
        <v>#N/A</v>
      </c>
      <c r="P349" s="285" t="e">
        <v>#N/A</v>
      </c>
      <c r="Q349" s="105" t="e">
        <v>#N/A</v>
      </c>
      <c r="R349" s="284">
        <v>-5.9169999999999998</v>
      </c>
      <c r="S349" s="111" t="e">
        <v>#N/A</v>
      </c>
    </row>
    <row r="350" spans="1:19" x14ac:dyDescent="0.2">
      <c r="A350" s="269">
        <v>2023.05</v>
      </c>
      <c r="B350" s="285" t="e">
        <v>#N/A</v>
      </c>
      <c r="C350" s="304"/>
      <c r="D350" s="285" t="e">
        <v>#N/A</v>
      </c>
      <c r="E350" s="285" t="e">
        <v>#N/A</v>
      </c>
      <c r="F350" s="285" t="e">
        <v>#N/A</v>
      </c>
      <c r="G350" s="285" t="e">
        <v>#N/A</v>
      </c>
      <c r="H350" s="285" t="e">
        <v>#N/A</v>
      </c>
      <c r="I350" s="285" t="e">
        <v>#N/A</v>
      </c>
      <c r="J350" s="285" t="e">
        <v>#N/A</v>
      </c>
      <c r="K350" s="285" t="e">
        <v>#N/A</v>
      </c>
      <c r="L350" s="285" t="e">
        <v>#N/A</v>
      </c>
      <c r="M350" s="285" t="e">
        <v>#N/A</v>
      </c>
      <c r="N350" s="285" t="e">
        <v>#N/A</v>
      </c>
      <c r="O350" s="285" t="e">
        <v>#N/A</v>
      </c>
      <c r="P350" s="285" t="e">
        <v>#N/A</v>
      </c>
      <c r="Q350" s="105" t="e">
        <v>#N/A</v>
      </c>
      <c r="R350" s="284">
        <v>-4.9169999999999998</v>
      </c>
      <c r="S350" s="111" t="e">
        <v>#N/A</v>
      </c>
    </row>
    <row r="351" spans="1:19" x14ac:dyDescent="0.2">
      <c r="A351" s="269">
        <v>2023.06</v>
      </c>
      <c r="B351" s="285" t="e">
        <v>#N/A</v>
      </c>
      <c r="C351" s="304"/>
      <c r="D351" s="285" t="e">
        <v>#N/A</v>
      </c>
      <c r="E351" s="285" t="e">
        <v>#N/A</v>
      </c>
      <c r="F351" s="285" t="e">
        <v>#N/A</v>
      </c>
      <c r="G351" s="285" t="e">
        <v>#N/A</v>
      </c>
      <c r="H351" s="285" t="e">
        <v>#N/A</v>
      </c>
      <c r="I351" s="285" t="e">
        <v>#N/A</v>
      </c>
      <c r="J351" s="285" t="e">
        <v>#N/A</v>
      </c>
      <c r="K351" s="285" t="e">
        <v>#N/A</v>
      </c>
      <c r="L351" s="285" t="e">
        <v>#N/A</v>
      </c>
      <c r="M351" s="285" t="e">
        <v>#N/A</v>
      </c>
      <c r="N351" s="285" t="e">
        <v>#N/A</v>
      </c>
      <c r="O351" s="285" t="e">
        <v>#N/A</v>
      </c>
      <c r="P351" s="285" t="e">
        <v>#N/A</v>
      </c>
      <c r="Q351" s="105" t="e">
        <v>#N/A</v>
      </c>
      <c r="R351" s="284">
        <v>-3.9169999999999998</v>
      </c>
      <c r="S351" s="111" t="e">
        <v>#N/A</v>
      </c>
    </row>
    <row r="352" spans="1:19" x14ac:dyDescent="0.2">
      <c r="A352" s="269">
        <v>2023.07</v>
      </c>
      <c r="B352" s="285" t="e">
        <v>#N/A</v>
      </c>
      <c r="C352" s="304"/>
      <c r="D352" s="285" t="e">
        <v>#N/A</v>
      </c>
      <c r="E352" s="285" t="e">
        <v>#N/A</v>
      </c>
      <c r="F352" s="285" t="e">
        <v>#N/A</v>
      </c>
      <c r="G352" s="285" t="e">
        <v>#N/A</v>
      </c>
      <c r="H352" s="285" t="e">
        <v>#N/A</v>
      </c>
      <c r="I352" s="285" t="e">
        <v>#N/A</v>
      </c>
      <c r="J352" s="285" t="e">
        <v>#N/A</v>
      </c>
      <c r="K352" s="285" t="e">
        <v>#N/A</v>
      </c>
      <c r="L352" s="285" t="e">
        <v>#N/A</v>
      </c>
      <c r="M352" s="285" t="e">
        <v>#N/A</v>
      </c>
      <c r="N352" s="285" t="e">
        <v>#N/A</v>
      </c>
      <c r="O352" s="285" t="e">
        <v>#N/A</v>
      </c>
      <c r="P352" s="285" t="e">
        <v>#N/A</v>
      </c>
      <c r="Q352" s="105" t="e">
        <v>#N/A</v>
      </c>
      <c r="R352" s="284">
        <v>-2.9169999999999998</v>
      </c>
      <c r="S352" s="111" t="e">
        <v>#N/A</v>
      </c>
    </row>
    <row r="353" spans="1:19" x14ac:dyDescent="0.2">
      <c r="A353" s="269">
        <v>2023.08</v>
      </c>
      <c r="B353" s="285" t="e">
        <v>#N/A</v>
      </c>
      <c r="C353" s="304"/>
      <c r="D353" s="285" t="e">
        <v>#N/A</v>
      </c>
      <c r="E353" s="285" t="e">
        <v>#N/A</v>
      </c>
      <c r="F353" s="285" t="e">
        <v>#N/A</v>
      </c>
      <c r="G353" s="285" t="e">
        <v>#N/A</v>
      </c>
      <c r="H353" s="285" t="e">
        <v>#N/A</v>
      </c>
      <c r="I353" s="285" t="e">
        <v>#N/A</v>
      </c>
      <c r="J353" s="285" t="e">
        <v>#N/A</v>
      </c>
      <c r="K353" s="285" t="e">
        <v>#N/A</v>
      </c>
      <c r="L353" s="285" t="e">
        <v>#N/A</v>
      </c>
      <c r="M353" s="285" t="e">
        <v>#N/A</v>
      </c>
      <c r="N353" s="285" t="e">
        <v>#N/A</v>
      </c>
      <c r="O353" s="285" t="e">
        <v>#N/A</v>
      </c>
      <c r="P353" s="285" t="e">
        <v>#N/A</v>
      </c>
      <c r="Q353" s="105" t="e">
        <v>#N/A</v>
      </c>
      <c r="R353" s="284">
        <v>-1.917</v>
      </c>
      <c r="S353" s="111" t="e">
        <v>#N/A</v>
      </c>
    </row>
    <row r="354" spans="1:19" x14ac:dyDescent="0.2">
      <c r="A354" s="269">
        <v>2023.09</v>
      </c>
      <c r="B354" s="285" t="e">
        <v>#N/A</v>
      </c>
      <c r="C354" s="304"/>
      <c r="D354" s="285" t="e">
        <v>#N/A</v>
      </c>
      <c r="E354" s="285" t="e">
        <v>#N/A</v>
      </c>
      <c r="F354" s="285" t="e">
        <v>#N/A</v>
      </c>
      <c r="G354" s="285" t="e">
        <v>#N/A</v>
      </c>
      <c r="H354" s="285" t="e">
        <v>#N/A</v>
      </c>
      <c r="I354" s="285" t="e">
        <v>#N/A</v>
      </c>
      <c r="J354" s="285" t="e">
        <v>#N/A</v>
      </c>
      <c r="K354" s="285" t="e">
        <v>#N/A</v>
      </c>
      <c r="L354" s="285" t="e">
        <v>#N/A</v>
      </c>
      <c r="M354" s="285" t="e">
        <v>#N/A</v>
      </c>
      <c r="N354" s="285" t="e">
        <v>#N/A</v>
      </c>
      <c r="O354" s="285" t="e">
        <v>#N/A</v>
      </c>
      <c r="P354" s="285" t="e">
        <v>#N/A</v>
      </c>
      <c r="Q354" s="105" t="e">
        <v>#N/A</v>
      </c>
      <c r="R354" s="284">
        <v>-0.91700000000000004</v>
      </c>
      <c r="S354" s="111" t="e">
        <v>#N/A</v>
      </c>
    </row>
    <row r="355" spans="1:19" x14ac:dyDescent="0.2">
      <c r="A355" s="269">
        <v>2023.1</v>
      </c>
      <c r="B355" s="285" t="e">
        <v>#N/A</v>
      </c>
      <c r="C355" s="304"/>
      <c r="D355" s="285" t="e">
        <v>#N/A</v>
      </c>
      <c r="E355" s="285" t="e">
        <v>#N/A</v>
      </c>
      <c r="F355" s="285" t="e">
        <v>#N/A</v>
      </c>
      <c r="G355" s="285" t="e">
        <v>#N/A</v>
      </c>
      <c r="H355" s="285" t="e">
        <v>#N/A</v>
      </c>
      <c r="I355" s="285" t="e">
        <v>#N/A</v>
      </c>
      <c r="J355" s="285" t="e">
        <v>#N/A</v>
      </c>
      <c r="K355" s="285" t="e">
        <v>#N/A</v>
      </c>
      <c r="L355" s="285" t="e">
        <v>#N/A</v>
      </c>
      <c r="M355" s="285" t="e">
        <v>#N/A</v>
      </c>
      <c r="N355" s="285" t="e">
        <v>#N/A</v>
      </c>
      <c r="O355" s="285" t="e">
        <v>#N/A</v>
      </c>
      <c r="P355" s="285" t="e">
        <v>#N/A</v>
      </c>
      <c r="Q355" s="105" t="e">
        <v>#N/A</v>
      </c>
      <c r="R355" s="284">
        <v>8.3000000000000004E-2</v>
      </c>
      <c r="S355" s="111" t="e">
        <v>#N/A</v>
      </c>
    </row>
    <row r="356" spans="1:19" x14ac:dyDescent="0.2">
      <c r="A356" s="269">
        <v>2023.11</v>
      </c>
      <c r="B356" s="285" t="e">
        <v>#N/A</v>
      </c>
      <c r="C356" s="304"/>
      <c r="D356" s="285" t="e">
        <v>#N/A</v>
      </c>
      <c r="E356" s="285" t="e">
        <v>#N/A</v>
      </c>
      <c r="F356" s="285" t="e">
        <v>#N/A</v>
      </c>
      <c r="G356" s="285" t="e">
        <v>#N/A</v>
      </c>
      <c r="H356" s="285" t="e">
        <v>#N/A</v>
      </c>
      <c r="I356" s="285" t="e">
        <v>#N/A</v>
      </c>
      <c r="J356" s="285" t="e">
        <v>#N/A</v>
      </c>
      <c r="K356" s="285" t="e">
        <v>#N/A</v>
      </c>
      <c r="L356" s="285" t="e">
        <v>#N/A</v>
      </c>
      <c r="M356" s="285" t="e">
        <v>#N/A</v>
      </c>
      <c r="N356" s="285" t="e">
        <v>#N/A</v>
      </c>
      <c r="O356" s="285" t="e">
        <v>#N/A</v>
      </c>
      <c r="P356" s="285" t="e">
        <v>#N/A</v>
      </c>
      <c r="Q356" s="105" t="e">
        <v>#N/A</v>
      </c>
      <c r="R356" s="284">
        <v>0.128</v>
      </c>
      <c r="S356" s="111" t="e">
        <v>#N/A</v>
      </c>
    </row>
    <row r="357" spans="1:19" x14ac:dyDescent="0.2">
      <c r="A357" s="269">
        <v>2023.12</v>
      </c>
      <c r="B357" s="285" t="e">
        <v>#N/A</v>
      </c>
      <c r="C357" s="304"/>
      <c r="D357" s="285" t="e">
        <v>#N/A</v>
      </c>
      <c r="E357" s="285" t="e">
        <v>#N/A</v>
      </c>
      <c r="F357" s="285" t="e">
        <v>#N/A</v>
      </c>
      <c r="G357" s="285" t="e">
        <v>#N/A</v>
      </c>
      <c r="H357" s="285" t="e">
        <v>#N/A</v>
      </c>
      <c r="I357" s="285" t="e">
        <v>#N/A</v>
      </c>
      <c r="J357" s="285" t="e">
        <v>#N/A</v>
      </c>
      <c r="K357" s="285" t="e">
        <v>#N/A</v>
      </c>
      <c r="L357" s="285" t="e">
        <v>#N/A</v>
      </c>
      <c r="M357" s="285" t="e">
        <v>#N/A</v>
      </c>
      <c r="N357" s="285" t="e">
        <v>#N/A</v>
      </c>
      <c r="O357" s="285" t="e">
        <v>#N/A</v>
      </c>
      <c r="P357" s="285" t="e">
        <v>#N/A</v>
      </c>
      <c r="Q357" s="105" t="e">
        <v>#N/A</v>
      </c>
      <c r="R357" s="284">
        <v>0.255</v>
      </c>
      <c r="S357" s="111" t="e">
        <v>#N/A</v>
      </c>
    </row>
  </sheetData>
  <hyperlinks>
    <hyperlink ref="A5" location="INDICE!A7" display="VOLVER AL INDICE" xr:uid="{00000000-0004-0000-0C00-000000000000}"/>
  </hyperlinks>
  <printOptions gridLines="1"/>
  <pageMargins left="0.39370078740157483" right="0.39370078740157483" top="0.59055118110236227" bottom="0.59055118110236227" header="0" footer="0"/>
  <pageSetup paperSize="9" scale="5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5.1</vt:lpstr>
      <vt:lpstr>6</vt:lpstr>
      <vt:lpstr>6.1</vt:lpstr>
      <vt:lpstr>6.2</vt:lpstr>
      <vt:lpstr>7</vt:lpstr>
      <vt:lpstr>7.1</vt:lpstr>
      <vt:lpstr>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DATA_SFE</dc:title>
  <dc:creator>jjorrat</dc:creator>
  <cp:lastModifiedBy>Florencia Camusso</cp:lastModifiedBy>
  <cp:lastPrinted>2011-07-19T19:27:29Z</cp:lastPrinted>
  <dcterms:created xsi:type="dcterms:W3CDTF">2005-06-13T15:31:01Z</dcterms:created>
  <dcterms:modified xsi:type="dcterms:W3CDTF">2024-02-16T12:53:24Z</dcterms:modified>
</cp:coreProperties>
</file>