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bcsfcomar.sharepoint.com/sites/grp_ces/Documentos compartidos/Finanzas/BD_Finanzas/"/>
    </mc:Choice>
  </mc:AlternateContent>
  <xr:revisionPtr revIDLastSave="1985" documentId="13_ncr:1_{8B7A5E2D-98A8-4BFF-A146-399FE2F2FC4E}" xr6:coauthVersionLast="47" xr6:coauthVersionMax="47" xr10:uidLastSave="{31BBA694-FF5F-4ADD-9BC0-427344555AB0}"/>
  <bookViews>
    <workbookView xWindow="2895" yWindow="2895" windowWidth="21600" windowHeight="11295" tabRatio="673" xr2:uid="{00000000-000D-0000-FFFF-FFFF00000000}"/>
  </bookViews>
  <sheets>
    <sheet name="Indice" sheetId="1" r:id="rId1"/>
    <sheet name="1.1" sheetId="2" r:id="rId2"/>
    <sheet name="1.2" sheetId="3" r:id="rId3"/>
    <sheet name="1.3" sheetId="21" r:id="rId4"/>
    <sheet name="2.1" sheetId="4" r:id="rId5"/>
    <sheet name="2.2" sheetId="5" r:id="rId6"/>
    <sheet name="2.3" sheetId="6" r:id="rId7"/>
    <sheet name="3.1" sheetId="7" r:id="rId8"/>
    <sheet name="3.2" sheetId="16" r:id="rId9"/>
    <sheet name="3.3" sheetId="17" r:id="rId10"/>
    <sheet name="4.1" sheetId="8" r:id="rId11"/>
    <sheet name="4.2" sheetId="22" r:id="rId12"/>
    <sheet name="5.1" sheetId="10" r:id="rId13"/>
    <sheet name="6.1" sheetId="19" r:id="rId14"/>
    <sheet name="6.2" sheetId="20"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9" i="17" l="1"/>
  <c r="U220" i="17"/>
  <c r="U221" i="17"/>
  <c r="F281" i="7"/>
  <c r="F280" i="7"/>
  <c r="F276" i="7"/>
  <c r="F277" i="7"/>
  <c r="F278" i="7"/>
  <c r="F279" i="7"/>
  <c r="C279" i="7"/>
  <c r="B279" i="7"/>
  <c r="C10" i="2"/>
  <c r="C10" i="4"/>
  <c r="C258" i="2"/>
  <c r="B258" i="2"/>
  <c r="B10" i="6" l="1"/>
  <c r="B10" i="4"/>
  <c r="C277" i="4"/>
  <c r="C10" i="7"/>
  <c r="F10" i="7"/>
  <c r="C11" i="7"/>
  <c r="F11" i="7"/>
  <c r="C12" i="7"/>
  <c r="F12" i="7"/>
  <c r="C13" i="7"/>
  <c r="F13" i="7"/>
  <c r="C14" i="7"/>
  <c r="F14" i="7"/>
  <c r="C15" i="7"/>
  <c r="B15" i="7" s="1"/>
  <c r="F15" i="7"/>
  <c r="C16" i="7"/>
  <c r="B16" i="7" s="1"/>
  <c r="F16" i="7"/>
  <c r="C17" i="7"/>
  <c r="F17" i="7"/>
  <c r="C18" i="7"/>
  <c r="F18" i="7"/>
  <c r="C19" i="7"/>
  <c r="F19" i="7"/>
  <c r="C20" i="7"/>
  <c r="F20" i="7"/>
  <c r="C21" i="7"/>
  <c r="F21" i="7"/>
  <c r="C22" i="7"/>
  <c r="F22" i="7"/>
  <c r="C23" i="7"/>
  <c r="F23" i="7"/>
  <c r="C24" i="7"/>
  <c r="F24" i="7"/>
  <c r="C25" i="7"/>
  <c r="F25" i="7"/>
  <c r="C26" i="7"/>
  <c r="F26" i="7"/>
  <c r="B26" i="7" s="1"/>
  <c r="C27" i="7"/>
  <c r="F27" i="7"/>
  <c r="C28" i="7"/>
  <c r="B28" i="7" s="1"/>
  <c r="F28" i="7"/>
  <c r="C29" i="7"/>
  <c r="F29" i="7"/>
  <c r="B29" i="7" s="1"/>
  <c r="C30" i="7"/>
  <c r="F30" i="7"/>
  <c r="C31" i="7"/>
  <c r="F31" i="7"/>
  <c r="C32" i="7"/>
  <c r="F32" i="7"/>
  <c r="C33" i="7"/>
  <c r="F33" i="7"/>
  <c r="C34" i="7"/>
  <c r="B34" i="7" s="1"/>
  <c r="F34" i="7"/>
  <c r="C35" i="7"/>
  <c r="F35" i="7"/>
  <c r="C36" i="7"/>
  <c r="B36" i="7" s="1"/>
  <c r="F36" i="7"/>
  <c r="C37" i="7"/>
  <c r="F37" i="7"/>
  <c r="B37" i="7" s="1"/>
  <c r="C38" i="7"/>
  <c r="F38" i="7"/>
  <c r="C39" i="7"/>
  <c r="F39" i="7"/>
  <c r="B39" i="7" s="1"/>
  <c r="C40" i="7"/>
  <c r="F40" i="7"/>
  <c r="C41" i="7"/>
  <c r="F41" i="7"/>
  <c r="C42" i="7"/>
  <c r="F42" i="7"/>
  <c r="C43" i="7"/>
  <c r="F43" i="7"/>
  <c r="C44" i="7"/>
  <c r="F44" i="7"/>
  <c r="C45" i="7"/>
  <c r="F45" i="7"/>
  <c r="B45" i="7" s="1"/>
  <c r="C46" i="7"/>
  <c r="F46" i="7"/>
  <c r="C47" i="7"/>
  <c r="B47" i="7" s="1"/>
  <c r="F47" i="7"/>
  <c r="C48" i="7"/>
  <c r="F48" i="7"/>
  <c r="C49" i="7"/>
  <c r="F49" i="7"/>
  <c r="C50" i="7"/>
  <c r="F50" i="7"/>
  <c r="C51" i="7"/>
  <c r="F51" i="7"/>
  <c r="C52" i="7"/>
  <c r="F52" i="7"/>
  <c r="C53" i="7"/>
  <c r="F53" i="7"/>
  <c r="C54" i="7"/>
  <c r="F54" i="7"/>
  <c r="C55" i="7"/>
  <c r="B55" i="7" s="1"/>
  <c r="F55" i="7"/>
  <c r="C56" i="7"/>
  <c r="F56" i="7"/>
  <c r="C57" i="7"/>
  <c r="F57" i="7"/>
  <c r="C58" i="7"/>
  <c r="F58" i="7"/>
  <c r="B58" i="7" s="1"/>
  <c r="C59" i="7"/>
  <c r="F59" i="7"/>
  <c r="C60" i="7"/>
  <c r="F60" i="7"/>
  <c r="C61" i="7"/>
  <c r="F61" i="7"/>
  <c r="C62" i="7"/>
  <c r="F62" i="7"/>
  <c r="C63" i="7"/>
  <c r="B63" i="7" s="1"/>
  <c r="F63" i="7"/>
  <c r="C64" i="7"/>
  <c r="F64" i="7"/>
  <c r="C65" i="7"/>
  <c r="F65" i="7"/>
  <c r="C66" i="7"/>
  <c r="B66" i="7" s="1"/>
  <c r="F66" i="7"/>
  <c r="C67" i="7"/>
  <c r="B67" i="7" s="1"/>
  <c r="F67" i="7"/>
  <c r="C68" i="7"/>
  <c r="F68" i="7"/>
  <c r="C69" i="7"/>
  <c r="F69" i="7"/>
  <c r="B69" i="7" s="1"/>
  <c r="C70" i="7"/>
  <c r="F70" i="7"/>
  <c r="C71" i="7"/>
  <c r="F71" i="7"/>
  <c r="C72" i="7"/>
  <c r="F72" i="7"/>
  <c r="C73" i="7"/>
  <c r="F73" i="7"/>
  <c r="C74" i="7"/>
  <c r="F74" i="7"/>
  <c r="C75" i="7"/>
  <c r="F75" i="7"/>
  <c r="C76" i="7"/>
  <c r="F76" i="7"/>
  <c r="C77" i="7"/>
  <c r="F77" i="7"/>
  <c r="C78" i="7"/>
  <c r="F78" i="7"/>
  <c r="C79" i="7"/>
  <c r="B79" i="7" s="1"/>
  <c r="F79" i="7"/>
  <c r="C80" i="7"/>
  <c r="F80" i="7"/>
  <c r="C81" i="7"/>
  <c r="F81" i="7"/>
  <c r="C82" i="7"/>
  <c r="B82" i="7" s="1"/>
  <c r="F82" i="7"/>
  <c r="C83" i="7"/>
  <c r="F83" i="7"/>
  <c r="B83" i="7" s="1"/>
  <c r="C84" i="7"/>
  <c r="F84" i="7"/>
  <c r="C85" i="7"/>
  <c r="F85" i="7"/>
  <c r="C86" i="7"/>
  <c r="B86" i="7" s="1"/>
  <c r="F86" i="7"/>
  <c r="C87" i="7"/>
  <c r="F87" i="7"/>
  <c r="C88" i="7"/>
  <c r="F88" i="7"/>
  <c r="C89" i="7"/>
  <c r="F89" i="7"/>
  <c r="C90" i="7"/>
  <c r="F90" i="7"/>
  <c r="C91" i="7"/>
  <c r="F91" i="7"/>
  <c r="B91" i="7" s="1"/>
  <c r="C92" i="7"/>
  <c r="F92" i="7"/>
  <c r="C93" i="7"/>
  <c r="F93" i="7"/>
  <c r="C94" i="7"/>
  <c r="F94" i="7"/>
  <c r="C95" i="7"/>
  <c r="F95" i="7"/>
  <c r="C96" i="7"/>
  <c r="F96" i="7"/>
  <c r="C97" i="7"/>
  <c r="F97" i="7"/>
  <c r="B98" i="7"/>
  <c r="C98" i="7"/>
  <c r="F98" i="7"/>
  <c r="C99" i="7"/>
  <c r="F99" i="7"/>
  <c r="C100" i="7"/>
  <c r="F100" i="7"/>
  <c r="C101" i="7"/>
  <c r="F101" i="7"/>
  <c r="C102" i="7"/>
  <c r="F102" i="7"/>
  <c r="C103" i="7"/>
  <c r="F103" i="7"/>
  <c r="B103" i="7" s="1"/>
  <c r="C104" i="7"/>
  <c r="F104" i="7"/>
  <c r="C105" i="7"/>
  <c r="F105" i="7"/>
  <c r="C106" i="7"/>
  <c r="B106" i="7" s="1"/>
  <c r="F106" i="7"/>
  <c r="C107" i="7"/>
  <c r="F107" i="7"/>
  <c r="B107" i="7" s="1"/>
  <c r="C108" i="7"/>
  <c r="F108" i="7"/>
  <c r="C109" i="7"/>
  <c r="F109" i="7"/>
  <c r="C110" i="7"/>
  <c r="B110" i="7" s="1"/>
  <c r="F110" i="7"/>
  <c r="C111" i="7"/>
  <c r="F111" i="7"/>
  <c r="C112" i="7"/>
  <c r="F112" i="7"/>
  <c r="C113" i="7"/>
  <c r="F113" i="7"/>
  <c r="C114" i="7"/>
  <c r="B114" i="7" s="1"/>
  <c r="F114" i="7"/>
  <c r="C115" i="7"/>
  <c r="F115" i="7"/>
  <c r="B115" i="7" s="1"/>
  <c r="C116" i="7"/>
  <c r="F116" i="7"/>
  <c r="C117" i="7"/>
  <c r="F117" i="7"/>
  <c r="C118" i="7"/>
  <c r="F118" i="7"/>
  <c r="C119" i="7"/>
  <c r="F119" i="7"/>
  <c r="C120" i="7"/>
  <c r="F120" i="7"/>
  <c r="C121" i="7"/>
  <c r="F121" i="7"/>
  <c r="B122" i="7"/>
  <c r="C122" i="7"/>
  <c r="F122" i="7"/>
  <c r="C123" i="7"/>
  <c r="F123" i="7"/>
  <c r="C124" i="7"/>
  <c r="F124" i="7"/>
  <c r="C125" i="7"/>
  <c r="B125" i="7" s="1"/>
  <c r="F125" i="7"/>
  <c r="C126" i="7"/>
  <c r="F126" i="7"/>
  <c r="C127" i="7"/>
  <c r="F127" i="7"/>
  <c r="C128" i="7"/>
  <c r="F128" i="7"/>
  <c r="C129" i="7"/>
  <c r="F129" i="7"/>
  <c r="C130" i="7"/>
  <c r="B130" i="7" s="1"/>
  <c r="F130" i="7"/>
  <c r="C131" i="7"/>
  <c r="F131" i="7"/>
  <c r="C132" i="7"/>
  <c r="F132" i="7"/>
  <c r="C133" i="7"/>
  <c r="F133" i="7"/>
  <c r="C134" i="7"/>
  <c r="B134" i="7" s="1"/>
  <c r="F134" i="7"/>
  <c r="C135" i="7"/>
  <c r="F135" i="7"/>
  <c r="C136" i="7"/>
  <c r="F136" i="7"/>
  <c r="C137" i="7"/>
  <c r="F137" i="7"/>
  <c r="C138" i="7"/>
  <c r="B138" i="7" s="1"/>
  <c r="F138" i="7"/>
  <c r="C139" i="7"/>
  <c r="F139" i="7"/>
  <c r="C140" i="7"/>
  <c r="F140" i="7"/>
  <c r="C141" i="7"/>
  <c r="F141" i="7"/>
  <c r="C142" i="7"/>
  <c r="F142" i="7"/>
  <c r="C143" i="7"/>
  <c r="B143" i="7" s="1"/>
  <c r="F143" i="7"/>
  <c r="C144" i="7"/>
  <c r="F144" i="7"/>
  <c r="C145" i="7"/>
  <c r="F145" i="7"/>
  <c r="C146" i="7"/>
  <c r="F146" i="7"/>
  <c r="C147" i="7"/>
  <c r="F147" i="7"/>
  <c r="C148" i="7"/>
  <c r="F148" i="7"/>
  <c r="C149" i="7"/>
  <c r="F149" i="7"/>
  <c r="C150" i="7"/>
  <c r="F150" i="7"/>
  <c r="C151" i="7"/>
  <c r="F151" i="7"/>
  <c r="B151" i="7" s="1"/>
  <c r="C152" i="7"/>
  <c r="F152" i="7"/>
  <c r="C153" i="7"/>
  <c r="B153" i="7" s="1"/>
  <c r="F153" i="7"/>
  <c r="C154" i="7"/>
  <c r="F154" i="7"/>
  <c r="C155" i="7"/>
  <c r="F155" i="7"/>
  <c r="C156" i="7"/>
  <c r="F156" i="7"/>
  <c r="C157" i="7"/>
  <c r="F157" i="7"/>
  <c r="C158" i="7"/>
  <c r="F158" i="7"/>
  <c r="C159" i="7"/>
  <c r="B159" i="7" s="1"/>
  <c r="F159" i="7"/>
  <c r="C160" i="7"/>
  <c r="F160" i="7"/>
  <c r="C161" i="7"/>
  <c r="B161" i="7" s="1"/>
  <c r="F161" i="7"/>
  <c r="C162" i="7"/>
  <c r="F162" i="7"/>
  <c r="C163" i="7"/>
  <c r="B163" i="7" s="1"/>
  <c r="F163" i="7"/>
  <c r="C164" i="7"/>
  <c r="B164" i="7" s="1"/>
  <c r="F164" i="7"/>
  <c r="C165" i="7"/>
  <c r="F165" i="7"/>
  <c r="B165" i="7" s="1"/>
  <c r="C166" i="7"/>
  <c r="F166" i="7"/>
  <c r="C167" i="7"/>
  <c r="F167" i="7"/>
  <c r="C168" i="7"/>
  <c r="F168" i="7"/>
  <c r="C169" i="7"/>
  <c r="F169" i="7"/>
  <c r="C170" i="7"/>
  <c r="B170" i="7" s="1"/>
  <c r="F170" i="7"/>
  <c r="C171" i="7"/>
  <c r="F171" i="7"/>
  <c r="C172" i="7"/>
  <c r="B172" i="7" s="1"/>
  <c r="F172" i="7"/>
  <c r="C173" i="7"/>
  <c r="F173" i="7"/>
  <c r="C174" i="7"/>
  <c r="F174" i="7"/>
  <c r="C175" i="7"/>
  <c r="B175" i="7" s="1"/>
  <c r="F175" i="7"/>
  <c r="C176" i="7"/>
  <c r="F176" i="7"/>
  <c r="C177" i="7"/>
  <c r="F177" i="7"/>
  <c r="C178" i="7"/>
  <c r="F178" i="7"/>
  <c r="B178" i="7" s="1"/>
  <c r="B179" i="7"/>
  <c r="C179" i="7"/>
  <c r="F179" i="7"/>
  <c r="C180" i="7"/>
  <c r="F180" i="7"/>
  <c r="C181" i="7"/>
  <c r="F181" i="7"/>
  <c r="C182" i="7"/>
  <c r="F182" i="7"/>
  <c r="C183" i="7"/>
  <c r="B183" i="7" s="1"/>
  <c r="F183" i="7"/>
  <c r="C184" i="7"/>
  <c r="F184" i="7"/>
  <c r="C185" i="7"/>
  <c r="F185" i="7"/>
  <c r="C186" i="7"/>
  <c r="B186" i="7" s="1"/>
  <c r="F186" i="7"/>
  <c r="C187" i="7"/>
  <c r="F187" i="7"/>
  <c r="C188" i="7"/>
  <c r="F188" i="7"/>
  <c r="C189" i="7"/>
  <c r="F189" i="7"/>
  <c r="C190" i="7"/>
  <c r="B190" i="7" s="1"/>
  <c r="F190" i="7"/>
  <c r="C191" i="7"/>
  <c r="F191" i="7"/>
  <c r="C192" i="7"/>
  <c r="F192" i="7"/>
  <c r="C193" i="7"/>
  <c r="F193" i="7"/>
  <c r="C194" i="7"/>
  <c r="B194" i="7" s="1"/>
  <c r="F194" i="7"/>
  <c r="C195" i="7"/>
  <c r="F195" i="7"/>
  <c r="C196" i="7"/>
  <c r="F196" i="7"/>
  <c r="C197" i="7"/>
  <c r="F197" i="7"/>
  <c r="C198" i="7"/>
  <c r="B198" i="7" s="1"/>
  <c r="F198" i="7"/>
  <c r="C199" i="7"/>
  <c r="F199" i="7"/>
  <c r="C200" i="7"/>
  <c r="F200" i="7"/>
  <c r="C201" i="7"/>
  <c r="F201" i="7"/>
  <c r="C202" i="7"/>
  <c r="B202" i="7" s="1"/>
  <c r="F202" i="7"/>
  <c r="C203" i="7"/>
  <c r="F203" i="7"/>
  <c r="C204" i="7"/>
  <c r="F204" i="7"/>
  <c r="C205" i="7"/>
  <c r="F205" i="7"/>
  <c r="C206" i="7"/>
  <c r="B206" i="7" s="1"/>
  <c r="F206" i="7"/>
  <c r="C207" i="7"/>
  <c r="B207" i="7" s="1"/>
  <c r="F207" i="7"/>
  <c r="C208" i="7"/>
  <c r="F208" i="7"/>
  <c r="C209" i="7"/>
  <c r="F209" i="7"/>
  <c r="C210" i="7"/>
  <c r="B210" i="7" s="1"/>
  <c r="F210" i="7"/>
  <c r="C211" i="7"/>
  <c r="F211" i="7"/>
  <c r="C212" i="7"/>
  <c r="F212" i="7"/>
  <c r="C213" i="7"/>
  <c r="F213" i="7"/>
  <c r="C214" i="7"/>
  <c r="F214" i="7"/>
  <c r="C215" i="7"/>
  <c r="B215" i="7" s="1"/>
  <c r="F215" i="7"/>
  <c r="C216" i="7"/>
  <c r="F216" i="7"/>
  <c r="C217" i="7"/>
  <c r="B217" i="7" s="1"/>
  <c r="F217" i="7"/>
  <c r="C218" i="7"/>
  <c r="F218" i="7"/>
  <c r="C219" i="7"/>
  <c r="F219" i="7"/>
  <c r="C220" i="7"/>
  <c r="F220" i="7"/>
  <c r="C221" i="7"/>
  <c r="F221" i="7"/>
  <c r="C222" i="7"/>
  <c r="F222" i="7"/>
  <c r="B222" i="7" s="1"/>
  <c r="C223" i="7"/>
  <c r="B223" i="7" s="1"/>
  <c r="F223" i="7"/>
  <c r="C224" i="7"/>
  <c r="F224" i="7"/>
  <c r="C225" i="7"/>
  <c r="B225" i="7" s="1"/>
  <c r="F225" i="7"/>
  <c r="C226" i="7"/>
  <c r="F226" i="7"/>
  <c r="C227" i="7"/>
  <c r="B227" i="7" s="1"/>
  <c r="F227" i="7"/>
  <c r="C228" i="7"/>
  <c r="B228" i="7" s="1"/>
  <c r="F228" i="7"/>
  <c r="C229" i="7"/>
  <c r="F229" i="7"/>
  <c r="B229" i="7" s="1"/>
  <c r="C230" i="7"/>
  <c r="F230" i="7"/>
  <c r="B230" i="7" s="1"/>
  <c r="C231" i="7"/>
  <c r="F231" i="7"/>
  <c r="C232" i="7"/>
  <c r="F232" i="7"/>
  <c r="C233" i="7"/>
  <c r="F233" i="7"/>
  <c r="C234" i="7"/>
  <c r="B234" i="7" s="1"/>
  <c r="F234" i="7"/>
  <c r="C235" i="7"/>
  <c r="B235" i="7" s="1"/>
  <c r="F235" i="7"/>
  <c r="C236" i="7"/>
  <c r="F236" i="7"/>
  <c r="C237" i="7"/>
  <c r="F237" i="7"/>
  <c r="C238" i="7"/>
  <c r="F238" i="7"/>
  <c r="B238" i="7" s="1"/>
  <c r="C239" i="7"/>
  <c r="B239" i="7" s="1"/>
  <c r="F239" i="7"/>
  <c r="C240" i="7"/>
  <c r="F240" i="7"/>
  <c r="C241" i="7"/>
  <c r="F241" i="7"/>
  <c r="C242" i="7"/>
  <c r="B242" i="7" s="1"/>
  <c r="F242" i="7"/>
  <c r="C243" i="7"/>
  <c r="F243" i="7"/>
  <c r="B243" i="7" s="1"/>
  <c r="C244" i="7"/>
  <c r="F244" i="7"/>
  <c r="C245" i="7"/>
  <c r="F245" i="7"/>
  <c r="C246" i="7"/>
  <c r="F246" i="7"/>
  <c r="C247" i="7"/>
  <c r="F247" i="7"/>
  <c r="C248" i="7"/>
  <c r="F248" i="7"/>
  <c r="C249" i="7"/>
  <c r="F249" i="7"/>
  <c r="B250" i="7"/>
  <c r="C250" i="7"/>
  <c r="F250" i="7"/>
  <c r="C251" i="7"/>
  <c r="F251" i="7"/>
  <c r="C252" i="7"/>
  <c r="F252" i="7"/>
  <c r="C253" i="7"/>
  <c r="F253" i="7"/>
  <c r="C254" i="7"/>
  <c r="B254" i="7" s="1"/>
  <c r="F254" i="7"/>
  <c r="C255" i="7"/>
  <c r="F255" i="7"/>
  <c r="C256" i="7"/>
  <c r="F256" i="7"/>
  <c r="C257" i="7"/>
  <c r="F257" i="7"/>
  <c r="C258" i="7"/>
  <c r="B258" i="7" s="1"/>
  <c r="F258" i="7"/>
  <c r="C259" i="7"/>
  <c r="F259" i="7"/>
  <c r="C260" i="7"/>
  <c r="F260" i="7"/>
  <c r="C261" i="7"/>
  <c r="F261" i="7"/>
  <c r="B261" i="7" s="1"/>
  <c r="C262" i="7"/>
  <c r="B262" i="7" s="1"/>
  <c r="F262" i="7"/>
  <c r="C263" i="7"/>
  <c r="F263" i="7"/>
  <c r="C264" i="7"/>
  <c r="F264" i="7"/>
  <c r="C265" i="7"/>
  <c r="F265" i="7"/>
  <c r="C266" i="7"/>
  <c r="B266" i="7" s="1"/>
  <c r="F266" i="7"/>
  <c r="C267" i="7"/>
  <c r="F267" i="7"/>
  <c r="C268" i="7"/>
  <c r="F268" i="7"/>
  <c r="C269" i="7"/>
  <c r="F269" i="7"/>
  <c r="B269" i="7" s="1"/>
  <c r="C270" i="7"/>
  <c r="B270" i="7" s="1"/>
  <c r="F270" i="7"/>
  <c r="C271" i="7"/>
  <c r="B271" i="7" s="1"/>
  <c r="F271" i="7"/>
  <c r="C272" i="7"/>
  <c r="F272" i="7"/>
  <c r="C273" i="7"/>
  <c r="F273" i="7"/>
  <c r="C274" i="7"/>
  <c r="F274" i="7"/>
  <c r="C275" i="7"/>
  <c r="F275" i="7"/>
  <c r="C276" i="7"/>
  <c r="C277" i="7"/>
  <c r="C278" i="7"/>
  <c r="C280" i="7"/>
  <c r="C281" i="7"/>
  <c r="C282" i="7"/>
  <c r="F282" i="7"/>
  <c r="B282" i="7" s="1"/>
  <c r="B283" i="7"/>
  <c r="C283" i="7"/>
  <c r="F283" i="7"/>
  <c r="C284" i="7"/>
  <c r="B284" i="7" s="1"/>
  <c r="F284" i="7"/>
  <c r="C285" i="7"/>
  <c r="B285" i="7" s="1"/>
  <c r="F285" i="7"/>
  <c r="C286" i="7"/>
  <c r="B286" i="7" s="1"/>
  <c r="F286" i="7"/>
  <c r="B287" i="7"/>
  <c r="C287" i="7"/>
  <c r="F287" i="7"/>
  <c r="C288" i="7"/>
  <c r="B288" i="7" s="1"/>
  <c r="F288" i="7"/>
  <c r="C289" i="7"/>
  <c r="B289" i="7" s="1"/>
  <c r="F289" i="7"/>
  <c r="B290" i="7"/>
  <c r="C290" i="7"/>
  <c r="F290" i="7"/>
  <c r="B291" i="7"/>
  <c r="C291" i="7"/>
  <c r="F291" i="7"/>
  <c r="C292" i="7"/>
  <c r="B292" i="7" s="1"/>
  <c r="F292" i="7"/>
  <c r="C293" i="7"/>
  <c r="B293" i="7" s="1"/>
  <c r="F293" i="7"/>
  <c r="B294" i="7"/>
  <c r="C294" i="7"/>
  <c r="F294" i="7"/>
  <c r="B295" i="7"/>
  <c r="C295" i="7"/>
  <c r="F295" i="7"/>
  <c r="C296" i="7"/>
  <c r="B296" i="7" s="1"/>
  <c r="F296" i="7"/>
  <c r="C297" i="7"/>
  <c r="B297" i="7" s="1"/>
  <c r="F297" i="7"/>
  <c r="B298" i="7"/>
  <c r="C298" i="7"/>
  <c r="F298" i="7"/>
  <c r="B299" i="7"/>
  <c r="C299" i="7"/>
  <c r="F299" i="7"/>
  <c r="C300" i="7"/>
  <c r="B300" i="7" s="1"/>
  <c r="F300" i="7"/>
  <c r="C301" i="7"/>
  <c r="B301" i="7" s="1"/>
  <c r="F301" i="7"/>
  <c r="B302" i="7"/>
  <c r="C302" i="7"/>
  <c r="F302" i="7"/>
  <c r="B303" i="7"/>
  <c r="C303" i="7"/>
  <c r="F303" i="7"/>
  <c r="C304" i="7"/>
  <c r="B304" i="7" s="1"/>
  <c r="F304" i="7"/>
  <c r="C305" i="7"/>
  <c r="B305" i="7" s="1"/>
  <c r="F305" i="7"/>
  <c r="B306" i="7"/>
  <c r="C306" i="7"/>
  <c r="F306" i="7"/>
  <c r="B307" i="7"/>
  <c r="C307" i="7"/>
  <c r="F307" i="7"/>
  <c r="C308" i="7"/>
  <c r="B308" i="7" s="1"/>
  <c r="F308" i="7"/>
  <c r="C309" i="7"/>
  <c r="B309" i="7" s="1"/>
  <c r="F309" i="7"/>
  <c r="C310" i="7"/>
  <c r="F310" i="7"/>
  <c r="B310" i="7" s="1"/>
  <c r="B311" i="7"/>
  <c r="C311" i="7"/>
  <c r="F311" i="7"/>
  <c r="C312" i="7"/>
  <c r="B312" i="7" s="1"/>
  <c r="F312" i="7"/>
  <c r="C313" i="7"/>
  <c r="B313" i="7" s="1"/>
  <c r="F313" i="7"/>
  <c r="B314" i="7"/>
  <c r="C314" i="7"/>
  <c r="F314" i="7"/>
  <c r="B315" i="7"/>
  <c r="C315" i="7"/>
  <c r="F315" i="7"/>
  <c r="C316" i="7"/>
  <c r="B316" i="7" s="1"/>
  <c r="F316" i="7"/>
  <c r="C317" i="7"/>
  <c r="B317" i="7" s="1"/>
  <c r="F317" i="7"/>
  <c r="B318" i="7"/>
  <c r="C318" i="7"/>
  <c r="F318" i="7"/>
  <c r="B319" i="7"/>
  <c r="C319" i="7"/>
  <c r="F319" i="7"/>
  <c r="C320" i="7"/>
  <c r="B320" i="7" s="1"/>
  <c r="F320" i="7"/>
  <c r="C321" i="7"/>
  <c r="B321" i="7" s="1"/>
  <c r="F321" i="7"/>
  <c r="B322" i="7"/>
  <c r="C322" i="7"/>
  <c r="F322" i="7"/>
  <c r="B323" i="7"/>
  <c r="C323" i="7"/>
  <c r="F323" i="7"/>
  <c r="C324" i="7"/>
  <c r="B324" i="7" s="1"/>
  <c r="F324" i="7"/>
  <c r="C325" i="7"/>
  <c r="B325" i="7" s="1"/>
  <c r="F325" i="7"/>
  <c r="C326" i="7"/>
  <c r="B326" i="7" s="1"/>
  <c r="F326" i="7"/>
  <c r="B327" i="7"/>
  <c r="C327" i="7"/>
  <c r="F327" i="7"/>
  <c r="C328" i="7"/>
  <c r="B328" i="7" s="1"/>
  <c r="F328" i="7"/>
  <c r="C329" i="7"/>
  <c r="B329" i="7" s="1"/>
  <c r="F329" i="7"/>
  <c r="B330" i="7"/>
  <c r="C330" i="7"/>
  <c r="F330" i="7"/>
  <c r="B331" i="7"/>
  <c r="C331" i="7"/>
  <c r="F331" i="7"/>
  <c r="C332" i="7"/>
  <c r="B332" i="7" s="1"/>
  <c r="F332" i="7"/>
  <c r="C333" i="7"/>
  <c r="B333" i="7" s="1"/>
  <c r="F333" i="7"/>
  <c r="C334" i="7"/>
  <c r="B334" i="7" s="1"/>
  <c r="F334" i="7"/>
  <c r="B335" i="7"/>
  <c r="C335" i="7"/>
  <c r="F335" i="7"/>
  <c r="C336" i="7"/>
  <c r="B336" i="7" s="1"/>
  <c r="F336" i="7"/>
  <c r="C337" i="7"/>
  <c r="B337" i="7" s="1"/>
  <c r="F337" i="7"/>
  <c r="B338" i="7"/>
  <c r="C338" i="7"/>
  <c r="F338" i="7"/>
  <c r="B339" i="7"/>
  <c r="C339" i="7"/>
  <c r="F339" i="7"/>
  <c r="C340" i="7"/>
  <c r="B340" i="7" s="1"/>
  <c r="F340" i="7"/>
  <c r="C341" i="7"/>
  <c r="B341" i="7" s="1"/>
  <c r="F341" i="7"/>
  <c r="C342" i="7"/>
  <c r="B342" i="7" s="1"/>
  <c r="F342" i="7"/>
  <c r="B343" i="7"/>
  <c r="C343" i="7"/>
  <c r="F343" i="7"/>
  <c r="C344" i="7"/>
  <c r="B344" i="7" s="1"/>
  <c r="F344" i="7"/>
  <c r="C345" i="7"/>
  <c r="B345" i="7" s="1"/>
  <c r="F345" i="7"/>
  <c r="B281" i="7" l="1"/>
  <c r="B280" i="7"/>
  <c r="B278" i="7"/>
  <c r="B277" i="7"/>
  <c r="B144" i="7"/>
  <c r="B105" i="7"/>
  <c r="B231" i="7"/>
  <c r="B97" i="7"/>
  <c r="B23" i="7"/>
  <c r="B264" i="7"/>
  <c r="B208" i="7"/>
  <c r="B104" i="7"/>
  <c r="B46" i="7"/>
  <c r="B219" i="7"/>
  <c r="B200" i="7"/>
  <c r="B162" i="7"/>
  <c r="B139" i="7"/>
  <c r="B135" i="7"/>
  <c r="B131" i="7"/>
  <c r="B127" i="7"/>
  <c r="B123" i="7"/>
  <c r="B92" i="7"/>
  <c r="B65" i="7"/>
  <c r="B22" i="7"/>
  <c r="B18" i="7"/>
  <c r="B263" i="7"/>
  <c r="B259" i="7"/>
  <c r="B255" i="7"/>
  <c r="B251" i="7"/>
  <c r="B226" i="7"/>
  <c r="B211" i="7"/>
  <c r="B169" i="7"/>
  <c r="B154" i="7"/>
  <c r="B146" i="7"/>
  <c r="B119" i="7"/>
  <c r="B111" i="7"/>
  <c r="B72" i="7"/>
  <c r="B68" i="7"/>
  <c r="B41" i="7"/>
  <c r="B14" i="7"/>
  <c r="B253" i="7"/>
  <c r="B167" i="7"/>
  <c r="B117" i="7"/>
  <c r="B245" i="7"/>
  <c r="B220" i="7"/>
  <c r="B189" i="7"/>
  <c r="B85" i="7"/>
  <c r="B54" i="7"/>
  <c r="B31" i="7"/>
  <c r="B147" i="7"/>
  <c r="B274" i="7"/>
  <c r="B247" i="7"/>
  <c r="B236" i="7"/>
  <c r="B233" i="7"/>
  <c r="B218" i="7"/>
  <c r="B203" i="7"/>
  <c r="B199" i="7"/>
  <c r="B195" i="7"/>
  <c r="B191" i="7"/>
  <c r="B187" i="7"/>
  <c r="B142" i="7"/>
  <c r="B126" i="7"/>
  <c r="B95" i="7"/>
  <c r="B87" i="7"/>
  <c r="B71" i="7"/>
  <c r="B60" i="7"/>
  <c r="B48" i="7"/>
  <c r="B33" i="7"/>
  <c r="B156" i="7"/>
  <c r="B216" i="7"/>
  <c r="B136" i="7"/>
  <c r="B93" i="7"/>
  <c r="B50" i="7"/>
  <c r="B181" i="7"/>
  <c r="B155" i="7"/>
  <c r="B112" i="7"/>
  <c r="B73" i="7"/>
  <c r="B42" i="7"/>
  <c r="B275" i="7"/>
  <c r="B237" i="7"/>
  <c r="B80" i="7"/>
  <c r="B267" i="7"/>
  <c r="B246" i="7"/>
  <c r="B171" i="7"/>
  <c r="B90" i="7"/>
  <c r="B152" i="7"/>
  <c r="B74" i="7"/>
  <c r="B43" i="7"/>
  <c r="B35" i="7"/>
  <c r="B78" i="7"/>
  <c r="B272" i="7"/>
  <c r="B273" i="7"/>
  <c r="B256" i="7"/>
  <c r="B212" i="7"/>
  <c r="B148" i="7"/>
  <c r="B128" i="7"/>
  <c r="B100" i="7"/>
  <c r="B252" i="7"/>
  <c r="B249" i="7"/>
  <c r="B232" i="7"/>
  <c r="B205" i="7"/>
  <c r="B188" i="7"/>
  <c r="B185" i="7"/>
  <c r="B168" i="7"/>
  <c r="B158" i="7"/>
  <c r="B141" i="7"/>
  <c r="B124" i="7"/>
  <c r="B121" i="7"/>
  <c r="B99" i="7"/>
  <c r="B96" i="7"/>
  <c r="B89" i="7"/>
  <c r="B64" i="7"/>
  <c r="B57" i="7"/>
  <c r="B53" i="7"/>
  <c r="B32" i="7"/>
  <c r="B25" i="7"/>
  <c r="B21" i="7"/>
  <c r="B10" i="7"/>
  <c r="B268" i="7"/>
  <c r="B265" i="7"/>
  <c r="B248" i="7"/>
  <c r="B221" i="7"/>
  <c r="B204" i="7"/>
  <c r="B201" i="7"/>
  <c r="B184" i="7"/>
  <c r="B174" i="7"/>
  <c r="B157" i="7"/>
  <c r="B140" i="7"/>
  <c r="B137" i="7"/>
  <c r="B120" i="7"/>
  <c r="B113" i="7"/>
  <c r="B88" i="7"/>
  <c r="B81" i="7"/>
  <c r="B56" i="7"/>
  <c r="B49" i="7"/>
  <c r="B24" i="7"/>
  <c r="B17" i="7"/>
  <c r="B244" i="7"/>
  <c r="B241" i="7"/>
  <c r="B224" i="7"/>
  <c r="B214" i="7"/>
  <c r="B197" i="7"/>
  <c r="B180" i="7"/>
  <c r="B177" i="7"/>
  <c r="B173" i="7"/>
  <c r="B160" i="7"/>
  <c r="B150" i="7"/>
  <c r="B133" i="7"/>
  <c r="B116" i="7"/>
  <c r="B109" i="7"/>
  <c r="B102" i="7"/>
  <c r="B84" i="7"/>
  <c r="B77" i="7"/>
  <c r="B70" i="7"/>
  <c r="B59" i="7"/>
  <c r="B52" i="7"/>
  <c r="B38" i="7"/>
  <c r="B27" i="7"/>
  <c r="B20" i="7"/>
  <c r="B13" i="7"/>
  <c r="B260" i="7"/>
  <c r="B257" i="7"/>
  <c r="B240" i="7"/>
  <c r="B213" i="7"/>
  <c r="B196" i="7"/>
  <c r="B193" i="7"/>
  <c r="B176" i="7"/>
  <c r="B166" i="7"/>
  <c r="B149" i="7"/>
  <c r="B132" i="7"/>
  <c r="B129" i="7"/>
  <c r="B108" i="7"/>
  <c r="B101" i="7"/>
  <c r="B94" i="7"/>
  <c r="B76" i="7"/>
  <c r="B62" i="7"/>
  <c r="B51" i="7"/>
  <c r="B44" i="7"/>
  <c r="B30" i="7"/>
  <c r="B19" i="7"/>
  <c r="B12" i="7"/>
  <c r="B75" i="7"/>
  <c r="B61" i="7"/>
  <c r="B276" i="7"/>
  <c r="B209" i="7"/>
  <c r="B192" i="7"/>
  <c r="B182" i="7"/>
  <c r="B145" i="7"/>
  <c r="B118" i="7"/>
  <c r="B11" i="7"/>
  <c r="B40" i="7"/>
  <c r="B46" i="16"/>
  <c r="D47" i="16"/>
  <c r="D266" i="2"/>
  <c r="B29" i="6" l="1"/>
  <c r="B274" i="6"/>
  <c r="AL3" i="19"/>
  <c r="AL2" i="19"/>
  <c r="Z3" i="19"/>
  <c r="Z4" i="19"/>
  <c r="Z2" i="19"/>
  <c r="N3" i="19"/>
  <c r="N2" i="19"/>
  <c r="I48" i="16"/>
  <c r="P276" i="8"/>
  <c r="D48" i="16"/>
  <c r="E48" i="16"/>
  <c r="F48" i="16"/>
  <c r="G48" i="16"/>
  <c r="H48" i="16"/>
  <c r="J48" i="16"/>
  <c r="K48" i="16"/>
  <c r="L48" i="16"/>
  <c r="M48" i="16"/>
  <c r="N48" i="16"/>
  <c r="O48" i="16"/>
  <c r="P48" i="16"/>
  <c r="Q48" i="16"/>
  <c r="R48" i="16"/>
  <c r="S48" i="16"/>
  <c r="T48" i="16"/>
  <c r="D49" i="16"/>
  <c r="E49" i="16"/>
  <c r="F49" i="16"/>
  <c r="G49" i="16"/>
  <c r="H49" i="16"/>
  <c r="I49" i="16"/>
  <c r="J49" i="16"/>
  <c r="K49" i="16"/>
  <c r="L49" i="16"/>
  <c r="M49" i="16"/>
  <c r="N49" i="16"/>
  <c r="O49" i="16"/>
  <c r="P49" i="16"/>
  <c r="Q49" i="16"/>
  <c r="R49" i="16"/>
  <c r="S49" i="16"/>
  <c r="T49" i="16"/>
  <c r="D50" i="16"/>
  <c r="E50" i="16"/>
  <c r="F50" i="16"/>
  <c r="G50" i="16"/>
  <c r="H50" i="16"/>
  <c r="I50" i="16"/>
  <c r="J50" i="16"/>
  <c r="K50" i="16"/>
  <c r="L50" i="16"/>
  <c r="M50" i="16"/>
  <c r="N50" i="16"/>
  <c r="O50" i="16"/>
  <c r="P50" i="16"/>
  <c r="Q50" i="16"/>
  <c r="R50" i="16"/>
  <c r="S50" i="16"/>
  <c r="T50" i="16"/>
  <c r="U50" i="16"/>
  <c r="D51" i="16"/>
  <c r="E51" i="16"/>
  <c r="F51" i="16"/>
  <c r="G51" i="16"/>
  <c r="H51" i="16"/>
  <c r="I51" i="16"/>
  <c r="J51" i="16"/>
  <c r="K51" i="16"/>
  <c r="L51" i="16"/>
  <c r="M51" i="16"/>
  <c r="N51" i="16"/>
  <c r="O51" i="16"/>
  <c r="P51" i="16"/>
  <c r="Q51" i="16"/>
  <c r="R51" i="16"/>
  <c r="S51" i="16"/>
  <c r="T51" i="16"/>
  <c r="U51" i="16"/>
  <c r="D52" i="16"/>
  <c r="E52" i="16"/>
  <c r="F52" i="16"/>
  <c r="G52" i="16"/>
  <c r="H52" i="16"/>
  <c r="I52" i="16"/>
  <c r="J52" i="16"/>
  <c r="K52" i="16"/>
  <c r="L52" i="16"/>
  <c r="M52" i="16"/>
  <c r="N52" i="16"/>
  <c r="O52" i="16"/>
  <c r="P52" i="16"/>
  <c r="Q52" i="16"/>
  <c r="R52" i="16"/>
  <c r="S52" i="16"/>
  <c r="T52" i="16"/>
  <c r="U52" i="16"/>
  <c r="C48" i="16"/>
  <c r="C49" i="16"/>
  <c r="C50" i="16"/>
  <c r="C51" i="16"/>
  <c r="C52" i="16"/>
  <c r="B52" i="16"/>
  <c r="B51" i="16"/>
  <c r="B50" i="16"/>
  <c r="B49" i="16"/>
  <c r="B48" i="16"/>
  <c r="E47" i="16"/>
  <c r="F47" i="16"/>
  <c r="G47" i="16"/>
  <c r="H47" i="16"/>
  <c r="I47" i="16"/>
  <c r="J47" i="16"/>
  <c r="K47" i="16"/>
  <c r="L47" i="16"/>
  <c r="M47" i="16"/>
  <c r="N47" i="16"/>
  <c r="O47" i="16"/>
  <c r="P47" i="16"/>
  <c r="Q47" i="16"/>
  <c r="R47" i="16"/>
  <c r="S47" i="16"/>
  <c r="T47" i="16"/>
  <c r="C47" i="16"/>
  <c r="B47" i="16"/>
  <c r="P263" i="8"/>
  <c r="P264" i="8"/>
  <c r="P265" i="8"/>
  <c r="P266" i="8"/>
  <c r="P267" i="8"/>
  <c r="P268" i="8"/>
  <c r="P269" i="8"/>
  <c r="P270" i="8"/>
  <c r="P271" i="8"/>
  <c r="P272" i="8"/>
  <c r="P273" i="8"/>
  <c r="P274" i="8"/>
  <c r="P275" i="8"/>
  <c r="P277" i="8"/>
  <c r="P278" i="8"/>
  <c r="P279" i="8"/>
  <c r="P280" i="8"/>
  <c r="P281" i="8"/>
  <c r="P282" i="8"/>
  <c r="P283" i="8"/>
  <c r="P284" i="8"/>
  <c r="P285" i="8"/>
  <c r="P286" i="8"/>
  <c r="P287" i="8"/>
  <c r="P288" i="8"/>
  <c r="P289" i="8"/>
  <c r="P290" i="8"/>
  <c r="P291" i="8"/>
  <c r="P292" i="8"/>
  <c r="P293" i="8"/>
  <c r="P294" i="8"/>
  <c r="P295" i="8"/>
  <c r="P296" i="8"/>
  <c r="P297" i="8"/>
  <c r="P298" i="8"/>
  <c r="P299" i="8"/>
  <c r="P300" i="8"/>
  <c r="P301" i="8"/>
  <c r="P302" i="8"/>
  <c r="P303" i="8"/>
  <c r="P304" i="8"/>
  <c r="P305" i="8"/>
  <c r="P306" i="8"/>
  <c r="P307" i="8"/>
  <c r="P308" i="8"/>
  <c r="P309" i="8"/>
  <c r="P310" i="8"/>
  <c r="P311" i="8"/>
  <c r="P312" i="8"/>
  <c r="P313" i="8"/>
  <c r="P314" i="8"/>
  <c r="P315" i="8"/>
  <c r="P316" i="8"/>
  <c r="P317" i="8"/>
  <c r="P318" i="8"/>
  <c r="P319" i="8"/>
  <c r="P320" i="8"/>
  <c r="P321" i="8"/>
  <c r="P322" i="8"/>
  <c r="P323" i="8"/>
  <c r="P324" i="8"/>
  <c r="P325" i="8"/>
  <c r="P326" i="8"/>
  <c r="P327" i="8"/>
  <c r="P328" i="8"/>
  <c r="P329" i="8"/>
  <c r="P330" i="8"/>
  <c r="P331" i="8"/>
  <c r="P332" i="8"/>
  <c r="P333" i="8"/>
  <c r="P334" i="8"/>
  <c r="P335" i="8"/>
  <c r="P336" i="8"/>
  <c r="P337" i="8"/>
  <c r="P338" i="8"/>
  <c r="P339" i="8"/>
  <c r="P340" i="8"/>
  <c r="P341" i="8"/>
  <c r="P342" i="8"/>
  <c r="P343" i="8"/>
  <c r="P344" i="8"/>
  <c r="P345" i="8"/>
  <c r="P262" i="8"/>
  <c r="P25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4" i="8"/>
  <c r="P155" i="8"/>
  <c r="P156" i="8"/>
  <c r="P157" i="8"/>
  <c r="P158" i="8"/>
  <c r="P159" i="8"/>
  <c r="P160" i="8"/>
  <c r="P161" i="8"/>
  <c r="P162" i="8"/>
  <c r="P163" i="8"/>
  <c r="P164" i="8"/>
  <c r="P165" i="8"/>
  <c r="P166" i="8"/>
  <c r="P167" i="8"/>
  <c r="P168" i="8"/>
  <c r="P169" i="8"/>
  <c r="P170" i="8"/>
  <c r="P171" i="8"/>
  <c r="P172" i="8"/>
  <c r="P173" i="8"/>
  <c r="P174" i="8"/>
  <c r="P175" i="8"/>
  <c r="P176" i="8"/>
  <c r="P177" i="8"/>
  <c r="P178" i="8"/>
  <c r="P179" i="8"/>
  <c r="P180" i="8"/>
  <c r="P181" i="8"/>
  <c r="P182" i="8"/>
  <c r="P183" i="8"/>
  <c r="P184" i="8"/>
  <c r="P185" i="8"/>
  <c r="P186" i="8"/>
  <c r="P187" i="8"/>
  <c r="P188" i="8"/>
  <c r="P189" i="8"/>
  <c r="P190" i="8"/>
  <c r="P191" i="8"/>
  <c r="P192" i="8"/>
  <c r="P193" i="8"/>
  <c r="P194" i="8"/>
  <c r="P195" i="8"/>
  <c r="P196" i="8"/>
  <c r="P197" i="8"/>
  <c r="P198" i="8"/>
  <c r="P199" i="8"/>
  <c r="P200" i="8"/>
  <c r="P201" i="8"/>
  <c r="P202" i="8"/>
  <c r="P203" i="8"/>
  <c r="P204" i="8"/>
  <c r="P205" i="8"/>
  <c r="P206" i="8"/>
  <c r="P207" i="8"/>
  <c r="P208" i="8"/>
  <c r="P209" i="8"/>
  <c r="P210" i="8"/>
  <c r="P211" i="8"/>
  <c r="P212" i="8"/>
  <c r="P214" i="8"/>
  <c r="P215" i="8"/>
  <c r="P216" i="8"/>
  <c r="P217" i="8"/>
  <c r="P218" i="8"/>
  <c r="P219" i="8"/>
  <c r="P220" i="8"/>
  <c r="P221" i="8"/>
  <c r="P222" i="8"/>
  <c r="P223" i="8"/>
  <c r="P224" i="8"/>
  <c r="P225" i="8"/>
  <c r="P226" i="8"/>
  <c r="P227" i="8"/>
  <c r="P228" i="8"/>
  <c r="P231" i="8"/>
  <c r="P232" i="8"/>
  <c r="P233" i="8"/>
  <c r="P234" i="8"/>
  <c r="P235" i="8"/>
  <c r="P236" i="8"/>
  <c r="P237" i="8"/>
  <c r="P238" i="8"/>
  <c r="P239" i="8"/>
  <c r="P240" i="8"/>
  <c r="P241" i="8"/>
  <c r="P242" i="8"/>
  <c r="P243" i="8"/>
  <c r="P244" i="8"/>
  <c r="P245" i="8"/>
  <c r="P246" i="8"/>
  <c r="P247" i="8"/>
  <c r="P248" i="8"/>
  <c r="P249" i="8"/>
  <c r="P250" i="8"/>
  <c r="P251" i="8"/>
  <c r="P252" i="8"/>
  <c r="P253" i="8"/>
  <c r="P254" i="8"/>
  <c r="P255" i="8"/>
  <c r="P256" i="8"/>
  <c r="P257" i="8"/>
  <c r="P258" i="8"/>
  <c r="P260" i="8"/>
  <c r="P261" i="8"/>
  <c r="AQ22" i="19"/>
  <c r="G32" i="1"/>
  <c r="C272" i="2"/>
  <c r="D262" i="2"/>
  <c r="L46" i="16"/>
  <c r="M46" i="16"/>
  <c r="N46" i="16"/>
  <c r="O46" i="16"/>
  <c r="P46" i="16"/>
  <c r="Q46" i="16"/>
  <c r="R46" i="16"/>
  <c r="S46" i="16"/>
  <c r="T46" i="16"/>
  <c r="C46" i="16"/>
  <c r="D46" i="16"/>
  <c r="E46" i="16"/>
  <c r="F46" i="16"/>
  <c r="G46" i="16"/>
  <c r="H46" i="16"/>
  <c r="I46" i="16"/>
  <c r="J46" i="16"/>
  <c r="K46" i="16"/>
  <c r="B265" i="6"/>
  <c r="C265" i="4"/>
  <c r="B265" i="4" s="1"/>
  <c r="D265" i="2"/>
  <c r="C265" i="2" s="1"/>
  <c r="B265" i="2" s="1"/>
  <c r="D264" i="2"/>
  <c r="C262" i="4" l="1"/>
  <c r="C263" i="4"/>
  <c r="C264" i="4"/>
  <c r="C266" i="4"/>
  <c r="C267" i="4"/>
  <c r="C268" i="4"/>
  <c r="C269" i="4"/>
  <c r="C270" i="4"/>
  <c r="C271" i="4"/>
  <c r="C272" i="4"/>
  <c r="C273" i="4"/>
  <c r="C274" i="4"/>
  <c r="C275" i="4"/>
  <c r="C276"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261" i="4"/>
  <c r="C259" i="4"/>
  <c r="C260" i="4"/>
  <c r="C256" i="4"/>
  <c r="C257" i="4"/>
  <c r="C258" i="4"/>
  <c r="C254" i="4"/>
  <c r="C255" i="4"/>
  <c r="C253" i="4"/>
  <c r="C252" i="4"/>
  <c r="C251" i="4"/>
  <c r="C250" i="4"/>
  <c r="AQ21" i="19"/>
  <c r="AQ23" i="19"/>
  <c r="AQ24" i="19"/>
  <c r="AQ25" i="19"/>
  <c r="AQ26" i="19"/>
  <c r="AQ27" i="19"/>
  <c r="AQ13" i="19"/>
  <c r="AQ14" i="19"/>
  <c r="AQ15" i="19"/>
  <c r="AQ16" i="19"/>
  <c r="AQ17" i="19"/>
  <c r="AQ18" i="19"/>
  <c r="AQ19" i="19"/>
  <c r="AQ20" i="19"/>
  <c r="AQ12" i="19"/>
  <c r="AQ11" i="19"/>
  <c r="AQ10" i="19"/>
  <c r="W20" i="22" l="1"/>
  <c r="M20" i="22"/>
  <c r="L20" i="22"/>
  <c r="B20" i="22"/>
  <c r="B21" i="22"/>
  <c r="B2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 i="22"/>
  <c r="B11" i="22"/>
  <c r="B12" i="22"/>
  <c r="B13" i="22"/>
  <c r="B14" i="22"/>
  <c r="B15" i="22"/>
  <c r="B16" i="22"/>
  <c r="B17" i="22"/>
  <c r="B18" i="22"/>
  <c r="B19" i="22"/>
  <c r="E263" i="8" l="1"/>
  <c r="F263" i="8"/>
  <c r="E264" i="8"/>
  <c r="F264" i="8"/>
  <c r="E265" i="8"/>
  <c r="F265" i="8"/>
  <c r="E266" i="8"/>
  <c r="F266" i="8"/>
  <c r="E267" i="8"/>
  <c r="F267" i="8"/>
  <c r="E268" i="8"/>
  <c r="F268" i="8"/>
  <c r="E269" i="8"/>
  <c r="F269" i="8"/>
  <c r="E270" i="8"/>
  <c r="F270" i="8"/>
  <c r="E271" i="8"/>
  <c r="F271" i="8"/>
  <c r="E272" i="8"/>
  <c r="F272" i="8"/>
  <c r="E273" i="8"/>
  <c r="F273" i="8"/>
  <c r="G273" i="8" s="1"/>
  <c r="E274" i="8"/>
  <c r="F274" i="8"/>
  <c r="E275" i="8"/>
  <c r="F275" i="8"/>
  <c r="E276" i="8"/>
  <c r="F276" i="8"/>
  <c r="E277" i="8"/>
  <c r="F277" i="8"/>
  <c r="E278" i="8"/>
  <c r="F278" i="8"/>
  <c r="G278" i="8" s="1"/>
  <c r="E279" i="8"/>
  <c r="F279" i="8"/>
  <c r="E280" i="8"/>
  <c r="F280" i="8"/>
  <c r="E281" i="8"/>
  <c r="F281" i="8"/>
  <c r="E282" i="8"/>
  <c r="F282" i="8"/>
  <c r="E283" i="8"/>
  <c r="F283" i="8"/>
  <c r="E284" i="8"/>
  <c r="F284" i="8"/>
  <c r="G284" i="8" s="1"/>
  <c r="E285" i="8"/>
  <c r="F285" i="8"/>
  <c r="E286" i="8"/>
  <c r="F286" i="8"/>
  <c r="G286" i="8" s="1"/>
  <c r="E287" i="8"/>
  <c r="F287" i="8"/>
  <c r="E288" i="8"/>
  <c r="F288" i="8"/>
  <c r="E289" i="8"/>
  <c r="F289" i="8"/>
  <c r="G289" i="8" s="1"/>
  <c r="E290" i="8"/>
  <c r="F290" i="8"/>
  <c r="G290" i="8" s="1"/>
  <c r="E291" i="8"/>
  <c r="F291" i="8"/>
  <c r="E292" i="8"/>
  <c r="F292" i="8"/>
  <c r="E293" i="8"/>
  <c r="F293" i="8"/>
  <c r="E294" i="8"/>
  <c r="F294" i="8"/>
  <c r="E295" i="8"/>
  <c r="F295" i="8"/>
  <c r="E296" i="8"/>
  <c r="F296" i="8"/>
  <c r="E297" i="8"/>
  <c r="F297" i="8"/>
  <c r="E298" i="8"/>
  <c r="F298" i="8"/>
  <c r="E299" i="8"/>
  <c r="F299" i="8"/>
  <c r="G299" i="8" s="1"/>
  <c r="E300" i="8"/>
  <c r="F300" i="8"/>
  <c r="E301" i="8"/>
  <c r="F301" i="8"/>
  <c r="G301" i="8" s="1"/>
  <c r="E302" i="8"/>
  <c r="F302" i="8"/>
  <c r="G302" i="8" s="1"/>
  <c r="E303" i="8"/>
  <c r="F303" i="8"/>
  <c r="E304" i="8"/>
  <c r="F304" i="8"/>
  <c r="G304" i="8" s="1"/>
  <c r="E305" i="8"/>
  <c r="F305" i="8"/>
  <c r="G305" i="8" s="1"/>
  <c r="E306" i="8"/>
  <c r="F306" i="8"/>
  <c r="E307" i="8"/>
  <c r="F307" i="8"/>
  <c r="E308" i="8"/>
  <c r="F308" i="8"/>
  <c r="E309" i="8"/>
  <c r="F309" i="8"/>
  <c r="E310" i="8"/>
  <c r="F310" i="8"/>
  <c r="E311" i="8"/>
  <c r="F311" i="8"/>
  <c r="E312" i="8"/>
  <c r="F312" i="8"/>
  <c r="E313" i="8"/>
  <c r="F313" i="8"/>
  <c r="G313" i="8"/>
  <c r="E314" i="8"/>
  <c r="F314" i="8"/>
  <c r="E315" i="8"/>
  <c r="F315" i="8"/>
  <c r="E316" i="8"/>
  <c r="F316" i="8"/>
  <c r="E317" i="8"/>
  <c r="F317" i="8"/>
  <c r="E318" i="8"/>
  <c r="F318" i="8"/>
  <c r="G318" i="8"/>
  <c r="E319" i="8"/>
  <c r="F319" i="8"/>
  <c r="E320" i="8"/>
  <c r="F320" i="8"/>
  <c r="G320" i="8"/>
  <c r="E321" i="8"/>
  <c r="G321" i="8" s="1"/>
  <c r="F321" i="8"/>
  <c r="E322" i="8"/>
  <c r="F322" i="8"/>
  <c r="E323" i="8"/>
  <c r="F323" i="8"/>
  <c r="G323" i="8" s="1"/>
  <c r="E324" i="8"/>
  <c r="F324" i="8"/>
  <c r="E325" i="8"/>
  <c r="F325" i="8"/>
  <c r="E326" i="8"/>
  <c r="F326" i="8"/>
  <c r="E327" i="8"/>
  <c r="F327" i="8"/>
  <c r="E328" i="8"/>
  <c r="F328" i="8"/>
  <c r="E329" i="8"/>
  <c r="F329" i="8"/>
  <c r="G329" i="8" s="1"/>
  <c r="E330" i="8"/>
  <c r="F330" i="8"/>
  <c r="E331" i="8"/>
  <c r="F331" i="8"/>
  <c r="E332" i="8"/>
  <c r="F332" i="8"/>
  <c r="G332" i="8" s="1"/>
  <c r="E333" i="8"/>
  <c r="F333" i="8"/>
  <c r="E334" i="8"/>
  <c r="F334" i="8"/>
  <c r="E335" i="8"/>
  <c r="F335" i="8"/>
  <c r="E336" i="8"/>
  <c r="F336" i="8"/>
  <c r="E337" i="8"/>
  <c r="F337" i="8"/>
  <c r="E338" i="8"/>
  <c r="F338" i="8"/>
  <c r="E339" i="8"/>
  <c r="F339" i="8"/>
  <c r="E340" i="8"/>
  <c r="F340" i="8"/>
  <c r="E341" i="8"/>
  <c r="F341" i="8"/>
  <c r="E342" i="8"/>
  <c r="F342" i="8"/>
  <c r="E343" i="8"/>
  <c r="F343" i="8"/>
  <c r="E344" i="8"/>
  <c r="F344" i="8"/>
  <c r="G344" i="8" s="1"/>
  <c r="E345" i="8"/>
  <c r="F345" i="8"/>
  <c r="S286" i="8"/>
  <c r="S287" i="8"/>
  <c r="S288" i="8"/>
  <c r="S289" i="8"/>
  <c r="S290" i="8"/>
  <c r="S291" i="8"/>
  <c r="S292" i="8"/>
  <c r="S293" i="8"/>
  <c r="S294" i="8"/>
  <c r="S295" i="8"/>
  <c r="S296" i="8"/>
  <c r="S297" i="8"/>
  <c r="S298" i="8"/>
  <c r="S299" i="8"/>
  <c r="S300" i="8"/>
  <c r="S301" i="8"/>
  <c r="S302" i="8"/>
  <c r="S303" i="8"/>
  <c r="S304" i="8"/>
  <c r="S305" i="8"/>
  <c r="S306" i="8"/>
  <c r="S307" i="8"/>
  <c r="S308" i="8"/>
  <c r="S309" i="8"/>
  <c r="S310" i="8"/>
  <c r="S311" i="8"/>
  <c r="S312" i="8"/>
  <c r="S313" i="8"/>
  <c r="S314" i="8"/>
  <c r="S315" i="8"/>
  <c r="S316" i="8"/>
  <c r="S317" i="8"/>
  <c r="S318" i="8"/>
  <c r="S319" i="8"/>
  <c r="S320" i="8"/>
  <c r="S321" i="8"/>
  <c r="S322" i="8"/>
  <c r="S323" i="8"/>
  <c r="S324" i="8"/>
  <c r="S325" i="8"/>
  <c r="S326" i="8"/>
  <c r="S327" i="8"/>
  <c r="S328" i="8"/>
  <c r="S329" i="8"/>
  <c r="S330" i="8"/>
  <c r="S331" i="8"/>
  <c r="S332" i="8"/>
  <c r="S333" i="8"/>
  <c r="S334" i="8"/>
  <c r="S335" i="8"/>
  <c r="S336" i="8"/>
  <c r="S337" i="8"/>
  <c r="S338" i="8"/>
  <c r="S339" i="8"/>
  <c r="S340" i="8"/>
  <c r="S341" i="8"/>
  <c r="S342" i="8"/>
  <c r="S343" i="8"/>
  <c r="S344" i="8"/>
  <c r="S345" i="8"/>
  <c r="U226" i="17"/>
  <c r="U227" i="17"/>
  <c r="U228" i="17"/>
  <c r="U229" i="17"/>
  <c r="U230" i="17"/>
  <c r="U231" i="17"/>
  <c r="U232" i="17"/>
  <c r="U233" i="17"/>
  <c r="U234" i="17"/>
  <c r="U235" i="17"/>
  <c r="U236" i="17"/>
  <c r="U237" i="17"/>
  <c r="U238" i="17"/>
  <c r="U239" i="17"/>
  <c r="U240" i="17"/>
  <c r="U241" i="17"/>
  <c r="U242" i="17"/>
  <c r="U243" i="17"/>
  <c r="U244" i="17"/>
  <c r="U245" i="17"/>
  <c r="U246" i="17"/>
  <c r="U247" i="17"/>
  <c r="U248" i="17"/>
  <c r="U249" i="17"/>
  <c r="U250" i="17"/>
  <c r="U251" i="17"/>
  <c r="U252" i="17"/>
  <c r="U253" i="17"/>
  <c r="U254" i="17"/>
  <c r="U255" i="17"/>
  <c r="U256" i="17"/>
  <c r="U257" i="17"/>
  <c r="U258" i="17"/>
  <c r="U259" i="17"/>
  <c r="U260" i="17"/>
  <c r="U261" i="17"/>
  <c r="U262" i="17"/>
  <c r="U263" i="17"/>
  <c r="U264" i="17"/>
  <c r="U265" i="17"/>
  <c r="U266" i="17"/>
  <c r="U267" i="17"/>
  <c r="U268" i="17"/>
  <c r="U269" i="17"/>
  <c r="U270" i="17"/>
  <c r="U271" i="17"/>
  <c r="U272" i="17"/>
  <c r="U273" i="17"/>
  <c r="U274" i="17"/>
  <c r="U275" i="17"/>
  <c r="U276" i="17"/>
  <c r="U277" i="17"/>
  <c r="U278" i="17"/>
  <c r="U279" i="17"/>
  <c r="U280" i="17"/>
  <c r="U281" i="17"/>
  <c r="U282" i="17"/>
  <c r="U283" i="17"/>
  <c r="U284" i="17"/>
  <c r="U285" i="17"/>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H286" i="5"/>
  <c r="K286" i="5"/>
  <c r="H287" i="5"/>
  <c r="K287" i="5"/>
  <c r="F288" i="5"/>
  <c r="H288" i="5"/>
  <c r="K288" i="5"/>
  <c r="H289" i="5"/>
  <c r="K289" i="5"/>
  <c r="D290" i="5"/>
  <c r="F290" i="5"/>
  <c r="H290" i="5"/>
  <c r="K290" i="5"/>
  <c r="E291" i="5"/>
  <c r="H291" i="5"/>
  <c r="K291" i="5"/>
  <c r="G292" i="5"/>
  <c r="H292" i="5"/>
  <c r="K292" i="5"/>
  <c r="F293" i="5"/>
  <c r="H293" i="5"/>
  <c r="K293" i="5"/>
  <c r="H294" i="5"/>
  <c r="K294" i="5"/>
  <c r="H295" i="5"/>
  <c r="K295" i="5"/>
  <c r="H296" i="5"/>
  <c r="K296" i="5"/>
  <c r="E297" i="5"/>
  <c r="H297" i="5"/>
  <c r="K297" i="5"/>
  <c r="H298" i="5"/>
  <c r="K298" i="5"/>
  <c r="F299" i="5"/>
  <c r="H299" i="5"/>
  <c r="K299" i="5"/>
  <c r="H300" i="5"/>
  <c r="K300" i="5"/>
  <c r="H301" i="5"/>
  <c r="K301" i="5"/>
  <c r="C302" i="5"/>
  <c r="D302" i="5"/>
  <c r="F302" i="5"/>
  <c r="H302" i="5"/>
  <c r="K302" i="5"/>
  <c r="H303" i="5"/>
  <c r="K303" i="5"/>
  <c r="D304" i="5"/>
  <c r="G304" i="5"/>
  <c r="H304" i="5"/>
  <c r="K304" i="5"/>
  <c r="H305" i="5"/>
  <c r="K305" i="5"/>
  <c r="H306" i="5"/>
  <c r="K306" i="5"/>
  <c r="H307" i="5"/>
  <c r="K307" i="5"/>
  <c r="H308" i="5"/>
  <c r="K308" i="5"/>
  <c r="E309" i="5"/>
  <c r="H309" i="5"/>
  <c r="K309" i="5"/>
  <c r="H310" i="5"/>
  <c r="K310" i="5"/>
  <c r="H311" i="5"/>
  <c r="K311" i="5"/>
  <c r="H312" i="5"/>
  <c r="K312" i="5"/>
  <c r="D313" i="5"/>
  <c r="H313" i="5"/>
  <c r="K313" i="5"/>
  <c r="H314" i="5"/>
  <c r="K314" i="5"/>
  <c r="E315" i="5"/>
  <c r="F315" i="5"/>
  <c r="H315" i="5"/>
  <c r="K315" i="5"/>
  <c r="H316" i="5"/>
  <c r="K316" i="5"/>
  <c r="F317" i="5"/>
  <c r="H317" i="5"/>
  <c r="I317" i="5"/>
  <c r="K317" i="5"/>
  <c r="H318" i="5"/>
  <c r="K318" i="5"/>
  <c r="H319" i="5"/>
  <c r="K319" i="5"/>
  <c r="C320" i="5"/>
  <c r="H320" i="5"/>
  <c r="K320" i="5"/>
  <c r="H321" i="5"/>
  <c r="K321" i="5"/>
  <c r="H322" i="5"/>
  <c r="K322" i="5"/>
  <c r="H323" i="5"/>
  <c r="K323" i="5"/>
  <c r="F324" i="5"/>
  <c r="H324" i="5"/>
  <c r="K324" i="5"/>
  <c r="H325" i="5"/>
  <c r="K325" i="5"/>
  <c r="D326" i="5"/>
  <c r="F326" i="5"/>
  <c r="H326" i="5"/>
  <c r="K326" i="5"/>
  <c r="E327" i="5"/>
  <c r="H327" i="5"/>
  <c r="K327" i="5"/>
  <c r="G328" i="5"/>
  <c r="H328" i="5"/>
  <c r="K328" i="5"/>
  <c r="D329" i="5"/>
  <c r="F329" i="5"/>
  <c r="H329" i="5"/>
  <c r="K329" i="5"/>
  <c r="H330" i="5"/>
  <c r="K330" i="5"/>
  <c r="D331" i="5"/>
  <c r="H331" i="5"/>
  <c r="K331" i="5"/>
  <c r="H332" i="5"/>
  <c r="K332" i="5"/>
  <c r="F333" i="5"/>
  <c r="H333" i="5"/>
  <c r="K333" i="5"/>
  <c r="H334" i="5"/>
  <c r="K334" i="5"/>
  <c r="H335" i="5"/>
  <c r="K335" i="5"/>
  <c r="H336" i="5"/>
  <c r="K336" i="5"/>
  <c r="H337" i="5"/>
  <c r="K337" i="5"/>
  <c r="C338" i="5"/>
  <c r="D338" i="5"/>
  <c r="E338" i="5"/>
  <c r="F338" i="5"/>
  <c r="H338" i="5"/>
  <c r="K338" i="5"/>
  <c r="C339" i="5"/>
  <c r="E339" i="5"/>
  <c r="F339" i="5"/>
  <c r="G339" i="5"/>
  <c r="H339" i="5"/>
  <c r="I339" i="5"/>
  <c r="K339" i="5"/>
  <c r="F340" i="5"/>
  <c r="G340" i="5"/>
  <c r="H340" i="5"/>
  <c r="I340" i="5"/>
  <c r="K340" i="5"/>
  <c r="C341" i="5"/>
  <c r="H341" i="5"/>
  <c r="K341" i="5"/>
  <c r="E342" i="5"/>
  <c r="F342" i="5"/>
  <c r="H342" i="5"/>
  <c r="K342" i="5"/>
  <c r="H343" i="5"/>
  <c r="I343" i="5"/>
  <c r="K343" i="5"/>
  <c r="H344" i="5"/>
  <c r="K344" i="5"/>
  <c r="H345" i="5"/>
  <c r="K345" i="5"/>
  <c r="B287" i="4"/>
  <c r="B294" i="4"/>
  <c r="B299" i="4"/>
  <c r="B311" i="4"/>
  <c r="B318" i="4"/>
  <c r="B319" i="4"/>
  <c r="I319" i="8" s="1"/>
  <c r="B320" i="4"/>
  <c r="B330" i="4"/>
  <c r="B331" i="4"/>
  <c r="I331" i="8" s="1"/>
  <c r="B342" i="4"/>
  <c r="B342" i="5" s="1"/>
  <c r="B343" i="4"/>
  <c r="B286" i="4"/>
  <c r="C290" i="5"/>
  <c r="D293" i="5"/>
  <c r="D295" i="5"/>
  <c r="B296" i="4"/>
  <c r="B298" i="4"/>
  <c r="F303" i="5"/>
  <c r="F306" i="5"/>
  <c r="B310" i="4"/>
  <c r="F320" i="5"/>
  <c r="B322" i="4"/>
  <c r="B323" i="4"/>
  <c r="C326" i="5"/>
  <c r="B334" i="4"/>
  <c r="C340" i="8"/>
  <c r="F344" i="5"/>
  <c r="B286" i="21"/>
  <c r="B287" i="21"/>
  <c r="B288" i="21"/>
  <c r="B289" i="21"/>
  <c r="B290" i="21"/>
  <c r="B291" i="21"/>
  <c r="B292" i="21"/>
  <c r="B293" i="21"/>
  <c r="B294" i="21"/>
  <c r="B295" i="21"/>
  <c r="B296" i="21"/>
  <c r="B297" i="21"/>
  <c r="B298" i="21"/>
  <c r="B299" i="21"/>
  <c r="B300" i="21"/>
  <c r="B301" i="21"/>
  <c r="B302" i="21"/>
  <c r="B303" i="21"/>
  <c r="B304" i="21"/>
  <c r="B305" i="21"/>
  <c r="B306" i="21"/>
  <c r="B307" i="21"/>
  <c r="B308" i="21"/>
  <c r="B309" i="21"/>
  <c r="B310" i="21"/>
  <c r="B311" i="21"/>
  <c r="B312" i="21"/>
  <c r="B313" i="21"/>
  <c r="B314" i="21"/>
  <c r="B315" i="21"/>
  <c r="B316" i="21"/>
  <c r="B317" i="21"/>
  <c r="B318" i="21"/>
  <c r="B319" i="21"/>
  <c r="B320" i="21"/>
  <c r="B321" i="21"/>
  <c r="B322" i="21"/>
  <c r="B323" i="21"/>
  <c r="B324" i="21"/>
  <c r="B325" i="21"/>
  <c r="B326" i="21"/>
  <c r="B327" i="21"/>
  <c r="B328" i="21"/>
  <c r="B329" i="21"/>
  <c r="B330" i="21"/>
  <c r="B331" i="21"/>
  <c r="B332" i="21"/>
  <c r="B333" i="21"/>
  <c r="B334" i="21"/>
  <c r="B335" i="21"/>
  <c r="B336" i="21"/>
  <c r="B337" i="21"/>
  <c r="B338" i="21"/>
  <c r="B339" i="21"/>
  <c r="B340" i="21"/>
  <c r="B341" i="21"/>
  <c r="B342" i="21"/>
  <c r="B343" i="21"/>
  <c r="B344" i="21"/>
  <c r="B345" i="21"/>
  <c r="F286" i="3"/>
  <c r="F287" i="3"/>
  <c r="F288" i="3"/>
  <c r="F289" i="3"/>
  <c r="F290" i="3"/>
  <c r="E291" i="3"/>
  <c r="F291" i="3"/>
  <c r="F292" i="3"/>
  <c r="F293" i="3"/>
  <c r="F294" i="3"/>
  <c r="D295" i="3"/>
  <c r="E295" i="3"/>
  <c r="F295" i="3"/>
  <c r="F296" i="3"/>
  <c r="F297" i="3"/>
  <c r="F298" i="3"/>
  <c r="F299" i="3"/>
  <c r="F300" i="3"/>
  <c r="F301" i="3"/>
  <c r="F302" i="3"/>
  <c r="E303" i="3"/>
  <c r="F303" i="3"/>
  <c r="F304" i="3"/>
  <c r="F305" i="3"/>
  <c r="F306" i="3"/>
  <c r="D307" i="3"/>
  <c r="E307" i="3"/>
  <c r="F307" i="3"/>
  <c r="F308" i="3"/>
  <c r="F309" i="3"/>
  <c r="F310" i="3"/>
  <c r="F311" i="3"/>
  <c r="F312" i="3"/>
  <c r="F313" i="3"/>
  <c r="F314" i="3"/>
  <c r="F315" i="3"/>
  <c r="F316" i="3"/>
  <c r="F317" i="3"/>
  <c r="F318" i="3"/>
  <c r="D319" i="3"/>
  <c r="F319" i="3"/>
  <c r="D320" i="3"/>
  <c r="E320" i="3"/>
  <c r="F320" i="3"/>
  <c r="F321" i="3"/>
  <c r="F322" i="3"/>
  <c r="F323" i="3"/>
  <c r="F324" i="3"/>
  <c r="F325" i="3"/>
  <c r="F326" i="3"/>
  <c r="F327" i="3"/>
  <c r="F328" i="3"/>
  <c r="F329" i="3"/>
  <c r="F330" i="3"/>
  <c r="F331" i="3"/>
  <c r="D332" i="3"/>
  <c r="F332" i="3"/>
  <c r="F333" i="3"/>
  <c r="F334" i="3"/>
  <c r="F335" i="3"/>
  <c r="F336" i="3"/>
  <c r="F337" i="3"/>
  <c r="F338" i="3"/>
  <c r="D339" i="3"/>
  <c r="E339" i="3"/>
  <c r="F339" i="3"/>
  <c r="F340" i="3"/>
  <c r="F341" i="3"/>
  <c r="F342" i="3"/>
  <c r="E343" i="3"/>
  <c r="F343" i="3"/>
  <c r="E344" i="3"/>
  <c r="F344" i="3"/>
  <c r="F345" i="3"/>
  <c r="C289" i="2"/>
  <c r="G289" i="3" s="1"/>
  <c r="C313" i="2"/>
  <c r="G313" i="3" s="1"/>
  <c r="D286" i="2"/>
  <c r="D287" i="2"/>
  <c r="D288" i="2"/>
  <c r="E288" i="3" s="1"/>
  <c r="D289" i="2"/>
  <c r="D290" i="2"/>
  <c r="D291" i="2"/>
  <c r="D292" i="2"/>
  <c r="D293" i="2"/>
  <c r="D294" i="2"/>
  <c r="D295" i="2"/>
  <c r="C295" i="2" s="1"/>
  <c r="D296" i="2"/>
  <c r="C296" i="2" s="1"/>
  <c r="D297" i="2"/>
  <c r="D298" i="2"/>
  <c r="D299" i="2"/>
  <c r="D300" i="2"/>
  <c r="D300" i="3" s="1"/>
  <c r="D301" i="2"/>
  <c r="C301" i="2" s="1"/>
  <c r="B301" i="2" s="1"/>
  <c r="D302" i="2"/>
  <c r="D303" i="2"/>
  <c r="D304" i="2"/>
  <c r="C304" i="2" s="1"/>
  <c r="D305" i="2"/>
  <c r="D306" i="2"/>
  <c r="D307" i="2"/>
  <c r="C307" i="2" s="1"/>
  <c r="D308" i="2"/>
  <c r="D308" i="3" s="1"/>
  <c r="D309" i="2"/>
  <c r="C309" i="2" s="1"/>
  <c r="D310" i="2"/>
  <c r="C310" i="2" s="1"/>
  <c r="D311" i="2"/>
  <c r="D312" i="2"/>
  <c r="E312" i="3" s="1"/>
  <c r="D313" i="2"/>
  <c r="D314" i="2"/>
  <c r="D315" i="2"/>
  <c r="E315" i="3" s="1"/>
  <c r="D316" i="2"/>
  <c r="D317" i="2"/>
  <c r="D318" i="2"/>
  <c r="D319" i="2"/>
  <c r="C319" i="2" s="1"/>
  <c r="D320" i="2"/>
  <c r="C320" i="2" s="1"/>
  <c r="D321" i="2"/>
  <c r="D322" i="2"/>
  <c r="D323" i="2"/>
  <c r="D324" i="2"/>
  <c r="C324" i="2" s="1"/>
  <c r="D325" i="2"/>
  <c r="C325" i="2" s="1"/>
  <c r="D326" i="2"/>
  <c r="D327" i="2"/>
  <c r="E327" i="3" s="1"/>
  <c r="D328" i="2"/>
  <c r="D328" i="3" s="1"/>
  <c r="D329" i="2"/>
  <c r="C329" i="2" s="1"/>
  <c r="D330" i="2"/>
  <c r="D331" i="2"/>
  <c r="D331" i="3" s="1"/>
  <c r="D332" i="2"/>
  <c r="C332" i="2" s="1"/>
  <c r="D333" i="2"/>
  <c r="D334" i="2"/>
  <c r="D335" i="2"/>
  <c r="C335" i="2" s="1"/>
  <c r="D336" i="2"/>
  <c r="E336" i="3" s="1"/>
  <c r="D337" i="2"/>
  <c r="D338" i="2"/>
  <c r="D338" i="3" s="1"/>
  <c r="D339" i="2"/>
  <c r="D340" i="2"/>
  <c r="D341" i="2"/>
  <c r="D342" i="2"/>
  <c r="D342" i="3" s="1"/>
  <c r="D343" i="2"/>
  <c r="D344" i="2"/>
  <c r="C344" i="2" s="1"/>
  <c r="D345" i="2"/>
  <c r="U49" i="16" l="1"/>
  <c r="U48" i="16"/>
  <c r="G281" i="8"/>
  <c r="G283" i="8"/>
  <c r="G314" i="8"/>
  <c r="G288" i="8"/>
  <c r="G308" i="8"/>
  <c r="G306" i="8"/>
  <c r="G282" i="8"/>
  <c r="G324" i="8"/>
  <c r="G334" i="8"/>
  <c r="G345" i="8"/>
  <c r="G333" i="8"/>
  <c r="G316" i="8"/>
  <c r="G269" i="8"/>
  <c r="G267" i="8"/>
  <c r="G266" i="8"/>
  <c r="G265" i="8"/>
  <c r="B309" i="2"/>
  <c r="H309" i="3"/>
  <c r="I309" i="3"/>
  <c r="D344" i="3"/>
  <c r="E296" i="3"/>
  <c r="G317" i="8"/>
  <c r="G312" i="8"/>
  <c r="E328" i="3"/>
  <c r="E319" i="3"/>
  <c r="D296" i="3"/>
  <c r="G300" i="8"/>
  <c r="G294" i="8"/>
  <c r="G277" i="8"/>
  <c r="C288" i="2"/>
  <c r="E342" i="3"/>
  <c r="G331" i="8"/>
  <c r="G315" i="8"/>
  <c r="G276" i="8"/>
  <c r="C300" i="2"/>
  <c r="E335" i="3"/>
  <c r="D335" i="3"/>
  <c r="C286" i="2"/>
  <c r="E308" i="3"/>
  <c r="G330" i="8"/>
  <c r="G319" i="8"/>
  <c r="G296" i="8"/>
  <c r="E332" i="3"/>
  <c r="G297" i="8"/>
  <c r="G285" i="8"/>
  <c r="G280" i="8"/>
  <c r="B324" i="8"/>
  <c r="H324" i="3"/>
  <c r="I324" i="3"/>
  <c r="C324" i="3"/>
  <c r="B324" i="2"/>
  <c r="G324" i="3"/>
  <c r="B310" i="8"/>
  <c r="G310" i="3"/>
  <c r="H310" i="3"/>
  <c r="I310" i="3"/>
  <c r="B310" i="2"/>
  <c r="B310" i="3" s="1"/>
  <c r="B335" i="8"/>
  <c r="G335" i="3"/>
  <c r="H335" i="3"/>
  <c r="I335" i="3"/>
  <c r="B335" i="2"/>
  <c r="B335" i="3" s="1"/>
  <c r="B296" i="8"/>
  <c r="H296" i="3"/>
  <c r="I296" i="3"/>
  <c r="B296" i="2"/>
  <c r="B296" i="3" s="1"/>
  <c r="G296" i="3"/>
  <c r="B319" i="8"/>
  <c r="G319" i="3"/>
  <c r="H319" i="3"/>
  <c r="I319" i="3"/>
  <c r="B319" i="2"/>
  <c r="B319" i="3" s="1"/>
  <c r="C319" i="3"/>
  <c r="B307" i="8"/>
  <c r="G307" i="3"/>
  <c r="H307" i="3"/>
  <c r="I307" i="3"/>
  <c r="C307" i="3"/>
  <c r="B307" i="2"/>
  <c r="B295" i="8"/>
  <c r="G295" i="3"/>
  <c r="H295" i="3"/>
  <c r="I295" i="3"/>
  <c r="C295" i="3"/>
  <c r="B295" i="3"/>
  <c r="B295" i="2"/>
  <c r="H301" i="8"/>
  <c r="J301" i="3"/>
  <c r="B332" i="8"/>
  <c r="B332" i="3"/>
  <c r="C332" i="3"/>
  <c r="G332" i="3"/>
  <c r="B332" i="2"/>
  <c r="H332" i="3"/>
  <c r="I332" i="3"/>
  <c r="I323" i="8"/>
  <c r="J323" i="5"/>
  <c r="B344" i="8"/>
  <c r="H344" i="3"/>
  <c r="B344" i="2"/>
  <c r="C344" i="3"/>
  <c r="I344" i="3"/>
  <c r="G344" i="3"/>
  <c r="B304" i="8"/>
  <c r="B304" i="2"/>
  <c r="G304" i="3"/>
  <c r="H304" i="3"/>
  <c r="I304" i="3"/>
  <c r="I334" i="8"/>
  <c r="J334" i="5"/>
  <c r="I322" i="8"/>
  <c r="J322" i="5"/>
  <c r="I310" i="8"/>
  <c r="J310" i="5"/>
  <c r="I298" i="8"/>
  <c r="J298" i="5"/>
  <c r="I286" i="8"/>
  <c r="J286" i="5"/>
  <c r="B320" i="8"/>
  <c r="B320" i="3"/>
  <c r="B320" i="2"/>
  <c r="G320" i="3"/>
  <c r="H320" i="3"/>
  <c r="I320" i="3"/>
  <c r="C320" i="3"/>
  <c r="B329" i="8"/>
  <c r="B329" i="2"/>
  <c r="G329" i="3"/>
  <c r="H329" i="3"/>
  <c r="I329" i="3"/>
  <c r="I296" i="8"/>
  <c r="J296" i="5"/>
  <c r="B325" i="8"/>
  <c r="G325" i="3"/>
  <c r="H325" i="3"/>
  <c r="I325" i="3"/>
  <c r="B325" i="2"/>
  <c r="D305" i="3"/>
  <c r="E305" i="3"/>
  <c r="E341" i="3"/>
  <c r="D317" i="3"/>
  <c r="E317" i="3"/>
  <c r="D293" i="3"/>
  <c r="E293" i="3"/>
  <c r="C341" i="2"/>
  <c r="C341" i="3" s="1"/>
  <c r="C317" i="2"/>
  <c r="C317" i="3" s="1"/>
  <c r="C305" i="2"/>
  <c r="C293" i="2"/>
  <c r="G301" i="3"/>
  <c r="D337" i="3"/>
  <c r="E337" i="3"/>
  <c r="C313" i="3"/>
  <c r="D313" i="3"/>
  <c r="E313" i="3"/>
  <c r="C289" i="3"/>
  <c r="D289" i="3"/>
  <c r="E289" i="3"/>
  <c r="C337" i="2"/>
  <c r="C329" i="3"/>
  <c r="D329" i="3"/>
  <c r="E329" i="3"/>
  <c r="D341" i="3"/>
  <c r="C328" i="2"/>
  <c r="C328" i="3" s="1"/>
  <c r="B331" i="5"/>
  <c r="C339" i="2"/>
  <c r="C327" i="2"/>
  <c r="C315" i="2"/>
  <c r="C315" i="3" s="1"/>
  <c r="C303" i="2"/>
  <c r="C303" i="3" s="1"/>
  <c r="C291" i="2"/>
  <c r="C335" i="3"/>
  <c r="E324" i="3"/>
  <c r="D315" i="3"/>
  <c r="D303" i="3"/>
  <c r="I300" i="3"/>
  <c r="D291" i="3"/>
  <c r="G344" i="5"/>
  <c r="B313" i="8"/>
  <c r="B313" i="3"/>
  <c r="I299" i="8"/>
  <c r="J299" i="5"/>
  <c r="C304" i="3"/>
  <c r="C340" i="2"/>
  <c r="C340" i="3" s="1"/>
  <c r="C316" i="2"/>
  <c r="C292" i="2"/>
  <c r="C292" i="3" s="1"/>
  <c r="I330" i="8"/>
  <c r="J330" i="5"/>
  <c r="B334" i="5"/>
  <c r="D326" i="3"/>
  <c r="E326" i="3"/>
  <c r="D314" i="3"/>
  <c r="E314" i="3"/>
  <c r="D302" i="3"/>
  <c r="E302" i="3"/>
  <c r="D290" i="3"/>
  <c r="E290" i="3"/>
  <c r="C338" i="2"/>
  <c r="C326" i="2"/>
  <c r="C314" i="2"/>
  <c r="C302" i="2"/>
  <c r="C290" i="2"/>
  <c r="B313" i="2"/>
  <c r="B300" i="2"/>
  <c r="D324" i="3"/>
  <c r="C310" i="3"/>
  <c r="C335" i="8"/>
  <c r="C335" i="5"/>
  <c r="E335" i="5"/>
  <c r="G335" i="5"/>
  <c r="D335" i="5"/>
  <c r="B323" i="5"/>
  <c r="C323" i="5"/>
  <c r="E323" i="5"/>
  <c r="C323" i="8"/>
  <c r="G323" i="5"/>
  <c r="D323" i="5"/>
  <c r="F323" i="5"/>
  <c r="I323" i="5"/>
  <c r="B311" i="5"/>
  <c r="C311" i="5"/>
  <c r="C311" i="8"/>
  <c r="E311" i="5"/>
  <c r="G311" i="5"/>
  <c r="I311" i="5"/>
  <c r="D311" i="5"/>
  <c r="C299" i="8"/>
  <c r="B299" i="5"/>
  <c r="C299" i="5"/>
  <c r="E299" i="5"/>
  <c r="G299" i="5"/>
  <c r="D299" i="5"/>
  <c r="B287" i="5"/>
  <c r="C287" i="5"/>
  <c r="C287" i="8"/>
  <c r="E287" i="5"/>
  <c r="G287" i="5"/>
  <c r="D287" i="5"/>
  <c r="F287" i="5"/>
  <c r="I287" i="5"/>
  <c r="B295" i="4"/>
  <c r="I299" i="5"/>
  <c r="D286" i="5"/>
  <c r="I322" i="5"/>
  <c r="C322" i="8"/>
  <c r="C322" i="5"/>
  <c r="E322" i="5"/>
  <c r="F322" i="5"/>
  <c r="G322" i="5"/>
  <c r="B301" i="8"/>
  <c r="B301" i="3"/>
  <c r="I298" i="5"/>
  <c r="C298" i="5"/>
  <c r="E298" i="5"/>
  <c r="C298" i="8"/>
  <c r="F298" i="5"/>
  <c r="D298" i="5"/>
  <c r="G298" i="5"/>
  <c r="B300" i="8"/>
  <c r="I287" i="8"/>
  <c r="J287" i="5"/>
  <c r="E333" i="5"/>
  <c r="C323" i="2"/>
  <c r="C311" i="2"/>
  <c r="C299" i="2"/>
  <c r="C287" i="2"/>
  <c r="E340" i="3"/>
  <c r="E323" i="3"/>
  <c r="E300" i="3"/>
  <c r="C344" i="8"/>
  <c r="C344" i="5"/>
  <c r="D344" i="5"/>
  <c r="E344" i="5"/>
  <c r="I344" i="5"/>
  <c r="C332" i="8"/>
  <c r="E332" i="5"/>
  <c r="G332" i="5"/>
  <c r="I332" i="5"/>
  <c r="C332" i="5"/>
  <c r="D332" i="5"/>
  <c r="F332" i="5"/>
  <c r="E320" i="5"/>
  <c r="G320" i="5"/>
  <c r="I320" i="5"/>
  <c r="B320" i="5"/>
  <c r="C320" i="8"/>
  <c r="D320" i="8" s="1"/>
  <c r="D320" i="5"/>
  <c r="E308" i="5"/>
  <c r="G308" i="5"/>
  <c r="I308" i="5"/>
  <c r="C308" i="8"/>
  <c r="C308" i="5"/>
  <c r="D308" i="5"/>
  <c r="E296" i="5"/>
  <c r="G296" i="5"/>
  <c r="I296" i="5"/>
  <c r="C296" i="8"/>
  <c r="B296" i="5"/>
  <c r="C296" i="5"/>
  <c r="D296" i="5"/>
  <c r="F296" i="5"/>
  <c r="B344" i="4"/>
  <c r="B344" i="5" s="1"/>
  <c r="I318" i="8"/>
  <c r="J318" i="5"/>
  <c r="J319" i="5"/>
  <c r="I286" i="5"/>
  <c r="C286" i="5"/>
  <c r="E286" i="5"/>
  <c r="C286" i="8"/>
  <c r="F286" i="5"/>
  <c r="G286" i="5"/>
  <c r="B286" i="5"/>
  <c r="B288" i="8"/>
  <c r="B289" i="8"/>
  <c r="B289" i="2"/>
  <c r="J294" i="5"/>
  <c r="I294" i="8"/>
  <c r="C345" i="8"/>
  <c r="C345" i="5"/>
  <c r="D345" i="5"/>
  <c r="E345" i="5"/>
  <c r="F345" i="5"/>
  <c r="G345" i="5"/>
  <c r="G333" i="5"/>
  <c r="I333" i="5"/>
  <c r="C333" i="8"/>
  <c r="C333" i="5"/>
  <c r="D333" i="5"/>
  <c r="B333" i="4"/>
  <c r="G309" i="5"/>
  <c r="I309" i="5"/>
  <c r="C309" i="8"/>
  <c r="C309" i="5"/>
  <c r="D309" i="5"/>
  <c r="F309" i="5"/>
  <c r="B309" i="4"/>
  <c r="B309" i="5" s="1"/>
  <c r="B345" i="4"/>
  <c r="B345" i="5" s="1"/>
  <c r="F343" i="5"/>
  <c r="C343" i="8"/>
  <c r="B343" i="5"/>
  <c r="G343" i="5"/>
  <c r="C331" i="5"/>
  <c r="E331" i="5"/>
  <c r="F331" i="5"/>
  <c r="G331" i="5"/>
  <c r="C331" i="8"/>
  <c r="I331" i="5"/>
  <c r="C319" i="5"/>
  <c r="E319" i="5"/>
  <c r="F319" i="5"/>
  <c r="C319" i="8"/>
  <c r="G319" i="5"/>
  <c r="I319" i="5"/>
  <c r="B319" i="5"/>
  <c r="D319" i="5"/>
  <c r="I311" i="8"/>
  <c r="J311" i="5"/>
  <c r="E343" i="5"/>
  <c r="C330" i="5"/>
  <c r="D330" i="5"/>
  <c r="E330" i="5"/>
  <c r="G330" i="5"/>
  <c r="I330" i="5"/>
  <c r="C330" i="8"/>
  <c r="B330" i="5"/>
  <c r="F330" i="5"/>
  <c r="C318" i="5"/>
  <c r="D318" i="5"/>
  <c r="E318" i="5"/>
  <c r="G318" i="5"/>
  <c r="C318" i="8"/>
  <c r="I318" i="5"/>
  <c r="F318" i="5"/>
  <c r="C306" i="5"/>
  <c r="D306" i="5"/>
  <c r="E306" i="5"/>
  <c r="C306" i="8"/>
  <c r="G306" i="5"/>
  <c r="I306" i="5"/>
  <c r="C294" i="5"/>
  <c r="D294" i="5"/>
  <c r="E294" i="5"/>
  <c r="C294" i="8"/>
  <c r="G294" i="5"/>
  <c r="I294" i="5"/>
  <c r="B294" i="5"/>
  <c r="F294" i="5"/>
  <c r="I335" i="5"/>
  <c r="B298" i="5"/>
  <c r="B295" i="5"/>
  <c r="C325" i="3"/>
  <c r="D325" i="3"/>
  <c r="E325" i="3"/>
  <c r="C301" i="3"/>
  <c r="D301" i="3"/>
  <c r="E301" i="3"/>
  <c r="I320" i="8"/>
  <c r="J320" i="5"/>
  <c r="G321" i="5"/>
  <c r="I321" i="5"/>
  <c r="C321" i="8"/>
  <c r="C321" i="5"/>
  <c r="D321" i="5"/>
  <c r="E321" i="5"/>
  <c r="F321" i="5"/>
  <c r="B321" i="4"/>
  <c r="B321" i="5" s="1"/>
  <c r="D322" i="3"/>
  <c r="E322" i="3"/>
  <c r="D286" i="3"/>
  <c r="E286" i="3"/>
  <c r="C307" i="5"/>
  <c r="C307" i="8"/>
  <c r="E307" i="5"/>
  <c r="F307" i="5"/>
  <c r="G307" i="5"/>
  <c r="I307" i="5"/>
  <c r="D307" i="5"/>
  <c r="C342" i="8"/>
  <c r="D342" i="5"/>
  <c r="G342" i="5"/>
  <c r="I342" i="5"/>
  <c r="C342" i="5"/>
  <c r="D343" i="3"/>
  <c r="D336" i="3"/>
  <c r="D327" i="3"/>
  <c r="E311" i="3"/>
  <c r="E299" i="3"/>
  <c r="E287" i="3"/>
  <c r="B335" i="4"/>
  <c r="B335" i="5" s="1"/>
  <c r="B308" i="4"/>
  <c r="I345" i="5"/>
  <c r="C343" i="5"/>
  <c r="D322" i="5"/>
  <c r="F308" i="5"/>
  <c r="I310" i="5"/>
  <c r="C310" i="5"/>
  <c r="E310" i="5"/>
  <c r="F310" i="5"/>
  <c r="C310" i="8"/>
  <c r="B310" i="5"/>
  <c r="D310" i="5"/>
  <c r="G310" i="5"/>
  <c r="C288" i="3"/>
  <c r="C312" i="2"/>
  <c r="G297" i="5"/>
  <c r="C297" i="8"/>
  <c r="I297" i="5"/>
  <c r="C297" i="5"/>
  <c r="D297" i="5"/>
  <c r="B297" i="4"/>
  <c r="B297" i="5" s="1"/>
  <c r="D334" i="3"/>
  <c r="E334" i="3"/>
  <c r="D310" i="3"/>
  <c r="E310" i="3"/>
  <c r="D298" i="3"/>
  <c r="E298" i="3"/>
  <c r="C334" i="2"/>
  <c r="C322" i="2"/>
  <c r="C298" i="2"/>
  <c r="D340" i="3"/>
  <c r="D323" i="3"/>
  <c r="D312" i="3"/>
  <c r="D288" i="3"/>
  <c r="I343" i="8"/>
  <c r="J343" i="5"/>
  <c r="B309" i="8"/>
  <c r="B309" i="3"/>
  <c r="D343" i="5"/>
  <c r="C308" i="2"/>
  <c r="C308" i="3" s="1"/>
  <c r="C343" i="2"/>
  <c r="C331" i="2"/>
  <c r="E331" i="3"/>
  <c r="E316" i="3"/>
  <c r="I313" i="3"/>
  <c r="D311" i="3"/>
  <c r="E304" i="3"/>
  <c r="I301" i="3"/>
  <c r="D299" i="3"/>
  <c r="E292" i="3"/>
  <c r="I289" i="3"/>
  <c r="D287" i="3"/>
  <c r="B307" i="4"/>
  <c r="F335" i="5"/>
  <c r="J331" i="5"/>
  <c r="B322" i="5"/>
  <c r="B318" i="5"/>
  <c r="F311" i="5"/>
  <c r="I334" i="5"/>
  <c r="C334" i="8"/>
  <c r="C334" i="5"/>
  <c r="E334" i="5"/>
  <c r="F334" i="5"/>
  <c r="D334" i="5"/>
  <c r="G334" i="5"/>
  <c r="C300" i="3"/>
  <c r="C336" i="2"/>
  <c r="B286" i="8"/>
  <c r="I286" i="3"/>
  <c r="C295" i="8"/>
  <c r="C295" i="5"/>
  <c r="E295" i="5"/>
  <c r="F295" i="5"/>
  <c r="G295" i="5"/>
  <c r="I295" i="5"/>
  <c r="E345" i="3"/>
  <c r="D333" i="3"/>
  <c r="E333" i="3"/>
  <c r="D321" i="3"/>
  <c r="E321" i="3"/>
  <c r="C309" i="3"/>
  <c r="D309" i="3"/>
  <c r="E309" i="3"/>
  <c r="D297" i="3"/>
  <c r="E297" i="3"/>
  <c r="C345" i="2"/>
  <c r="C333" i="2"/>
  <c r="C321" i="2"/>
  <c r="C321" i="3" s="1"/>
  <c r="C297" i="2"/>
  <c r="D345" i="3"/>
  <c r="E338" i="3"/>
  <c r="G309" i="3"/>
  <c r="I342" i="8"/>
  <c r="J342" i="5"/>
  <c r="C296" i="3"/>
  <c r="D330" i="3"/>
  <c r="E330" i="3"/>
  <c r="D318" i="3"/>
  <c r="E318" i="3"/>
  <c r="D306" i="3"/>
  <c r="E306" i="3"/>
  <c r="D294" i="3"/>
  <c r="E294" i="3"/>
  <c r="C342" i="2"/>
  <c r="C330" i="2"/>
  <c r="C318" i="2"/>
  <c r="C306" i="2"/>
  <c r="C306" i="3" s="1"/>
  <c r="C294" i="2"/>
  <c r="D316" i="3"/>
  <c r="H313" i="3"/>
  <c r="D304" i="3"/>
  <c r="H301" i="3"/>
  <c r="C294" i="3"/>
  <c r="D292" i="3"/>
  <c r="H289" i="3"/>
  <c r="B332" i="4"/>
  <c r="B306" i="4"/>
  <c r="F297" i="5"/>
  <c r="C341" i="8"/>
  <c r="C329" i="8"/>
  <c r="C329" i="5"/>
  <c r="E329" i="5"/>
  <c r="G329" i="5"/>
  <c r="C317" i="8"/>
  <c r="C317" i="5"/>
  <c r="E317" i="5"/>
  <c r="G317" i="5"/>
  <c r="C305" i="5"/>
  <c r="E305" i="5"/>
  <c r="G305" i="5"/>
  <c r="C305" i="8"/>
  <c r="C293" i="8"/>
  <c r="C293" i="5"/>
  <c r="E293" i="5"/>
  <c r="G293" i="5"/>
  <c r="B341" i="4"/>
  <c r="B341" i="5" s="1"/>
  <c r="B329" i="4"/>
  <c r="B329" i="5" s="1"/>
  <c r="B317" i="4"/>
  <c r="B305" i="4"/>
  <c r="B293" i="4"/>
  <c r="I341" i="5"/>
  <c r="D317" i="5"/>
  <c r="I328" i="5"/>
  <c r="C328" i="5"/>
  <c r="C328" i="8"/>
  <c r="E328" i="5"/>
  <c r="F328" i="5"/>
  <c r="I316" i="5"/>
  <c r="C316" i="8"/>
  <c r="C316" i="5"/>
  <c r="E316" i="5"/>
  <c r="F316" i="5"/>
  <c r="I304" i="5"/>
  <c r="C304" i="8"/>
  <c r="C304" i="5"/>
  <c r="E304" i="5"/>
  <c r="F304" i="5"/>
  <c r="I292" i="5"/>
  <c r="C292" i="8"/>
  <c r="C292" i="5"/>
  <c r="E292" i="5"/>
  <c r="F292" i="5"/>
  <c r="B340" i="4"/>
  <c r="B328" i="4"/>
  <c r="B316" i="4"/>
  <c r="B304" i="4"/>
  <c r="B292" i="4"/>
  <c r="E340" i="5"/>
  <c r="D337" i="5"/>
  <c r="D328" i="5"/>
  <c r="F312" i="5"/>
  <c r="I305" i="5"/>
  <c r="D301" i="5"/>
  <c r="D292" i="5"/>
  <c r="C339" i="8"/>
  <c r="D339" i="5"/>
  <c r="C327" i="8"/>
  <c r="G327" i="5"/>
  <c r="I327" i="5"/>
  <c r="C327" i="5"/>
  <c r="D327" i="5"/>
  <c r="G315" i="5"/>
  <c r="I315" i="5"/>
  <c r="C315" i="5"/>
  <c r="D315" i="5"/>
  <c r="C315" i="8"/>
  <c r="G303" i="5"/>
  <c r="I303" i="5"/>
  <c r="C303" i="8"/>
  <c r="C303" i="5"/>
  <c r="D303" i="5"/>
  <c r="G291" i="5"/>
  <c r="I291" i="5"/>
  <c r="C291" i="5"/>
  <c r="D291" i="5"/>
  <c r="C291" i="8"/>
  <c r="B339" i="4"/>
  <c r="B327" i="4"/>
  <c r="B315" i="4"/>
  <c r="B303" i="4"/>
  <c r="B303" i="5" s="1"/>
  <c r="B291" i="4"/>
  <c r="G341" i="5"/>
  <c r="D340" i="5"/>
  <c r="E303" i="5"/>
  <c r="B292" i="5"/>
  <c r="C338" i="8"/>
  <c r="E326" i="5"/>
  <c r="G326" i="5"/>
  <c r="I326" i="5"/>
  <c r="C326" i="8"/>
  <c r="E314" i="5"/>
  <c r="G314" i="5"/>
  <c r="I314" i="5"/>
  <c r="C314" i="8"/>
  <c r="E302" i="5"/>
  <c r="C302" i="8"/>
  <c r="G302" i="5"/>
  <c r="I302" i="5"/>
  <c r="E290" i="5"/>
  <c r="C290" i="8"/>
  <c r="G290" i="5"/>
  <c r="I290" i="5"/>
  <c r="B338" i="4"/>
  <c r="B326" i="4"/>
  <c r="B314" i="4"/>
  <c r="B314" i="5" s="1"/>
  <c r="B302" i="4"/>
  <c r="B290" i="4"/>
  <c r="B290" i="5" s="1"/>
  <c r="F341" i="5"/>
  <c r="C340" i="5"/>
  <c r="I338" i="5"/>
  <c r="F314" i="5"/>
  <c r="F305" i="5"/>
  <c r="C337" i="8"/>
  <c r="C337" i="5"/>
  <c r="E337" i="5"/>
  <c r="F337" i="5"/>
  <c r="G337" i="5"/>
  <c r="I337" i="5"/>
  <c r="C325" i="5"/>
  <c r="E325" i="5"/>
  <c r="F325" i="5"/>
  <c r="G325" i="5"/>
  <c r="I325" i="5"/>
  <c r="C325" i="8"/>
  <c r="C313" i="5"/>
  <c r="E313" i="5"/>
  <c r="F313" i="5"/>
  <c r="G313" i="5"/>
  <c r="I313" i="5"/>
  <c r="C313" i="8"/>
  <c r="C301" i="5"/>
  <c r="E301" i="5"/>
  <c r="F301" i="5"/>
  <c r="G301" i="5"/>
  <c r="C301" i="8"/>
  <c r="I301" i="5"/>
  <c r="C289" i="5"/>
  <c r="E289" i="5"/>
  <c r="F289" i="5"/>
  <c r="G289" i="5"/>
  <c r="C289" i="8"/>
  <c r="I289" i="5"/>
  <c r="B337" i="4"/>
  <c r="B337" i="5" s="1"/>
  <c r="B325" i="4"/>
  <c r="B313" i="4"/>
  <c r="B301" i="4"/>
  <c r="B301" i="5" s="1"/>
  <c r="B289" i="4"/>
  <c r="E341" i="5"/>
  <c r="G316" i="5"/>
  <c r="D314" i="5"/>
  <c r="D305" i="5"/>
  <c r="C336" i="5"/>
  <c r="D336" i="5"/>
  <c r="E336" i="5"/>
  <c r="C336" i="8"/>
  <c r="G336" i="5"/>
  <c r="I336" i="5"/>
  <c r="C324" i="8"/>
  <c r="C324" i="5"/>
  <c r="D324" i="5"/>
  <c r="E324" i="5"/>
  <c r="G324" i="5"/>
  <c r="I324" i="5"/>
  <c r="C312" i="8"/>
  <c r="C312" i="5"/>
  <c r="D312" i="5"/>
  <c r="E312" i="5"/>
  <c r="G312" i="5"/>
  <c r="I312" i="5"/>
  <c r="C300" i="5"/>
  <c r="D300" i="5"/>
  <c r="E300" i="5"/>
  <c r="G300" i="5"/>
  <c r="I300" i="5"/>
  <c r="C300" i="8"/>
  <c r="C288" i="8"/>
  <c r="D288" i="8" s="1"/>
  <c r="C288" i="5"/>
  <c r="D288" i="5"/>
  <c r="E288" i="5"/>
  <c r="G288" i="5"/>
  <c r="I288" i="5"/>
  <c r="B336" i="4"/>
  <c r="B324" i="4"/>
  <c r="B312" i="4"/>
  <c r="B312" i="5" s="1"/>
  <c r="B300" i="4"/>
  <c r="B288" i="4"/>
  <c r="D341" i="5"/>
  <c r="G338" i="5"/>
  <c r="F336" i="5"/>
  <c r="I329" i="5"/>
  <c r="F327" i="5"/>
  <c r="D325" i="5"/>
  <c r="D316" i="5"/>
  <c r="C314" i="5"/>
  <c r="F300" i="5"/>
  <c r="I293" i="5"/>
  <c r="F291" i="5"/>
  <c r="D289" i="5"/>
  <c r="G328" i="8"/>
  <c r="G298" i="8"/>
  <c r="G264" i="8"/>
  <c r="G338" i="8"/>
  <c r="G341" i="8"/>
  <c r="G336" i="8"/>
  <c r="G326" i="8"/>
  <c r="G309" i="8"/>
  <c r="G292" i="8"/>
  <c r="G272" i="8"/>
  <c r="G270" i="8"/>
  <c r="G307" i="8"/>
  <c r="G342" i="8"/>
  <c r="G337" i="8"/>
  <c r="G335" i="8"/>
  <c r="G322" i="8"/>
  <c r="G293" i="8"/>
  <c r="G268" i="8"/>
  <c r="G340" i="8"/>
  <c r="G325" i="8"/>
  <c r="G271" i="8"/>
  <c r="G303" i="8"/>
  <c r="G291" i="8"/>
  <c r="G274" i="8"/>
  <c r="G339" i="8"/>
  <c r="G310" i="8"/>
  <c r="G287" i="8"/>
  <c r="G275" i="8"/>
  <c r="G263" i="8"/>
  <c r="G343" i="8"/>
  <c r="G327" i="8"/>
  <c r="G311" i="8"/>
  <c r="G295" i="8"/>
  <c r="G279" i="8"/>
  <c r="V106" i="22"/>
  <c r="U106" i="22" s="1"/>
  <c r="AB106" i="22" s="1"/>
  <c r="V48" i="22"/>
  <c r="U48" i="22" s="1"/>
  <c r="AB48" i="22" s="1"/>
  <c r="V49" i="22"/>
  <c r="U49" i="22" s="1"/>
  <c r="AB49" i="22" s="1"/>
  <c r="V52" i="22"/>
  <c r="U52" i="22" s="1"/>
  <c r="AB52" i="22" s="1"/>
  <c r="V68" i="22"/>
  <c r="U68" i="22" s="1"/>
  <c r="AB68" i="22" s="1"/>
  <c r="V70" i="22"/>
  <c r="U70" i="22" s="1"/>
  <c r="AB70" i="22" s="1"/>
  <c r="V71" i="22"/>
  <c r="U71" i="22" s="1"/>
  <c r="AB71" i="22" s="1"/>
  <c r="V72" i="22"/>
  <c r="U72" i="22" s="1"/>
  <c r="AB72" i="22" s="1"/>
  <c r="V92" i="22"/>
  <c r="U92" i="22" s="1"/>
  <c r="AB92" i="22" s="1"/>
  <c r="V94" i="22"/>
  <c r="U94" i="22" s="1"/>
  <c r="AB94" i="22" s="1"/>
  <c r="V95" i="22"/>
  <c r="U95" i="22" s="1"/>
  <c r="AB95" i="22" s="1"/>
  <c r="V104" i="22"/>
  <c r="U104" i="22" s="1"/>
  <c r="AB104" i="22" s="1"/>
  <c r="W47" i="22"/>
  <c r="V47" i="22" s="1"/>
  <c r="U47" i="22" s="1"/>
  <c r="AB47" i="22" s="1"/>
  <c r="W48" i="22"/>
  <c r="W49" i="22"/>
  <c r="W50" i="22"/>
  <c r="V50" i="22" s="1"/>
  <c r="U50" i="22" s="1"/>
  <c r="AB50" i="22" s="1"/>
  <c r="W51" i="22"/>
  <c r="V51" i="22" s="1"/>
  <c r="U51" i="22" s="1"/>
  <c r="AB51" i="22" s="1"/>
  <c r="W52" i="22"/>
  <c r="W53" i="22"/>
  <c r="V53" i="22" s="1"/>
  <c r="U53" i="22" s="1"/>
  <c r="AB53" i="22" s="1"/>
  <c r="W54" i="22"/>
  <c r="V54" i="22" s="1"/>
  <c r="U54" i="22" s="1"/>
  <c r="AB54" i="22" s="1"/>
  <c r="W55" i="22"/>
  <c r="V55" i="22" s="1"/>
  <c r="U55" i="22" s="1"/>
  <c r="AB55" i="22" s="1"/>
  <c r="W56" i="22"/>
  <c r="V56" i="22" s="1"/>
  <c r="U56" i="22" s="1"/>
  <c r="AB56" i="22" s="1"/>
  <c r="W57" i="22"/>
  <c r="V57" i="22" s="1"/>
  <c r="U57" i="22" s="1"/>
  <c r="AB57" i="22" s="1"/>
  <c r="W58" i="22"/>
  <c r="V58" i="22" s="1"/>
  <c r="U58" i="22" s="1"/>
  <c r="AB58" i="22" s="1"/>
  <c r="W59" i="22"/>
  <c r="V59" i="22" s="1"/>
  <c r="U59" i="22" s="1"/>
  <c r="AB59" i="22" s="1"/>
  <c r="W60" i="22"/>
  <c r="V60" i="22" s="1"/>
  <c r="U60" i="22" s="1"/>
  <c r="AB60" i="22" s="1"/>
  <c r="W61" i="22"/>
  <c r="V61" i="22" s="1"/>
  <c r="U61" i="22" s="1"/>
  <c r="AB61" i="22" s="1"/>
  <c r="W62" i="22"/>
  <c r="V62" i="22" s="1"/>
  <c r="U62" i="22" s="1"/>
  <c r="AB62" i="22" s="1"/>
  <c r="W63" i="22"/>
  <c r="V63" i="22" s="1"/>
  <c r="U63" i="22" s="1"/>
  <c r="AB63" i="22" s="1"/>
  <c r="W64" i="22"/>
  <c r="V64" i="22" s="1"/>
  <c r="U64" i="22" s="1"/>
  <c r="AB64" i="22" s="1"/>
  <c r="W65" i="22"/>
  <c r="V65" i="22" s="1"/>
  <c r="U65" i="22" s="1"/>
  <c r="AB65" i="22" s="1"/>
  <c r="W66" i="22"/>
  <c r="V66" i="22" s="1"/>
  <c r="U66" i="22" s="1"/>
  <c r="AB66" i="22" s="1"/>
  <c r="W67" i="22"/>
  <c r="V67" i="22" s="1"/>
  <c r="U67" i="22" s="1"/>
  <c r="AB67" i="22" s="1"/>
  <c r="W68" i="22"/>
  <c r="W69" i="22"/>
  <c r="V69" i="22" s="1"/>
  <c r="U69" i="22" s="1"/>
  <c r="AB69" i="22" s="1"/>
  <c r="W70" i="22"/>
  <c r="W71" i="22"/>
  <c r="W72" i="22"/>
  <c r="W73" i="22"/>
  <c r="V73" i="22" s="1"/>
  <c r="U73" i="22" s="1"/>
  <c r="AB73" i="22" s="1"/>
  <c r="W74" i="22"/>
  <c r="V74" i="22" s="1"/>
  <c r="U74" i="22" s="1"/>
  <c r="AB74" i="22" s="1"/>
  <c r="W75" i="22"/>
  <c r="V75" i="22" s="1"/>
  <c r="U75" i="22" s="1"/>
  <c r="AB75" i="22" s="1"/>
  <c r="W76" i="22"/>
  <c r="V76" i="22" s="1"/>
  <c r="U76" i="22" s="1"/>
  <c r="AB76" i="22" s="1"/>
  <c r="W77" i="22"/>
  <c r="V77" i="22" s="1"/>
  <c r="U77" i="22" s="1"/>
  <c r="AB77" i="22" s="1"/>
  <c r="W78" i="22"/>
  <c r="V78" i="22" s="1"/>
  <c r="U78" i="22" s="1"/>
  <c r="AB78" i="22" s="1"/>
  <c r="W79" i="22"/>
  <c r="V79" i="22" s="1"/>
  <c r="U79" i="22" s="1"/>
  <c r="AB79" i="22" s="1"/>
  <c r="W80" i="22"/>
  <c r="V80" i="22" s="1"/>
  <c r="U80" i="22" s="1"/>
  <c r="AB80" i="22" s="1"/>
  <c r="W81" i="22"/>
  <c r="V81" i="22" s="1"/>
  <c r="U81" i="22" s="1"/>
  <c r="AB81" i="22" s="1"/>
  <c r="W82" i="22"/>
  <c r="V82" i="22" s="1"/>
  <c r="U82" i="22" s="1"/>
  <c r="AB82" i="22" s="1"/>
  <c r="W83" i="22"/>
  <c r="V83" i="22" s="1"/>
  <c r="U83" i="22" s="1"/>
  <c r="AB83" i="22" s="1"/>
  <c r="W84" i="22"/>
  <c r="V84" i="22" s="1"/>
  <c r="U84" i="22" s="1"/>
  <c r="AB84" i="22" s="1"/>
  <c r="W85" i="22"/>
  <c r="V85" i="22" s="1"/>
  <c r="U85" i="22" s="1"/>
  <c r="AB85" i="22" s="1"/>
  <c r="W86" i="22"/>
  <c r="V86" i="22" s="1"/>
  <c r="U86" i="22" s="1"/>
  <c r="AB86" i="22" s="1"/>
  <c r="W87" i="22"/>
  <c r="V87" i="22" s="1"/>
  <c r="U87" i="22" s="1"/>
  <c r="AB87" i="22" s="1"/>
  <c r="W88" i="22"/>
  <c r="V88" i="22" s="1"/>
  <c r="U88" i="22" s="1"/>
  <c r="AB88" i="22" s="1"/>
  <c r="W89" i="22"/>
  <c r="V89" i="22" s="1"/>
  <c r="U89" i="22" s="1"/>
  <c r="AB89" i="22" s="1"/>
  <c r="W90" i="22"/>
  <c r="V90" i="22" s="1"/>
  <c r="U90" i="22" s="1"/>
  <c r="AB90" i="22" s="1"/>
  <c r="W91" i="22"/>
  <c r="V91" i="22" s="1"/>
  <c r="U91" i="22" s="1"/>
  <c r="AB91" i="22" s="1"/>
  <c r="W92" i="22"/>
  <c r="W93" i="22"/>
  <c r="V93" i="22" s="1"/>
  <c r="U93" i="22" s="1"/>
  <c r="AB93" i="22" s="1"/>
  <c r="W94" i="22"/>
  <c r="W95" i="22"/>
  <c r="W96" i="22"/>
  <c r="V96" i="22" s="1"/>
  <c r="U96" i="22" s="1"/>
  <c r="AB96" i="22" s="1"/>
  <c r="W97" i="22"/>
  <c r="V97" i="22" s="1"/>
  <c r="U97" i="22" s="1"/>
  <c r="AB97" i="22" s="1"/>
  <c r="W98" i="22"/>
  <c r="V98" i="22" s="1"/>
  <c r="U98" i="22" s="1"/>
  <c r="AB98" i="22" s="1"/>
  <c r="W99" i="22"/>
  <c r="V99" i="22" s="1"/>
  <c r="U99" i="22" s="1"/>
  <c r="AB99" i="22" s="1"/>
  <c r="W100" i="22"/>
  <c r="V100" i="22" s="1"/>
  <c r="U100" i="22" s="1"/>
  <c r="AB100" i="22" s="1"/>
  <c r="W101" i="22"/>
  <c r="V101" i="22" s="1"/>
  <c r="U101" i="22" s="1"/>
  <c r="AB101" i="22" s="1"/>
  <c r="W102" i="22"/>
  <c r="V102" i="22" s="1"/>
  <c r="U102" i="22" s="1"/>
  <c r="AB102" i="22" s="1"/>
  <c r="W103" i="22"/>
  <c r="V103" i="22" s="1"/>
  <c r="U103" i="22" s="1"/>
  <c r="AB103" i="22" s="1"/>
  <c r="W104" i="22"/>
  <c r="W105" i="22"/>
  <c r="V105" i="22" s="1"/>
  <c r="U105" i="22" s="1"/>
  <c r="AB105" i="22" s="1"/>
  <c r="W106" i="22"/>
  <c r="L47" i="22"/>
  <c r="L48" i="22"/>
  <c r="M48" i="22"/>
  <c r="L49" i="22"/>
  <c r="M49" i="22"/>
  <c r="L57" i="22"/>
  <c r="L58" i="22"/>
  <c r="L59" i="22"/>
  <c r="M61" i="22"/>
  <c r="M62" i="22"/>
  <c r="M64" i="22"/>
  <c r="L71" i="22"/>
  <c r="L72" i="22"/>
  <c r="M72" i="22"/>
  <c r="L73" i="22"/>
  <c r="M73" i="22"/>
  <c r="M74" i="22"/>
  <c r="M76" i="22"/>
  <c r="L83" i="22"/>
  <c r="M85" i="22"/>
  <c r="M86" i="22"/>
  <c r="M88" i="22"/>
  <c r="L92" i="22"/>
  <c r="N92" i="22" s="1"/>
  <c r="Q92" i="22" s="1"/>
  <c r="L93" i="22"/>
  <c r="N93" i="22" s="1"/>
  <c r="Q93" i="22" s="1"/>
  <c r="M96" i="22"/>
  <c r="M97" i="22"/>
  <c r="M98" i="22"/>
  <c r="M100" i="22"/>
  <c r="M101" i="22"/>
  <c r="L105" i="22"/>
  <c r="H104" i="22"/>
  <c r="H105" i="22"/>
  <c r="F47" i="22"/>
  <c r="H47" i="22" s="1"/>
  <c r="F48" i="22"/>
  <c r="F49" i="22"/>
  <c r="F50" i="22"/>
  <c r="M50" i="22" s="1"/>
  <c r="F51" i="22"/>
  <c r="M51" i="22" s="1"/>
  <c r="F52" i="22"/>
  <c r="M52" i="22" s="1"/>
  <c r="F53" i="22"/>
  <c r="M53" i="22" s="1"/>
  <c r="F54" i="22"/>
  <c r="M54" i="22" s="1"/>
  <c r="F55" i="22"/>
  <c r="M55" i="22" s="1"/>
  <c r="F56" i="22"/>
  <c r="M56" i="22" s="1"/>
  <c r="F57" i="22"/>
  <c r="M57" i="22" s="1"/>
  <c r="N57" i="22" s="1"/>
  <c r="Q57" i="22" s="1"/>
  <c r="F58" i="22"/>
  <c r="H58" i="22" s="1"/>
  <c r="F59" i="22"/>
  <c r="H59" i="22" s="1"/>
  <c r="F60" i="22"/>
  <c r="M60" i="22" s="1"/>
  <c r="F61" i="22"/>
  <c r="F62" i="22"/>
  <c r="F63" i="22"/>
  <c r="M63" i="22" s="1"/>
  <c r="F64" i="22"/>
  <c r="F65" i="22"/>
  <c r="M65" i="22" s="1"/>
  <c r="F66" i="22"/>
  <c r="F67" i="22"/>
  <c r="F68" i="22"/>
  <c r="M68" i="22" s="1"/>
  <c r="F69" i="22"/>
  <c r="M69" i="22" s="1"/>
  <c r="F70" i="22"/>
  <c r="H70" i="22" s="1"/>
  <c r="F71" i="22"/>
  <c r="H71" i="22" s="1"/>
  <c r="F72" i="22"/>
  <c r="F73" i="22"/>
  <c r="F74" i="22"/>
  <c r="F75" i="22"/>
  <c r="M75" i="22" s="1"/>
  <c r="F76" i="22"/>
  <c r="F77" i="22"/>
  <c r="M77" i="22" s="1"/>
  <c r="F78" i="22"/>
  <c r="F79" i="22"/>
  <c r="M79" i="22" s="1"/>
  <c r="F80" i="22"/>
  <c r="M80" i="22" s="1"/>
  <c r="F81" i="22"/>
  <c r="M81" i="22" s="1"/>
  <c r="F82" i="22"/>
  <c r="H82" i="22" s="1"/>
  <c r="F83" i="22"/>
  <c r="H83" i="22" s="1"/>
  <c r="F84" i="22"/>
  <c r="M84" i="22" s="1"/>
  <c r="F85" i="22"/>
  <c r="F86" i="22"/>
  <c r="F87" i="22"/>
  <c r="M87" i="22" s="1"/>
  <c r="F88" i="22"/>
  <c r="F89" i="22"/>
  <c r="M89" i="22" s="1"/>
  <c r="F90" i="22"/>
  <c r="M90" i="22" s="1"/>
  <c r="F91" i="22"/>
  <c r="M91" i="22" s="1"/>
  <c r="F92" i="22"/>
  <c r="M92" i="22" s="1"/>
  <c r="F93" i="22"/>
  <c r="M93" i="22" s="1"/>
  <c r="F94" i="22"/>
  <c r="H94" i="22" s="1"/>
  <c r="F95" i="22"/>
  <c r="H95" i="22" s="1"/>
  <c r="F96" i="22"/>
  <c r="F97" i="22"/>
  <c r="F98" i="22"/>
  <c r="F99" i="22"/>
  <c r="M99" i="22" s="1"/>
  <c r="F100" i="22"/>
  <c r="F101" i="22"/>
  <c r="F102" i="22"/>
  <c r="M102" i="22" s="1"/>
  <c r="F103" i="22"/>
  <c r="M103" i="22" s="1"/>
  <c r="F104" i="22"/>
  <c r="M104" i="22" s="1"/>
  <c r="F105" i="22"/>
  <c r="M105" i="22" s="1"/>
  <c r="F106" i="22"/>
  <c r="H106" i="22" s="1"/>
  <c r="L55" i="22"/>
  <c r="L56" i="22"/>
  <c r="L60" i="22"/>
  <c r="H61" i="22"/>
  <c r="H63" i="22"/>
  <c r="L66" i="22"/>
  <c r="L67" i="22"/>
  <c r="L68" i="22"/>
  <c r="N68" i="22" s="1"/>
  <c r="Q68" i="22" s="1"/>
  <c r="L69" i="22"/>
  <c r="N69" i="22" s="1"/>
  <c r="Q69" i="22" s="1"/>
  <c r="L70" i="22"/>
  <c r="H73" i="22"/>
  <c r="H77" i="22"/>
  <c r="L78" i="22"/>
  <c r="L79" i="22"/>
  <c r="L80" i="22"/>
  <c r="L81" i="22"/>
  <c r="L82" i="22"/>
  <c r="L84" i="22"/>
  <c r="H85" i="22"/>
  <c r="H87" i="22"/>
  <c r="L90" i="22"/>
  <c r="L91" i="22"/>
  <c r="L94" i="22"/>
  <c r="L95" i="22"/>
  <c r="L96" i="22"/>
  <c r="H97" i="22"/>
  <c r="H101" i="22"/>
  <c r="L102" i="22"/>
  <c r="L103" i="22"/>
  <c r="L104" i="22"/>
  <c r="L106" i="22"/>
  <c r="H49" i="22"/>
  <c r="H53" i="22"/>
  <c r="L54" i="22"/>
  <c r="E418" i="10"/>
  <c r="H418" i="10" s="1"/>
  <c r="E419" i="10"/>
  <c r="H419" i="10" s="1"/>
  <c r="E420" i="10"/>
  <c r="H420" i="10" s="1"/>
  <c r="E421" i="10"/>
  <c r="H421" i="10" s="1"/>
  <c r="E422" i="10"/>
  <c r="H422" i="10" s="1"/>
  <c r="E423" i="10"/>
  <c r="H423" i="10" s="1"/>
  <c r="E424" i="10"/>
  <c r="H424" i="10" s="1"/>
  <c r="E425" i="10"/>
  <c r="H425" i="10" s="1"/>
  <c r="E426" i="10"/>
  <c r="H426" i="10" s="1"/>
  <c r="E427" i="10"/>
  <c r="H427" i="10" s="1"/>
  <c r="E428" i="10"/>
  <c r="H428" i="10" s="1"/>
  <c r="E429" i="10"/>
  <c r="H429" i="10" s="1"/>
  <c r="E430" i="10"/>
  <c r="H430" i="10" s="1"/>
  <c r="E431" i="10"/>
  <c r="H431" i="10" s="1"/>
  <c r="E432" i="10"/>
  <c r="H432" i="10" s="1"/>
  <c r="E433" i="10"/>
  <c r="H433" i="10" s="1"/>
  <c r="E434" i="10"/>
  <c r="H434" i="10" s="1"/>
  <c r="E435" i="10"/>
  <c r="H435" i="10" s="1"/>
  <c r="E436" i="10"/>
  <c r="H436" i="10" s="1"/>
  <c r="E437" i="10"/>
  <c r="H437" i="10" s="1"/>
  <c r="E438" i="10"/>
  <c r="H438" i="10" s="1"/>
  <c r="E439" i="10"/>
  <c r="H439" i="10" s="1"/>
  <c r="E440" i="10"/>
  <c r="H440" i="10" s="1"/>
  <c r="E441" i="10"/>
  <c r="H441" i="10" s="1"/>
  <c r="E442" i="10"/>
  <c r="H442" i="10" s="1"/>
  <c r="E443" i="10"/>
  <c r="H443" i="10" s="1"/>
  <c r="E444" i="10"/>
  <c r="H444" i="10" s="1"/>
  <c r="E445" i="10"/>
  <c r="H445" i="10" s="1"/>
  <c r="E446" i="10"/>
  <c r="H446" i="10" s="1"/>
  <c r="E447" i="10"/>
  <c r="H447" i="10" s="1"/>
  <c r="E448" i="10"/>
  <c r="H448" i="10" s="1"/>
  <c r="E449" i="10"/>
  <c r="H449" i="10" s="1"/>
  <c r="E450" i="10"/>
  <c r="H450" i="10" s="1"/>
  <c r="E451" i="10"/>
  <c r="H451" i="10" s="1"/>
  <c r="E452" i="10"/>
  <c r="H452" i="10" s="1"/>
  <c r="E453" i="10"/>
  <c r="H453" i="10" s="1"/>
  <c r="E454" i="10"/>
  <c r="H454" i="10" s="1"/>
  <c r="E455" i="10"/>
  <c r="H455" i="10" s="1"/>
  <c r="E456" i="10"/>
  <c r="H456" i="10" s="1"/>
  <c r="E457" i="10"/>
  <c r="H457" i="10" s="1"/>
  <c r="E458" i="10"/>
  <c r="H458" i="10" s="1"/>
  <c r="E459" i="10"/>
  <c r="H459" i="10" s="1"/>
  <c r="E460" i="10"/>
  <c r="H460" i="10" s="1"/>
  <c r="E461" i="10"/>
  <c r="H461" i="10" s="1"/>
  <c r="E462" i="10"/>
  <c r="H462" i="10" s="1"/>
  <c r="E463" i="10"/>
  <c r="H463" i="10" s="1"/>
  <c r="E464" i="10"/>
  <c r="H464" i="10" s="1"/>
  <c r="E465" i="10"/>
  <c r="H465" i="10" s="1"/>
  <c r="E466" i="10"/>
  <c r="H466" i="10" s="1"/>
  <c r="E467" i="10"/>
  <c r="H467" i="10" s="1"/>
  <c r="E468" i="10"/>
  <c r="H468" i="10" s="1"/>
  <c r="E469" i="10"/>
  <c r="H469" i="10" s="1"/>
  <c r="E470" i="10"/>
  <c r="H470" i="10" s="1"/>
  <c r="E471" i="10"/>
  <c r="H471" i="10" s="1"/>
  <c r="E472" i="10"/>
  <c r="H472" i="10" s="1"/>
  <c r="E473" i="10"/>
  <c r="H473" i="10" s="1"/>
  <c r="E474" i="10"/>
  <c r="H474" i="10" s="1"/>
  <c r="E475" i="10"/>
  <c r="H475" i="10" s="1"/>
  <c r="E476" i="10"/>
  <c r="H476" i="10" s="1"/>
  <c r="E477" i="10"/>
  <c r="H477" i="10" s="1"/>
  <c r="S24" i="20"/>
  <c r="S25" i="20"/>
  <c r="S26" i="20"/>
  <c r="R23" i="20"/>
  <c r="S23" i="20" s="1"/>
  <c r="R24" i="20"/>
  <c r="R25" i="20"/>
  <c r="R26" i="20"/>
  <c r="R27" i="20"/>
  <c r="N23" i="20"/>
  <c r="N24" i="20"/>
  <c r="N25" i="20"/>
  <c r="N26" i="20"/>
  <c r="N27" i="20"/>
  <c r="S27" i="20" s="1"/>
  <c r="J23" i="20"/>
  <c r="J27" i="20"/>
  <c r="I23" i="20"/>
  <c r="I24" i="20"/>
  <c r="I25" i="20"/>
  <c r="I26" i="20"/>
  <c r="J26" i="20" s="1"/>
  <c r="I27" i="20"/>
  <c r="I22" i="20"/>
  <c r="E23" i="20"/>
  <c r="E24" i="20"/>
  <c r="J24" i="20" s="1"/>
  <c r="E25" i="20"/>
  <c r="J25" i="20" s="1"/>
  <c r="E26" i="20"/>
  <c r="E27" i="20"/>
  <c r="D344" i="8" l="1"/>
  <c r="D296" i="8"/>
  <c r="D304" i="8"/>
  <c r="H102" i="22"/>
  <c r="N73" i="22"/>
  <c r="Q73" i="22" s="1"/>
  <c r="M59" i="22"/>
  <c r="N72" i="22"/>
  <c r="Q72" i="22" s="1"/>
  <c r="H69" i="22"/>
  <c r="M47" i="22"/>
  <c r="H78" i="22"/>
  <c r="H92" i="22"/>
  <c r="H81" i="22"/>
  <c r="M71" i="22"/>
  <c r="H80" i="22"/>
  <c r="M82" i="22"/>
  <c r="N82" i="22" s="1"/>
  <c r="Q82" i="22" s="1"/>
  <c r="H68" i="22"/>
  <c r="M95" i="22"/>
  <c r="N105" i="22"/>
  <c r="Q105" i="22" s="1"/>
  <c r="H67" i="22"/>
  <c r="M58" i="22"/>
  <c r="N58" i="22" s="1"/>
  <c r="Q58" i="22" s="1"/>
  <c r="M83" i="22"/>
  <c r="N83" i="22" s="1"/>
  <c r="Q83" i="22" s="1"/>
  <c r="M70" i="22"/>
  <c r="N70" i="22" s="1"/>
  <c r="Q70" i="22" s="1"/>
  <c r="M106" i="22"/>
  <c r="L53" i="22"/>
  <c r="N53" i="22" s="1"/>
  <c r="Q53" i="22" s="1"/>
  <c r="N49" i="22"/>
  <c r="Q49" i="22" s="1"/>
  <c r="N81" i="22"/>
  <c r="Q81" i="22" s="1"/>
  <c r="L101" i="22"/>
  <c r="N101" i="22" s="1"/>
  <c r="Q101" i="22" s="1"/>
  <c r="H93" i="22"/>
  <c r="H66" i="22"/>
  <c r="L97" i="22"/>
  <c r="N97" i="22" s="1"/>
  <c r="Q97" i="22" s="1"/>
  <c r="N104" i="22"/>
  <c r="Q104" i="22" s="1"/>
  <c r="N80" i="22"/>
  <c r="Q80" i="22" s="1"/>
  <c r="N56" i="22"/>
  <c r="Q56" i="22" s="1"/>
  <c r="H96" i="22"/>
  <c r="H72" i="22"/>
  <c r="H48" i="22"/>
  <c r="M94" i="22"/>
  <c r="N94" i="22" s="1"/>
  <c r="Q94" i="22" s="1"/>
  <c r="D286" i="8"/>
  <c r="B286" i="2"/>
  <c r="B286" i="3" s="1"/>
  <c r="H300" i="3"/>
  <c r="G300" i="3"/>
  <c r="B300" i="3"/>
  <c r="D309" i="8"/>
  <c r="C286" i="3"/>
  <c r="H288" i="3"/>
  <c r="B288" i="2"/>
  <c r="G288" i="3"/>
  <c r="H286" i="3"/>
  <c r="I288" i="3"/>
  <c r="D310" i="8"/>
  <c r="G286" i="3"/>
  <c r="H309" i="8"/>
  <c r="J309" i="3"/>
  <c r="B305" i="8"/>
  <c r="D305" i="8" s="1"/>
  <c r="B305" i="2"/>
  <c r="H305" i="3"/>
  <c r="I305" i="3"/>
  <c r="G305" i="3"/>
  <c r="C305" i="3"/>
  <c r="L99" i="22"/>
  <c r="N99" i="22" s="1"/>
  <c r="Q99" i="22" s="1"/>
  <c r="H99" i="22"/>
  <c r="I338" i="8"/>
  <c r="J338" i="5"/>
  <c r="B338" i="5"/>
  <c r="B337" i="8"/>
  <c r="D337" i="8" s="1"/>
  <c r="B337" i="2"/>
  <c r="H337" i="3"/>
  <c r="G337" i="3"/>
  <c r="I337" i="3"/>
  <c r="C337" i="3"/>
  <c r="N106" i="22"/>
  <c r="Q106" i="22" s="1"/>
  <c r="B327" i="8"/>
  <c r="D327" i="8" s="1"/>
  <c r="G327" i="3"/>
  <c r="H327" i="3"/>
  <c r="I327" i="3"/>
  <c r="B327" i="2"/>
  <c r="B327" i="3" s="1"/>
  <c r="C327" i="3"/>
  <c r="N84" i="22"/>
  <c r="Q84" i="22" s="1"/>
  <c r="N60" i="22"/>
  <c r="Q60" i="22" s="1"/>
  <c r="H91" i="22"/>
  <c r="B326" i="8"/>
  <c r="D326" i="8" s="1"/>
  <c r="G326" i="3"/>
  <c r="H326" i="3"/>
  <c r="B326" i="3"/>
  <c r="I326" i="3"/>
  <c r="B326" i="2"/>
  <c r="C326" i="3"/>
  <c r="B339" i="8"/>
  <c r="D339" i="8" s="1"/>
  <c r="G339" i="3"/>
  <c r="I339" i="3"/>
  <c r="H339" i="3"/>
  <c r="B339" i="2"/>
  <c r="C339" i="3"/>
  <c r="H86" i="22"/>
  <c r="L86" i="22"/>
  <c r="N86" i="22" s="1"/>
  <c r="Q86" i="22" s="1"/>
  <c r="B299" i="8"/>
  <c r="D299" i="8" s="1"/>
  <c r="G299" i="3"/>
  <c r="B299" i="2"/>
  <c r="H299" i="3"/>
  <c r="I299" i="3"/>
  <c r="B299" i="3"/>
  <c r="C299" i="3"/>
  <c r="H75" i="22"/>
  <c r="L75" i="22"/>
  <c r="N75" i="22" s="1"/>
  <c r="Q75" i="22" s="1"/>
  <c r="B287" i="8"/>
  <c r="D287" i="8" s="1"/>
  <c r="G287" i="3"/>
  <c r="B287" i="2"/>
  <c r="H287" i="3"/>
  <c r="I287" i="3"/>
  <c r="C287" i="3"/>
  <c r="B338" i="8"/>
  <c r="D338" i="8" s="1"/>
  <c r="H338" i="3"/>
  <c r="B338" i="3"/>
  <c r="I338" i="3"/>
  <c r="G338" i="3"/>
  <c r="B338" i="2"/>
  <c r="H79" i="22"/>
  <c r="N48" i="22"/>
  <c r="Q48" i="22" s="1"/>
  <c r="H335" i="8"/>
  <c r="J335" i="3"/>
  <c r="L51" i="22"/>
  <c r="N51" i="22" s="1"/>
  <c r="Q51" i="22" s="1"/>
  <c r="H51" i="22"/>
  <c r="H55" i="22"/>
  <c r="I326" i="8"/>
  <c r="J326" i="5"/>
  <c r="B326" i="5"/>
  <c r="H74" i="22"/>
  <c r="L74" i="22"/>
  <c r="N74" i="22" s="1"/>
  <c r="Q74" i="22" s="1"/>
  <c r="L63" i="22"/>
  <c r="N63" i="22" s="1"/>
  <c r="Q63" i="22" s="1"/>
  <c r="N103" i="22"/>
  <c r="Q103" i="22" s="1"/>
  <c r="N79" i="22"/>
  <c r="Q79" i="22" s="1"/>
  <c r="N55" i="22"/>
  <c r="Q55" i="22" s="1"/>
  <c r="N91" i="22"/>
  <c r="Q91" i="22" s="1"/>
  <c r="I315" i="8"/>
  <c r="J315" i="5"/>
  <c r="B315" i="5"/>
  <c r="I340" i="8"/>
  <c r="B340" i="5"/>
  <c r="J340" i="5"/>
  <c r="I305" i="8"/>
  <c r="J305" i="5"/>
  <c r="B305" i="5"/>
  <c r="C338" i="3"/>
  <c r="J336" i="5"/>
  <c r="I336" i="8"/>
  <c r="B336" i="5"/>
  <c r="H50" i="22"/>
  <c r="L50" i="22"/>
  <c r="N50" i="22" s="1"/>
  <c r="Q50" i="22" s="1"/>
  <c r="N96" i="22"/>
  <c r="Q96" i="22" s="1"/>
  <c r="N102" i="22"/>
  <c r="Q102" i="22" s="1"/>
  <c r="J327" i="5"/>
  <c r="I327" i="8"/>
  <c r="B327" i="5"/>
  <c r="I317" i="8"/>
  <c r="J317" i="5"/>
  <c r="B317" i="5"/>
  <c r="B322" i="8"/>
  <c r="D322" i="8" s="1"/>
  <c r="G322" i="3"/>
  <c r="H322" i="3"/>
  <c r="I322" i="3"/>
  <c r="B322" i="2"/>
  <c r="B322" i="3" s="1"/>
  <c r="C322" i="3"/>
  <c r="I333" i="8"/>
  <c r="J333" i="5"/>
  <c r="B333" i="5"/>
  <c r="H98" i="22"/>
  <c r="L98" i="22"/>
  <c r="N98" i="22" s="1"/>
  <c r="Q98" i="22" s="1"/>
  <c r="H62" i="22"/>
  <c r="L62" i="22"/>
  <c r="N62" i="22" s="1"/>
  <c r="Q62" i="22" s="1"/>
  <c r="N54" i="22"/>
  <c r="Q54" i="22" s="1"/>
  <c r="L89" i="22"/>
  <c r="N89" i="22" s="1"/>
  <c r="Q89" i="22" s="1"/>
  <c r="H89" i="22"/>
  <c r="L65" i="22"/>
  <c r="N65" i="22" s="1"/>
  <c r="Q65" i="22" s="1"/>
  <c r="H65" i="22"/>
  <c r="H57" i="22"/>
  <c r="L87" i="22"/>
  <c r="N87" i="22" s="1"/>
  <c r="Q87" i="22" s="1"/>
  <c r="L77" i="22"/>
  <c r="N77" i="22" s="1"/>
  <c r="Q77" i="22" s="1"/>
  <c r="M67" i="22"/>
  <c r="N67" i="22" s="1"/>
  <c r="Q67" i="22" s="1"/>
  <c r="B334" i="8"/>
  <c r="D334" i="8" s="1"/>
  <c r="G334" i="3"/>
  <c r="H334" i="3"/>
  <c r="I334" i="3"/>
  <c r="B334" i="2"/>
  <c r="B334" i="3" s="1"/>
  <c r="C334" i="3"/>
  <c r="N90" i="22"/>
  <c r="Q90" i="22" s="1"/>
  <c r="H52" i="22"/>
  <c r="L52" i="22"/>
  <c r="N52" i="22" s="1"/>
  <c r="Q52" i="22" s="1"/>
  <c r="H100" i="22"/>
  <c r="L100" i="22"/>
  <c r="N100" i="22" s="1"/>
  <c r="Q100" i="22" s="1"/>
  <c r="H88" i="22"/>
  <c r="L88" i="22"/>
  <c r="N88" i="22" s="1"/>
  <c r="Q88" i="22" s="1"/>
  <c r="L76" i="22"/>
  <c r="N76" i="22" s="1"/>
  <c r="Q76" i="22" s="1"/>
  <c r="H76" i="22"/>
  <c r="H64" i="22"/>
  <c r="L64" i="22"/>
  <c r="N64" i="22" s="1"/>
  <c r="Q64" i="22" s="1"/>
  <c r="H103" i="22"/>
  <c r="H56" i="22"/>
  <c r="B293" i="8"/>
  <c r="D293" i="8" s="1"/>
  <c r="B293" i="2"/>
  <c r="G293" i="3"/>
  <c r="H293" i="3"/>
  <c r="I293" i="3"/>
  <c r="C293" i="3"/>
  <c r="H54" i="22"/>
  <c r="H84" i="22"/>
  <c r="H60" i="22"/>
  <c r="I300" i="8"/>
  <c r="J300" i="5"/>
  <c r="B300" i="5"/>
  <c r="I290" i="8"/>
  <c r="J290" i="5"/>
  <c r="I304" i="8"/>
  <c r="J304" i="5"/>
  <c r="B304" i="5"/>
  <c r="I332" i="8"/>
  <c r="J332" i="5"/>
  <c r="B318" i="8"/>
  <c r="D318" i="8" s="1"/>
  <c r="G318" i="3"/>
  <c r="H318" i="3"/>
  <c r="B318" i="2"/>
  <c r="B318" i="3" s="1"/>
  <c r="I318" i="3"/>
  <c r="B331" i="8"/>
  <c r="D331" i="8" s="1"/>
  <c r="G331" i="3"/>
  <c r="H331" i="3"/>
  <c r="I331" i="3"/>
  <c r="B331" i="2"/>
  <c r="B331" i="3" s="1"/>
  <c r="C331" i="3"/>
  <c r="B290" i="8"/>
  <c r="D290" i="8" s="1"/>
  <c r="G290" i="3"/>
  <c r="H290" i="3"/>
  <c r="I290" i="3"/>
  <c r="B290" i="2"/>
  <c r="B290" i="3" s="1"/>
  <c r="C290" i="3"/>
  <c r="B291" i="8"/>
  <c r="D291" i="8" s="1"/>
  <c r="G291" i="3"/>
  <c r="H291" i="3"/>
  <c r="I291" i="3"/>
  <c r="B291" i="2"/>
  <c r="B291" i="3" s="1"/>
  <c r="D329" i="8"/>
  <c r="H304" i="8"/>
  <c r="J304" i="3"/>
  <c r="D307" i="8"/>
  <c r="H90" i="22"/>
  <c r="N59" i="22"/>
  <c r="Q59" i="22" s="1"/>
  <c r="I302" i="8"/>
  <c r="J302" i="5"/>
  <c r="B343" i="8"/>
  <c r="D343" i="8" s="1"/>
  <c r="G343" i="3"/>
  <c r="I343" i="3"/>
  <c r="B343" i="2"/>
  <c r="H343" i="3"/>
  <c r="B302" i="8"/>
  <c r="D302" i="8" s="1"/>
  <c r="G302" i="3"/>
  <c r="H302" i="3"/>
  <c r="I302" i="3"/>
  <c r="C302" i="3"/>
  <c r="B302" i="2"/>
  <c r="B302" i="3" s="1"/>
  <c r="B303" i="8"/>
  <c r="D303" i="8" s="1"/>
  <c r="G303" i="3"/>
  <c r="H303" i="3"/>
  <c r="I303" i="3"/>
  <c r="B303" i="2"/>
  <c r="B303" i="3" s="1"/>
  <c r="B304" i="3"/>
  <c r="M78" i="22"/>
  <c r="N78" i="22" s="1"/>
  <c r="Q78" i="22" s="1"/>
  <c r="I312" i="8"/>
  <c r="J312" i="5"/>
  <c r="I291" i="8"/>
  <c r="J291" i="5"/>
  <c r="B291" i="5"/>
  <c r="I316" i="8"/>
  <c r="J316" i="5"/>
  <c r="B316" i="5"/>
  <c r="B330" i="8"/>
  <c r="D330" i="8" s="1"/>
  <c r="G330" i="3"/>
  <c r="H330" i="3"/>
  <c r="B330" i="2"/>
  <c r="B330" i="3" s="1"/>
  <c r="C330" i="3"/>
  <c r="I330" i="3"/>
  <c r="I324" i="8"/>
  <c r="J324" i="5"/>
  <c r="B324" i="5"/>
  <c r="I314" i="8"/>
  <c r="J314" i="5"/>
  <c r="I303" i="8"/>
  <c r="J303" i="5"/>
  <c r="I328" i="8"/>
  <c r="J328" i="5"/>
  <c r="I293" i="8"/>
  <c r="J293" i="5"/>
  <c r="B342" i="8"/>
  <c r="D342" i="8" s="1"/>
  <c r="H342" i="3"/>
  <c r="C342" i="3"/>
  <c r="B342" i="2"/>
  <c r="B342" i="3"/>
  <c r="I342" i="3"/>
  <c r="G342" i="3"/>
  <c r="B308" i="8"/>
  <c r="D308" i="8" s="1"/>
  <c r="H308" i="3"/>
  <c r="I308" i="3"/>
  <c r="B308" i="2"/>
  <c r="B308" i="3" s="1"/>
  <c r="G308" i="3"/>
  <c r="B298" i="8"/>
  <c r="D298" i="8" s="1"/>
  <c r="G298" i="3"/>
  <c r="H298" i="3"/>
  <c r="I298" i="3"/>
  <c r="B298" i="3"/>
  <c r="B298" i="2"/>
  <c r="B314" i="8"/>
  <c r="D314" i="8" s="1"/>
  <c r="G314" i="3"/>
  <c r="H314" i="3"/>
  <c r="I314" i="3"/>
  <c r="C314" i="3"/>
  <c r="B314" i="2"/>
  <c r="B314" i="3" s="1"/>
  <c r="D313" i="8"/>
  <c r="B315" i="8"/>
  <c r="D315" i="8" s="1"/>
  <c r="G315" i="3"/>
  <c r="H315" i="3"/>
  <c r="I315" i="3"/>
  <c r="B315" i="2"/>
  <c r="H332" i="8"/>
  <c r="J332" i="3"/>
  <c r="H319" i="8"/>
  <c r="J319" i="8" s="1"/>
  <c r="J319" i="3"/>
  <c r="J339" i="5"/>
  <c r="I339" i="8"/>
  <c r="B339" i="5"/>
  <c r="I329" i="8"/>
  <c r="J329" i="5"/>
  <c r="B297" i="8"/>
  <c r="D297" i="8" s="1"/>
  <c r="B297" i="3"/>
  <c r="G297" i="3"/>
  <c r="H297" i="3"/>
  <c r="B297" i="2"/>
  <c r="I297" i="3"/>
  <c r="B312" i="8"/>
  <c r="D312" i="8" s="1"/>
  <c r="G312" i="3"/>
  <c r="B312" i="2"/>
  <c r="B312" i="3" s="1"/>
  <c r="H312" i="3"/>
  <c r="I312" i="3"/>
  <c r="B311" i="8"/>
  <c r="D311" i="8" s="1"/>
  <c r="G311" i="3"/>
  <c r="B311" i="2"/>
  <c r="H311" i="3"/>
  <c r="I311" i="3"/>
  <c r="B317" i="8"/>
  <c r="D317" i="8" s="1"/>
  <c r="B317" i="2"/>
  <c r="B317" i="3" s="1"/>
  <c r="G317" i="3"/>
  <c r="H317" i="3"/>
  <c r="I317" i="3"/>
  <c r="C291" i="3"/>
  <c r="H320" i="8"/>
  <c r="J320" i="8" s="1"/>
  <c r="Q320" i="8" s="1"/>
  <c r="J320" i="3"/>
  <c r="D295" i="8"/>
  <c r="H344" i="8"/>
  <c r="J344" i="3"/>
  <c r="D332" i="8"/>
  <c r="H307" i="8"/>
  <c r="J307" i="3"/>
  <c r="H324" i="8"/>
  <c r="J324" i="3"/>
  <c r="B323" i="8"/>
  <c r="D323" i="8" s="1"/>
  <c r="G323" i="3"/>
  <c r="H323" i="3"/>
  <c r="I323" i="3"/>
  <c r="B323" i="2"/>
  <c r="B323" i="3"/>
  <c r="M66" i="22"/>
  <c r="N66" i="22" s="1"/>
  <c r="Q66" i="22" s="1"/>
  <c r="I289" i="8"/>
  <c r="J289" i="5"/>
  <c r="B289" i="5"/>
  <c r="B333" i="8"/>
  <c r="D333" i="8" s="1"/>
  <c r="H333" i="3"/>
  <c r="I333" i="3"/>
  <c r="B333" i="2"/>
  <c r="G333" i="3"/>
  <c r="C312" i="3"/>
  <c r="H289" i="8"/>
  <c r="J289" i="3"/>
  <c r="I295" i="8"/>
  <c r="J295" i="5"/>
  <c r="B316" i="8"/>
  <c r="D316" i="8" s="1"/>
  <c r="G316" i="3"/>
  <c r="H316" i="3"/>
  <c r="I316" i="3"/>
  <c r="B316" i="2"/>
  <c r="B316" i="3" s="1"/>
  <c r="B328" i="8"/>
  <c r="D328" i="8" s="1"/>
  <c r="H328" i="3"/>
  <c r="G328" i="3"/>
  <c r="I328" i="3"/>
  <c r="B328" i="2"/>
  <c r="B328" i="3" s="1"/>
  <c r="D319" i="8"/>
  <c r="B321" i="8"/>
  <c r="D321" i="8" s="1"/>
  <c r="H321" i="3"/>
  <c r="B321" i="2"/>
  <c r="G321" i="3"/>
  <c r="I321" i="3"/>
  <c r="I301" i="8"/>
  <c r="J301" i="8" s="1"/>
  <c r="J301" i="5"/>
  <c r="B345" i="8"/>
  <c r="D345" i="8" s="1"/>
  <c r="H345" i="3"/>
  <c r="I345" i="3"/>
  <c r="G345" i="3"/>
  <c r="B345" i="2"/>
  <c r="C333" i="3"/>
  <c r="I308" i="8"/>
  <c r="J308" i="5"/>
  <c r="I345" i="8"/>
  <c r="J345" i="5"/>
  <c r="B289" i="3"/>
  <c r="D301" i="8"/>
  <c r="B340" i="8"/>
  <c r="D340" i="8" s="1"/>
  <c r="B340" i="3"/>
  <c r="G340" i="3"/>
  <c r="H340" i="3"/>
  <c r="I340" i="3"/>
  <c r="B340" i="2"/>
  <c r="B344" i="3"/>
  <c r="C323" i="3"/>
  <c r="B307" i="3"/>
  <c r="C343" i="3"/>
  <c r="D335" i="8"/>
  <c r="B341" i="8"/>
  <c r="D341" i="8" s="1"/>
  <c r="B341" i="2"/>
  <c r="B341" i="3" s="1"/>
  <c r="I341" i="3"/>
  <c r="G341" i="3"/>
  <c r="H341" i="3"/>
  <c r="L85" i="22"/>
  <c r="N85" i="22" s="1"/>
  <c r="Q85" i="22" s="1"/>
  <c r="L61" i="22"/>
  <c r="N61" i="22" s="1"/>
  <c r="Q61" i="22" s="1"/>
  <c r="I313" i="8"/>
  <c r="B313" i="5"/>
  <c r="J313" i="5"/>
  <c r="C318" i="3"/>
  <c r="B336" i="8"/>
  <c r="D336" i="8" s="1"/>
  <c r="B336" i="2"/>
  <c r="B336" i="3" s="1"/>
  <c r="H336" i="3"/>
  <c r="I336" i="3"/>
  <c r="G336" i="3"/>
  <c r="I335" i="8"/>
  <c r="J335" i="5"/>
  <c r="J321" i="5"/>
  <c r="I321" i="8"/>
  <c r="J309" i="5"/>
  <c r="I309" i="8"/>
  <c r="D289" i="8"/>
  <c r="B308" i="5"/>
  <c r="C298" i="3"/>
  <c r="H325" i="8"/>
  <c r="J325" i="3"/>
  <c r="N95" i="22"/>
  <c r="Q95" i="22" s="1"/>
  <c r="N71" i="22"/>
  <c r="Q71" i="22" s="1"/>
  <c r="N47" i="22"/>
  <c r="Q47" i="22" s="1"/>
  <c r="I325" i="8"/>
  <c r="J325" i="5"/>
  <c r="B325" i="5"/>
  <c r="B302" i="5"/>
  <c r="B328" i="5"/>
  <c r="B293" i="5"/>
  <c r="B294" i="8"/>
  <c r="D294" i="8" s="1"/>
  <c r="G294" i="3"/>
  <c r="H294" i="3"/>
  <c r="I294" i="3"/>
  <c r="B294" i="2"/>
  <c r="B294" i="3" s="1"/>
  <c r="C345" i="3"/>
  <c r="I344" i="8"/>
  <c r="J344" i="5"/>
  <c r="H300" i="8"/>
  <c r="J300" i="3"/>
  <c r="C316" i="3"/>
  <c r="B325" i="3"/>
  <c r="H329" i="8"/>
  <c r="J329" i="3"/>
  <c r="C311" i="3"/>
  <c r="H296" i="8"/>
  <c r="J296" i="8" s="1"/>
  <c r="J296" i="3"/>
  <c r="B324" i="3"/>
  <c r="I341" i="8"/>
  <c r="J341" i="5"/>
  <c r="B292" i="8"/>
  <c r="D292" i="8" s="1"/>
  <c r="G292" i="3"/>
  <c r="B292" i="2"/>
  <c r="H292" i="3"/>
  <c r="I292" i="3"/>
  <c r="I288" i="8"/>
  <c r="J288" i="5"/>
  <c r="B288" i="5"/>
  <c r="I337" i="8"/>
  <c r="J337" i="5"/>
  <c r="I292" i="8"/>
  <c r="J292" i="5"/>
  <c r="J306" i="5"/>
  <c r="I306" i="8"/>
  <c r="B306" i="5"/>
  <c r="B306" i="8"/>
  <c r="D306" i="8" s="1"/>
  <c r="G306" i="3"/>
  <c r="H306" i="3"/>
  <c r="I306" i="3"/>
  <c r="B306" i="2"/>
  <c r="C297" i="3"/>
  <c r="I307" i="8"/>
  <c r="J307" i="5"/>
  <c r="B307" i="5"/>
  <c r="C336" i="3"/>
  <c r="J297" i="5"/>
  <c r="I297" i="8"/>
  <c r="B332" i="5"/>
  <c r="D300" i="8"/>
  <c r="H313" i="8"/>
  <c r="J313" i="3"/>
  <c r="D325" i="8"/>
  <c r="B329" i="3"/>
  <c r="H295" i="8"/>
  <c r="J295" i="8" s="1"/>
  <c r="Q295" i="8" s="1"/>
  <c r="J295" i="3"/>
  <c r="H310" i="8"/>
  <c r="J310" i="8" s="1"/>
  <c r="J310" i="3"/>
  <c r="D324" i="8"/>
  <c r="J300" i="8" l="1"/>
  <c r="J307" i="8"/>
  <c r="Q307" i="8" s="1"/>
  <c r="J344" i="8"/>
  <c r="M344" i="8" s="1"/>
  <c r="M320" i="8"/>
  <c r="J309" i="8"/>
  <c r="Q309" i="8" s="1"/>
  <c r="J324" i="8"/>
  <c r="M324" i="8" s="1"/>
  <c r="J304" i="8"/>
  <c r="M304" i="8" s="1"/>
  <c r="J332" i="8"/>
  <c r="Q332" i="8" s="1"/>
  <c r="M295" i="8"/>
  <c r="J289" i="8"/>
  <c r="Q289" i="8" s="1"/>
  <c r="J329" i="8"/>
  <c r="M329" i="8" s="1"/>
  <c r="H288" i="8"/>
  <c r="J288" i="8" s="1"/>
  <c r="J288" i="3"/>
  <c r="Q344" i="8"/>
  <c r="H286" i="8"/>
  <c r="J286" i="8" s="1"/>
  <c r="J286" i="3"/>
  <c r="B288" i="3"/>
  <c r="H333" i="8"/>
  <c r="J333" i="8" s="1"/>
  <c r="J333" i="3"/>
  <c r="H287" i="8"/>
  <c r="J287" i="8" s="1"/>
  <c r="J287" i="3"/>
  <c r="J313" i="8"/>
  <c r="H321" i="8"/>
  <c r="J321" i="8" s="1"/>
  <c r="J321" i="3"/>
  <c r="Q301" i="8"/>
  <c r="M301" i="8"/>
  <c r="H340" i="8"/>
  <c r="J340" i="8" s="1"/>
  <c r="J340" i="3"/>
  <c r="H330" i="8"/>
  <c r="J330" i="8" s="1"/>
  <c r="J330" i="3"/>
  <c r="H338" i="8"/>
  <c r="J338" i="8" s="1"/>
  <c r="J338" i="3"/>
  <c r="M332" i="8"/>
  <c r="H293" i="8"/>
  <c r="J293" i="8" s="1"/>
  <c r="J293" i="3"/>
  <c r="H322" i="8"/>
  <c r="J322" i="8" s="1"/>
  <c r="J322" i="3"/>
  <c r="H339" i="8"/>
  <c r="J339" i="8" s="1"/>
  <c r="J339" i="3"/>
  <c r="H308" i="8"/>
  <c r="J308" i="8" s="1"/>
  <c r="J308" i="3"/>
  <c r="M296" i="8"/>
  <c r="Q296" i="8"/>
  <c r="H294" i="8"/>
  <c r="J294" i="8" s="1"/>
  <c r="J294" i="3"/>
  <c r="H345" i="8"/>
  <c r="J345" i="8" s="1"/>
  <c r="J345" i="3"/>
  <c r="B321" i="3"/>
  <c r="B333" i="3"/>
  <c r="H315" i="8"/>
  <c r="J315" i="8" s="1"/>
  <c r="J315" i="3"/>
  <c r="B315" i="3"/>
  <c r="H290" i="8"/>
  <c r="J290" i="8" s="1"/>
  <c r="J290" i="3"/>
  <c r="B293" i="3"/>
  <c r="B339" i="3"/>
  <c r="H316" i="8"/>
  <c r="J316" i="8" s="1"/>
  <c r="J316" i="3"/>
  <c r="H292" i="8"/>
  <c r="J292" i="8" s="1"/>
  <c r="J292" i="3"/>
  <c r="J325" i="8"/>
  <c r="H298" i="8"/>
  <c r="J298" i="8" s="1"/>
  <c r="J298" i="3"/>
  <c r="H303" i="8"/>
  <c r="J303" i="8" s="1"/>
  <c r="J303" i="3"/>
  <c r="H341" i="8"/>
  <c r="J341" i="8" s="1"/>
  <c r="J341" i="3"/>
  <c r="B345" i="3"/>
  <c r="H343" i="8"/>
  <c r="J343" i="8" s="1"/>
  <c r="J343" i="3"/>
  <c r="H311" i="8"/>
  <c r="J311" i="8" s="1"/>
  <c r="J311" i="3"/>
  <c r="H317" i="8"/>
  <c r="J317" i="8" s="1"/>
  <c r="J317" i="3"/>
  <c r="B292" i="3"/>
  <c r="H342" i="8"/>
  <c r="J342" i="8" s="1"/>
  <c r="J342" i="3"/>
  <c r="B343" i="3"/>
  <c r="H306" i="8"/>
  <c r="J306" i="8" s="1"/>
  <c r="J306" i="3"/>
  <c r="M310" i="8"/>
  <c r="Q310" i="8"/>
  <c r="H312" i="8"/>
  <c r="J312" i="8" s="1"/>
  <c r="J312" i="3"/>
  <c r="B311" i="3"/>
  <c r="H291" i="8"/>
  <c r="J291" i="8" s="1"/>
  <c r="J291" i="3"/>
  <c r="B287" i="3"/>
  <c r="H299" i="8"/>
  <c r="J299" i="8" s="1"/>
  <c r="J299" i="3"/>
  <c r="H337" i="8"/>
  <c r="J337" i="8" s="1"/>
  <c r="J337" i="3"/>
  <c r="H305" i="8"/>
  <c r="J305" i="8" s="1"/>
  <c r="J305" i="3"/>
  <c r="H323" i="8"/>
  <c r="J323" i="8" s="1"/>
  <c r="J323" i="3"/>
  <c r="H314" i="8"/>
  <c r="J314" i="8" s="1"/>
  <c r="J314" i="3"/>
  <c r="H334" i="8"/>
  <c r="J334" i="8" s="1"/>
  <c r="J334" i="3"/>
  <c r="J335" i="8"/>
  <c r="H327" i="8"/>
  <c r="J327" i="8" s="1"/>
  <c r="J327" i="3"/>
  <c r="B337" i="3"/>
  <c r="B305" i="3"/>
  <c r="H336" i="8"/>
  <c r="J336" i="8" s="1"/>
  <c r="J336" i="3"/>
  <c r="H328" i="8"/>
  <c r="J328" i="8" s="1"/>
  <c r="J328" i="3"/>
  <c r="H318" i="8"/>
  <c r="J318" i="8" s="1"/>
  <c r="J318" i="3"/>
  <c r="M300" i="8"/>
  <c r="Q300" i="8"/>
  <c r="B306" i="3"/>
  <c r="H297" i="8"/>
  <c r="J297" i="8" s="1"/>
  <c r="J297" i="3"/>
  <c r="Q319" i="8"/>
  <c r="M319" i="8"/>
  <c r="H302" i="8"/>
  <c r="J302" i="8" s="1"/>
  <c r="J302" i="3"/>
  <c r="H331" i="8"/>
  <c r="J331" i="8" s="1"/>
  <c r="J331" i="3"/>
  <c r="H326" i="8"/>
  <c r="J326" i="8" s="1"/>
  <c r="J326" i="3"/>
  <c r="B252" i="6"/>
  <c r="B253" i="6"/>
  <c r="B254" i="6"/>
  <c r="B255" i="6"/>
  <c r="B256" i="6"/>
  <c r="B257" i="6"/>
  <c r="B258" i="6"/>
  <c r="B259" i="6"/>
  <c r="B260" i="6"/>
  <c r="B261" i="6"/>
  <c r="B262" i="6"/>
  <c r="B263" i="6"/>
  <c r="B264" i="6"/>
  <c r="B266" i="6"/>
  <c r="B267" i="6"/>
  <c r="B268" i="6"/>
  <c r="B269" i="6"/>
  <c r="B270" i="6"/>
  <c r="B271" i="6"/>
  <c r="B272" i="6"/>
  <c r="B273" i="6"/>
  <c r="B275" i="6"/>
  <c r="B276" i="6"/>
  <c r="B277" i="6"/>
  <c r="B278" i="6"/>
  <c r="B279" i="6"/>
  <c r="B280" i="6"/>
  <c r="B281" i="6"/>
  <c r="B282" i="6"/>
  <c r="B283" i="6"/>
  <c r="B284" i="6"/>
  <c r="B285" i="6"/>
  <c r="B13" i="6"/>
  <c r="B14" i="6"/>
  <c r="B15" i="6"/>
  <c r="B16" i="6"/>
  <c r="B17" i="6"/>
  <c r="B18" i="6"/>
  <c r="B19" i="6"/>
  <c r="B20" i="6"/>
  <c r="B21" i="6"/>
  <c r="B22" i="6"/>
  <c r="B23" i="6"/>
  <c r="B24" i="6"/>
  <c r="B25" i="6"/>
  <c r="B26" i="6"/>
  <c r="B27" i="6"/>
  <c r="B28"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50" i="6"/>
  <c r="B251" i="6"/>
  <c r="B12" i="6"/>
  <c r="B11" i="6"/>
  <c r="Q324" i="8" l="1"/>
  <c r="M307" i="8"/>
  <c r="M289" i="8"/>
  <c r="M309" i="8"/>
  <c r="Q329" i="8"/>
  <c r="Q304" i="8"/>
  <c r="M286" i="8"/>
  <c r="Q286" i="8"/>
  <c r="Q288" i="8"/>
  <c r="M288" i="8"/>
  <c r="Q323" i="8"/>
  <c r="M323" i="8"/>
  <c r="Q317" i="8"/>
  <c r="M317" i="8"/>
  <c r="Q298" i="8"/>
  <c r="M298" i="8"/>
  <c r="Q308" i="8"/>
  <c r="M308" i="8"/>
  <c r="Q330" i="8"/>
  <c r="M330" i="8"/>
  <c r="M336" i="8"/>
  <c r="Q336" i="8"/>
  <c r="Q325" i="8"/>
  <c r="M325" i="8"/>
  <c r="Q305" i="8"/>
  <c r="M305" i="8"/>
  <c r="M326" i="8"/>
  <c r="Q326" i="8"/>
  <c r="Q339" i="8"/>
  <c r="M339" i="8"/>
  <c r="M337" i="8"/>
  <c r="Q337" i="8"/>
  <c r="Q343" i="8"/>
  <c r="M343" i="8"/>
  <c r="Q322" i="8"/>
  <c r="M322" i="8"/>
  <c r="Q331" i="8"/>
  <c r="M331" i="8"/>
  <c r="Q327" i="8"/>
  <c r="M327" i="8"/>
  <c r="Q314" i="8"/>
  <c r="M314" i="8"/>
  <c r="Q292" i="8"/>
  <c r="M292" i="8"/>
  <c r="Q335" i="8"/>
  <c r="M335" i="8"/>
  <c r="Q299" i="8"/>
  <c r="M299" i="8"/>
  <c r="Q306" i="8"/>
  <c r="M306" i="8"/>
  <c r="M345" i="8"/>
  <c r="Q345" i="8"/>
  <c r="Q293" i="8"/>
  <c r="M293" i="8"/>
  <c r="Q321" i="8"/>
  <c r="M321" i="8"/>
  <c r="M302" i="8"/>
  <c r="Q302" i="8"/>
  <c r="M318" i="8"/>
  <c r="Q318" i="8"/>
  <c r="M316" i="8"/>
  <c r="Q316" i="8"/>
  <c r="Q313" i="8"/>
  <c r="M313" i="8"/>
  <c r="Q315" i="8"/>
  <c r="M315" i="8"/>
  <c r="Q334" i="8"/>
  <c r="M334" i="8"/>
  <c r="Q341" i="8"/>
  <c r="M341" i="8"/>
  <c r="M294" i="8"/>
  <c r="Q294" i="8"/>
  <c r="Q312" i="8"/>
  <c r="M312" i="8"/>
  <c r="Q291" i="8"/>
  <c r="M291" i="8"/>
  <c r="M342" i="8"/>
  <c r="Q342" i="8"/>
  <c r="Q287" i="8"/>
  <c r="M287" i="8"/>
  <c r="M340" i="8"/>
  <c r="Q340" i="8"/>
  <c r="Q303" i="8"/>
  <c r="M303" i="8"/>
  <c r="M338" i="8"/>
  <c r="Q338" i="8"/>
  <c r="Q311" i="8"/>
  <c r="M311" i="8"/>
  <c r="Q297" i="8"/>
  <c r="M297" i="8"/>
  <c r="M328" i="8"/>
  <c r="Q328" i="8"/>
  <c r="Q290" i="8"/>
  <c r="M290" i="8"/>
  <c r="Q333" i="8"/>
  <c r="M333" i="8"/>
  <c r="F12" i="22"/>
  <c r="M12" i="22" s="1"/>
  <c r="F13" i="22"/>
  <c r="M13" i="22" s="1"/>
  <c r="F14" i="22"/>
  <c r="M14" i="22" s="1"/>
  <c r="F15" i="22"/>
  <c r="M15" i="22" s="1"/>
  <c r="F16" i="22"/>
  <c r="M16" i="22" s="1"/>
  <c r="F17" i="22"/>
  <c r="M17" i="22" s="1"/>
  <c r="F18" i="22"/>
  <c r="M18" i="22" s="1"/>
  <c r="F19" i="22"/>
  <c r="M19" i="22" s="1"/>
  <c r="F20" i="22"/>
  <c r="F21" i="22"/>
  <c r="M21" i="22" s="1"/>
  <c r="F22" i="22"/>
  <c r="M22" i="22" s="1"/>
  <c r="F43" i="22"/>
  <c r="M43" i="22" s="1"/>
  <c r="F44" i="22"/>
  <c r="M44" i="22" s="1"/>
  <c r="F45" i="22"/>
  <c r="M45" i="22" s="1"/>
  <c r="F46" i="22"/>
  <c r="M46" i="22" s="1"/>
  <c r="F11" i="22"/>
  <c r="M11" i="22" s="1"/>
  <c r="L12" i="22"/>
  <c r="L13" i="22"/>
  <c r="L14" i="22"/>
  <c r="L15" i="22"/>
  <c r="L16" i="22"/>
  <c r="L17" i="22"/>
  <c r="L18" i="22"/>
  <c r="L19" i="22"/>
  <c r="L21" i="22"/>
  <c r="L22" i="22"/>
  <c r="L43" i="22"/>
  <c r="L44" i="22"/>
  <c r="L45" i="22"/>
  <c r="L46" i="22"/>
  <c r="L11" i="22"/>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50" i="5"/>
  <c r="C248" i="6" l="1"/>
  <c r="B248" i="6" s="1"/>
  <c r="K249" i="4"/>
  <c r="K248" i="2"/>
  <c r="I249" i="6"/>
  <c r="B249" i="6" s="1"/>
  <c r="H248" i="4" l="1"/>
  <c r="F248" i="2"/>
  <c r="W12" i="22"/>
  <c r="V12" i="22" s="1"/>
  <c r="U12" i="22" s="1"/>
  <c r="AB12" i="22" s="1"/>
  <c r="W13" i="22"/>
  <c r="V13" i="22" s="1"/>
  <c r="U13" i="22" s="1"/>
  <c r="AB13" i="22" s="1"/>
  <c r="W14" i="22"/>
  <c r="V14" i="22" s="1"/>
  <c r="U14" i="22" s="1"/>
  <c r="AB14" i="22" s="1"/>
  <c r="W15" i="22"/>
  <c r="V15" i="22" s="1"/>
  <c r="U15" i="22" s="1"/>
  <c r="AB15" i="22" s="1"/>
  <c r="W16" i="22"/>
  <c r="V16" i="22" s="1"/>
  <c r="U16" i="22" s="1"/>
  <c r="AB16" i="22" s="1"/>
  <c r="W17" i="22"/>
  <c r="V17" i="22" s="1"/>
  <c r="U17" i="22" s="1"/>
  <c r="AB17" i="22" s="1"/>
  <c r="W18" i="22"/>
  <c r="V18" i="22" s="1"/>
  <c r="U18" i="22" s="1"/>
  <c r="AB18" i="22" s="1"/>
  <c r="W19" i="22"/>
  <c r="V19" i="22" s="1"/>
  <c r="U19" i="22" s="1"/>
  <c r="AB19" i="22" s="1"/>
  <c r="V20" i="22"/>
  <c r="U20" i="22" s="1"/>
  <c r="AB20" i="22" s="1"/>
  <c r="AB21" i="22"/>
  <c r="AB22" i="22"/>
  <c r="W43" i="22"/>
  <c r="V43" i="22" s="1"/>
  <c r="U43" i="22" s="1"/>
  <c r="AB43" i="22" s="1"/>
  <c r="W44" i="22"/>
  <c r="V44" i="22" s="1"/>
  <c r="U44" i="22" s="1"/>
  <c r="AB44" i="22" s="1"/>
  <c r="W45" i="22"/>
  <c r="V45" i="22" s="1"/>
  <c r="U45" i="22" s="1"/>
  <c r="AB45" i="22" s="1"/>
  <c r="W46" i="22"/>
  <c r="V46" i="22" s="1"/>
  <c r="U46" i="22" s="1"/>
  <c r="AB46" i="22" s="1"/>
  <c r="W11" i="22"/>
  <c r="V11" i="22" s="1"/>
  <c r="U11" i="22" s="1"/>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S178" i="8" l="1"/>
  <c r="W10" i="22"/>
  <c r="V10" i="22" s="1"/>
  <c r="U10" i="22" s="1"/>
  <c r="AB10" i="22" s="1"/>
  <c r="F10" i="22"/>
  <c r="M10" i="22" s="1"/>
  <c r="L10" i="22"/>
  <c r="K249" i="5"/>
  <c r="H249" i="5"/>
  <c r="H248" i="5"/>
  <c r="F249" i="3"/>
  <c r="F248" i="3"/>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AB11" i="22"/>
  <c r="E45" i="16"/>
  <c r="F45" i="16"/>
  <c r="G45" i="16"/>
  <c r="H45" i="16"/>
  <c r="I45" i="16"/>
  <c r="J45" i="16"/>
  <c r="K45" i="16"/>
  <c r="L45" i="16"/>
  <c r="M45" i="16"/>
  <c r="N45" i="16"/>
  <c r="O45" i="16"/>
  <c r="P45" i="16"/>
  <c r="Q45" i="16"/>
  <c r="R45" i="16"/>
  <c r="S45" i="16"/>
  <c r="T45" i="16"/>
  <c r="D45" i="16"/>
  <c r="C45" i="16"/>
  <c r="B45" i="16"/>
  <c r="C248" i="4"/>
  <c r="C249" i="4"/>
  <c r="H10" i="22" l="1"/>
  <c r="N10" i="22"/>
  <c r="Q10" i="22" s="1"/>
  <c r="F244" i="8"/>
  <c r="E244" i="8"/>
  <c r="G244" i="8" l="1"/>
  <c r="F243" i="8"/>
  <c r="E243" i="8"/>
  <c r="F242" i="8"/>
  <c r="E242" i="8"/>
  <c r="G242" i="8" l="1"/>
  <c r="G243" i="8"/>
  <c r="D241" i="2"/>
  <c r="C241" i="2" s="1"/>
  <c r="B241" i="2" s="1"/>
  <c r="F241" i="8" l="1"/>
  <c r="E241" i="8"/>
  <c r="F240" i="8"/>
  <c r="E240" i="8"/>
  <c r="F239" i="8"/>
  <c r="E239" i="8"/>
  <c r="C44" i="16"/>
  <c r="D44" i="16"/>
  <c r="E44" i="16"/>
  <c r="F44" i="16"/>
  <c r="G44" i="16"/>
  <c r="H44" i="16"/>
  <c r="I44" i="16"/>
  <c r="J44" i="16"/>
  <c r="K44" i="16"/>
  <c r="L44" i="16"/>
  <c r="M44" i="16"/>
  <c r="N44" i="16"/>
  <c r="O44" i="16"/>
  <c r="P44" i="16"/>
  <c r="Q44" i="16"/>
  <c r="R44" i="16"/>
  <c r="S44" i="16"/>
  <c r="T44" i="16"/>
  <c r="B44" i="16"/>
  <c r="G241" i="8" l="1"/>
  <c r="G240" i="8"/>
  <c r="G239" i="8"/>
  <c r="R20" i="20"/>
  <c r="N20" i="20"/>
  <c r="I20" i="20"/>
  <c r="E20" i="20"/>
  <c r="F238" i="8"/>
  <c r="E238" i="8"/>
  <c r="S20" i="20" l="1"/>
  <c r="J20" i="20"/>
  <c r="G238" i="8"/>
  <c r="F237" i="8"/>
  <c r="F236" i="8"/>
  <c r="E236" i="8"/>
  <c r="G236" i="8" l="1"/>
  <c r="F235" i="8"/>
  <c r="E235" i="8"/>
  <c r="F234" i="8"/>
  <c r="E234" i="8"/>
  <c r="G234" i="8" l="1"/>
  <c r="G235" i="8"/>
  <c r="F233" i="8"/>
  <c r="E233" i="8"/>
  <c r="G233" i="8" l="1"/>
  <c r="F232" i="8"/>
  <c r="E232" i="8"/>
  <c r="G232" i="8" l="1"/>
  <c r="E12" i="10" l="1"/>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H405" i="10" s="1"/>
  <c r="E406" i="10"/>
  <c r="E407" i="10"/>
  <c r="E408" i="10"/>
  <c r="E409" i="10"/>
  <c r="E410" i="10"/>
  <c r="E411" i="10"/>
  <c r="E412" i="10"/>
  <c r="E413" i="10"/>
  <c r="E414" i="10"/>
  <c r="E415" i="10"/>
  <c r="E416" i="10"/>
  <c r="E417" i="10"/>
  <c r="C43" i="16"/>
  <c r="D43" i="16"/>
  <c r="E43" i="16"/>
  <c r="F43" i="16"/>
  <c r="G43" i="16"/>
  <c r="H43" i="16"/>
  <c r="I43" i="16"/>
  <c r="J43" i="16"/>
  <c r="K43" i="16"/>
  <c r="L43" i="16"/>
  <c r="M43" i="16"/>
  <c r="N43" i="16"/>
  <c r="O43" i="16"/>
  <c r="P43" i="16"/>
  <c r="Q43" i="16"/>
  <c r="R43" i="16"/>
  <c r="S43" i="16"/>
  <c r="T43" i="16"/>
  <c r="B43" i="16"/>
  <c r="H382" i="10" l="1"/>
  <c r="H383" i="10"/>
  <c r="H386" i="10"/>
  <c r="H387" i="10"/>
  <c r="H390" i="10"/>
  <c r="H391" i="10"/>
  <c r="H394" i="10"/>
  <c r="H395" i="10"/>
  <c r="H398" i="10"/>
  <c r="H399" i="10"/>
  <c r="H402" i="10"/>
  <c r="H403" i="10"/>
  <c r="H406" i="10"/>
  <c r="H407" i="10"/>
  <c r="H410" i="10"/>
  <c r="H411" i="10"/>
  <c r="H414" i="10"/>
  <c r="H415" i="10"/>
  <c r="E11" i="10"/>
  <c r="E10" i="10"/>
  <c r="H384" i="10"/>
  <c r="H385" i="10"/>
  <c r="H388" i="10"/>
  <c r="H389" i="10"/>
  <c r="H392" i="10"/>
  <c r="H393" i="10"/>
  <c r="H396" i="10"/>
  <c r="H397" i="10"/>
  <c r="H400" i="10"/>
  <c r="H401" i="10"/>
  <c r="H404" i="10"/>
  <c r="H408" i="10"/>
  <c r="H409" i="10"/>
  <c r="H412" i="10"/>
  <c r="H413" i="10"/>
  <c r="H416" i="10"/>
  <c r="H417" i="10"/>
  <c r="E250" i="8"/>
  <c r="F250" i="8"/>
  <c r="E251" i="8"/>
  <c r="F251" i="8"/>
  <c r="E252" i="8"/>
  <c r="F252" i="8"/>
  <c r="E253" i="8"/>
  <c r="F253" i="8"/>
  <c r="E254" i="8"/>
  <c r="F254" i="8"/>
  <c r="E255" i="8"/>
  <c r="F255" i="8"/>
  <c r="E256" i="8"/>
  <c r="F256" i="8"/>
  <c r="E257" i="8"/>
  <c r="F257" i="8"/>
  <c r="E258" i="8"/>
  <c r="F258" i="8"/>
  <c r="E259" i="8"/>
  <c r="F259" i="8"/>
  <c r="E260" i="8"/>
  <c r="F260" i="8"/>
  <c r="E261" i="8"/>
  <c r="F261" i="8"/>
  <c r="E262" i="8"/>
  <c r="F262" i="8"/>
  <c r="S279" i="8"/>
  <c r="S280" i="8"/>
  <c r="S281" i="8"/>
  <c r="S282" i="8"/>
  <c r="S283" i="8"/>
  <c r="S284" i="8"/>
  <c r="S285" i="8"/>
  <c r="U190" i="17"/>
  <c r="U191" i="17"/>
  <c r="U192" i="17"/>
  <c r="U193" i="17"/>
  <c r="U194" i="17"/>
  <c r="U195" i="17"/>
  <c r="U196" i="17"/>
  <c r="U197" i="17"/>
  <c r="U198" i="17"/>
  <c r="U199" i="17"/>
  <c r="U200" i="17"/>
  <c r="U201" i="17"/>
  <c r="U202" i="17"/>
  <c r="U203" i="17"/>
  <c r="U204" i="17"/>
  <c r="U205" i="17"/>
  <c r="U206" i="17"/>
  <c r="U207" i="17"/>
  <c r="U208" i="17"/>
  <c r="U209" i="17"/>
  <c r="U210" i="17"/>
  <c r="U211" i="17"/>
  <c r="U212" i="17"/>
  <c r="U213" i="17"/>
  <c r="U214" i="17"/>
  <c r="U215" i="17"/>
  <c r="U216" i="17"/>
  <c r="U217" i="17"/>
  <c r="U218" i="17"/>
  <c r="U222" i="17"/>
  <c r="U223" i="17"/>
  <c r="U224" i="17"/>
  <c r="U225" i="17"/>
  <c r="F261" i="5"/>
  <c r="B262" i="4"/>
  <c r="C263" i="8"/>
  <c r="C264" i="8"/>
  <c r="C265" i="8"/>
  <c r="C267" i="8"/>
  <c r="C268" i="8"/>
  <c r="C269" i="8"/>
  <c r="C271" i="8"/>
  <c r="C272" i="8"/>
  <c r="C273" i="8"/>
  <c r="C275" i="8"/>
  <c r="C276" i="8"/>
  <c r="C279" i="8"/>
  <c r="C280" i="8"/>
  <c r="C281" i="8"/>
  <c r="C283" i="8"/>
  <c r="C284" i="8"/>
  <c r="B250" i="21"/>
  <c r="B251" i="21"/>
  <c r="B252" i="21"/>
  <c r="B253" i="21"/>
  <c r="B254" i="21"/>
  <c r="B255" i="21"/>
  <c r="B256" i="21"/>
  <c r="B257" i="21"/>
  <c r="B258" i="21"/>
  <c r="B259" i="21"/>
  <c r="B260" i="21"/>
  <c r="B261" i="21"/>
  <c r="B262" i="21"/>
  <c r="B263" i="21"/>
  <c r="B264" i="21"/>
  <c r="B265" i="21"/>
  <c r="B266" i="21"/>
  <c r="B267" i="21"/>
  <c r="B268" i="21"/>
  <c r="B269" i="21"/>
  <c r="B270" i="21"/>
  <c r="B271" i="21"/>
  <c r="B272" i="21"/>
  <c r="B273" i="21"/>
  <c r="B274" i="21"/>
  <c r="B275" i="21"/>
  <c r="B276" i="21"/>
  <c r="B277" i="21"/>
  <c r="B278" i="21"/>
  <c r="B279" i="21"/>
  <c r="B280" i="21"/>
  <c r="B281" i="21"/>
  <c r="B282" i="21"/>
  <c r="B283" i="21"/>
  <c r="B284" i="21"/>
  <c r="B285" i="21"/>
  <c r="D261" i="2"/>
  <c r="D261" i="3" s="1"/>
  <c r="D262" i="3"/>
  <c r="D263" i="2"/>
  <c r="D263" i="3" s="1"/>
  <c r="D264" i="3"/>
  <c r="D265" i="3"/>
  <c r="C266" i="2"/>
  <c r="B266" i="8" s="1"/>
  <c r="D267" i="2"/>
  <c r="C267" i="2" s="1"/>
  <c r="B267" i="8" s="1"/>
  <c r="D268" i="2"/>
  <c r="C268" i="2" s="1"/>
  <c r="B268" i="8" s="1"/>
  <c r="D269" i="2"/>
  <c r="C269" i="2" s="1"/>
  <c r="B269" i="8" s="1"/>
  <c r="D270" i="2"/>
  <c r="C270" i="2" s="1"/>
  <c r="B270" i="8" s="1"/>
  <c r="D271" i="2"/>
  <c r="C271" i="2" s="1"/>
  <c r="B271" i="8" s="1"/>
  <c r="D272" i="2"/>
  <c r="B272" i="8" s="1"/>
  <c r="D273" i="2"/>
  <c r="C273" i="2" s="1"/>
  <c r="B273" i="8" s="1"/>
  <c r="D274" i="2"/>
  <c r="C274" i="2" s="1"/>
  <c r="B274" i="8" s="1"/>
  <c r="D275" i="2"/>
  <c r="C275" i="2" s="1"/>
  <c r="B275" i="8" s="1"/>
  <c r="D276" i="2"/>
  <c r="C276" i="2" s="1"/>
  <c r="B276" i="8" s="1"/>
  <c r="D277" i="2"/>
  <c r="C277" i="2" s="1"/>
  <c r="B277" i="8" s="1"/>
  <c r="D278" i="2"/>
  <c r="C278" i="2" s="1"/>
  <c r="B278" i="8" s="1"/>
  <c r="D279" i="2"/>
  <c r="C279" i="2" s="1"/>
  <c r="B279" i="8" s="1"/>
  <c r="D280" i="2"/>
  <c r="C280" i="2" s="1"/>
  <c r="B280" i="8" s="1"/>
  <c r="D281" i="2"/>
  <c r="C281" i="2" s="1"/>
  <c r="B281" i="8" s="1"/>
  <c r="D282" i="2"/>
  <c r="C282" i="2" s="1"/>
  <c r="B282" i="8" s="1"/>
  <c r="D283" i="2"/>
  <c r="C283" i="2" s="1"/>
  <c r="B283" i="8" s="1"/>
  <c r="D284" i="2"/>
  <c r="C284" i="2" s="1"/>
  <c r="B284" i="8" s="1"/>
  <c r="D285" i="2"/>
  <c r="C285" i="2" s="1"/>
  <c r="B285" i="8" s="1"/>
  <c r="D250" i="2"/>
  <c r="D250" i="3" s="1"/>
  <c r="D251" i="2"/>
  <c r="D251" i="3" s="1"/>
  <c r="D252" i="2"/>
  <c r="D253" i="2"/>
  <c r="D253" i="3" s="1"/>
  <c r="D254" i="2"/>
  <c r="D254" i="3" s="1"/>
  <c r="D255" i="2"/>
  <c r="C255" i="2" s="1"/>
  <c r="D256" i="2"/>
  <c r="D256" i="3" s="1"/>
  <c r="D257" i="2"/>
  <c r="D257" i="3" s="1"/>
  <c r="D258" i="2"/>
  <c r="D258" i="3" s="1"/>
  <c r="D259" i="2"/>
  <c r="D260" i="2"/>
  <c r="D260" i="3" s="1"/>
  <c r="E21" i="20"/>
  <c r="I21" i="20"/>
  <c r="N21" i="20"/>
  <c r="R21" i="20"/>
  <c r="E22" i="20"/>
  <c r="N22" i="20"/>
  <c r="R22" i="20"/>
  <c r="R19" i="20"/>
  <c r="R18" i="20"/>
  <c r="R17" i="20"/>
  <c r="R16" i="20"/>
  <c r="R15" i="20"/>
  <c r="R14" i="20"/>
  <c r="R13" i="20"/>
  <c r="R12" i="20"/>
  <c r="R11" i="20"/>
  <c r="R10" i="20"/>
  <c r="N19" i="20"/>
  <c r="N18" i="20"/>
  <c r="N17" i="20"/>
  <c r="N16" i="20"/>
  <c r="N15" i="20"/>
  <c r="N14" i="20"/>
  <c r="N13" i="20"/>
  <c r="N12" i="20"/>
  <c r="N11" i="20"/>
  <c r="N10" i="20"/>
  <c r="I19" i="20"/>
  <c r="I18" i="20"/>
  <c r="I17" i="20"/>
  <c r="I16" i="20"/>
  <c r="I15" i="20"/>
  <c r="I14" i="20"/>
  <c r="I13" i="20"/>
  <c r="I12" i="20"/>
  <c r="I11" i="20"/>
  <c r="I10" i="20"/>
  <c r="E12" i="20"/>
  <c r="E13" i="20"/>
  <c r="E14" i="20"/>
  <c r="E15" i="20"/>
  <c r="E16" i="20"/>
  <c r="E17" i="20"/>
  <c r="E18" i="20"/>
  <c r="E19" i="20"/>
  <c r="E11" i="20"/>
  <c r="E10" i="20"/>
  <c r="C232" i="8"/>
  <c r="C233" i="8"/>
  <c r="C235" i="8"/>
  <c r="C236" i="8"/>
  <c r="C238" i="8"/>
  <c r="C239" i="8"/>
  <c r="C240" i="8"/>
  <c r="C241" i="8"/>
  <c r="C242" i="8"/>
  <c r="C243" i="8"/>
  <c r="C244" i="8"/>
  <c r="U47" i="16" l="1"/>
  <c r="D268" i="8"/>
  <c r="D269" i="8"/>
  <c r="D284" i="8"/>
  <c r="U46" i="16"/>
  <c r="D267" i="8"/>
  <c r="D279" i="8"/>
  <c r="D276" i="8"/>
  <c r="D273" i="8"/>
  <c r="D283" i="8"/>
  <c r="D271" i="8"/>
  <c r="D275" i="8"/>
  <c r="B274" i="4"/>
  <c r="I274" i="8" s="1"/>
  <c r="C274" i="8"/>
  <c r="D274" i="8" s="1"/>
  <c r="D272" i="8"/>
  <c r="D285" i="5"/>
  <c r="C285" i="8"/>
  <c r="D285" i="8" s="1"/>
  <c r="B282" i="4"/>
  <c r="I282" i="8" s="1"/>
  <c r="C282" i="8"/>
  <c r="D282" i="8" s="1"/>
  <c r="B270" i="4"/>
  <c r="I270" i="8" s="1"/>
  <c r="C270" i="8"/>
  <c r="D270" i="8" s="1"/>
  <c r="D281" i="8"/>
  <c r="D280" i="8"/>
  <c r="S22" i="20"/>
  <c r="F278" i="5"/>
  <c r="C278" i="8"/>
  <c r="D278" i="8" s="1"/>
  <c r="F266" i="5"/>
  <c r="C266" i="8"/>
  <c r="D266" i="8" s="1"/>
  <c r="F277" i="5"/>
  <c r="C277" i="8"/>
  <c r="D277" i="8" s="1"/>
  <c r="U45" i="16"/>
  <c r="J21" i="20"/>
  <c r="D282" i="5"/>
  <c r="B278" i="4"/>
  <c r="I278" i="8" s="1"/>
  <c r="I281" i="5"/>
  <c r="S21" i="20"/>
  <c r="S19" i="20"/>
  <c r="F273" i="5"/>
  <c r="B258" i="4"/>
  <c r="I258" i="8" s="1"/>
  <c r="F285" i="5"/>
  <c r="I269" i="3"/>
  <c r="I276" i="3"/>
  <c r="F270" i="5"/>
  <c r="H283" i="3"/>
  <c r="H275" i="3"/>
  <c r="F275" i="5"/>
  <c r="D269" i="5"/>
  <c r="C262" i="8"/>
  <c r="B250" i="4"/>
  <c r="F281" i="5"/>
  <c r="F269" i="5"/>
  <c r="I277" i="3"/>
  <c r="H284" i="3"/>
  <c r="H45" i="22"/>
  <c r="I282" i="3"/>
  <c r="I274" i="3"/>
  <c r="I266" i="3"/>
  <c r="I262" i="8"/>
  <c r="H16" i="22"/>
  <c r="I285" i="5"/>
  <c r="D281" i="5"/>
  <c r="F283" i="5"/>
  <c r="H272" i="3"/>
  <c r="B254" i="4"/>
  <c r="I254" i="8" s="1"/>
  <c r="F265" i="5"/>
  <c r="I273" i="3"/>
  <c r="H279" i="3"/>
  <c r="H271" i="3"/>
  <c r="E285" i="5"/>
  <c r="B266" i="4"/>
  <c r="I266" i="8" s="1"/>
  <c r="I282" i="5"/>
  <c r="F262" i="5"/>
  <c r="I285" i="3"/>
  <c r="D277" i="5"/>
  <c r="I281" i="3"/>
  <c r="I261" i="5"/>
  <c r="I278" i="3"/>
  <c r="I270" i="3"/>
  <c r="F282" i="5"/>
  <c r="F274" i="5"/>
  <c r="B262" i="5"/>
  <c r="G260" i="8"/>
  <c r="G258" i="8"/>
  <c r="G256" i="8"/>
  <c r="C285" i="3"/>
  <c r="E273" i="3"/>
  <c r="E269" i="3"/>
  <c r="E278" i="3"/>
  <c r="H277" i="3"/>
  <c r="C269" i="3"/>
  <c r="E285" i="3"/>
  <c r="H273" i="3"/>
  <c r="C281" i="3"/>
  <c r="G253" i="8"/>
  <c r="G252" i="8"/>
  <c r="G250" i="8"/>
  <c r="C283" i="3"/>
  <c r="E271" i="3"/>
  <c r="E282" i="3"/>
  <c r="E275" i="3"/>
  <c r="C271" i="3"/>
  <c r="H281" i="3"/>
  <c r="E279" i="3"/>
  <c r="E277" i="3"/>
  <c r="C275" i="3"/>
  <c r="C273" i="3"/>
  <c r="E270" i="3"/>
  <c r="E267" i="3"/>
  <c r="H285" i="3"/>
  <c r="E283" i="3"/>
  <c r="E281" i="3"/>
  <c r="C279" i="3"/>
  <c r="C277" i="3"/>
  <c r="E274" i="3"/>
  <c r="H269" i="3"/>
  <c r="E266" i="3"/>
  <c r="G259" i="8"/>
  <c r="G261" i="8"/>
  <c r="B234" i="4"/>
  <c r="I234" i="8" s="1"/>
  <c r="C234" i="8"/>
  <c r="B255" i="2"/>
  <c r="B255" i="8"/>
  <c r="H255" i="3"/>
  <c r="G255" i="3"/>
  <c r="I255" i="3"/>
  <c r="C259" i="2"/>
  <c r="H20" i="22" s="1"/>
  <c r="E259" i="3"/>
  <c r="C252" i="2"/>
  <c r="H13" i="22" s="1"/>
  <c r="E252" i="3"/>
  <c r="B280" i="2"/>
  <c r="H280" i="8" s="1"/>
  <c r="B268" i="2"/>
  <c r="H268" i="8" s="1"/>
  <c r="E276" i="3"/>
  <c r="E272" i="3"/>
  <c r="D255" i="3"/>
  <c r="D252" i="3"/>
  <c r="C280" i="5"/>
  <c r="G280" i="5"/>
  <c r="B280" i="4"/>
  <c r="I280" i="8" s="1"/>
  <c r="D280" i="5"/>
  <c r="I280" i="5"/>
  <c r="E280" i="5"/>
  <c r="B267" i="4"/>
  <c r="I267" i="8" s="1"/>
  <c r="C267" i="5"/>
  <c r="G267" i="5"/>
  <c r="D267" i="5"/>
  <c r="I267" i="5"/>
  <c r="E267" i="5"/>
  <c r="C264" i="5"/>
  <c r="G264" i="5"/>
  <c r="B264" i="4"/>
  <c r="I264" i="8" s="1"/>
  <c r="D264" i="5"/>
  <c r="I264" i="5"/>
  <c r="E264" i="5"/>
  <c r="H19" i="22"/>
  <c r="E258" i="3"/>
  <c r="C251" i="2"/>
  <c r="H12" i="22" s="1"/>
  <c r="E251" i="3"/>
  <c r="B283" i="2"/>
  <c r="H283" i="8" s="1"/>
  <c r="B279" i="2"/>
  <c r="H279" i="8" s="1"/>
  <c r="B275" i="2"/>
  <c r="H275" i="8" s="1"/>
  <c r="B271" i="2"/>
  <c r="H271" i="8" s="1"/>
  <c r="B267" i="2"/>
  <c r="H267" i="8" s="1"/>
  <c r="C263" i="2"/>
  <c r="E263" i="3"/>
  <c r="D285" i="3"/>
  <c r="I284" i="3"/>
  <c r="D284" i="3"/>
  <c r="I283" i="3"/>
  <c r="D283" i="3"/>
  <c r="D282" i="3"/>
  <c r="D281" i="3"/>
  <c r="I280" i="3"/>
  <c r="D280" i="3"/>
  <c r="I279" i="3"/>
  <c r="D279" i="3"/>
  <c r="D278" i="3"/>
  <c r="D277" i="3"/>
  <c r="D276" i="3"/>
  <c r="I275" i="3"/>
  <c r="D275" i="3"/>
  <c r="D274" i="3"/>
  <c r="D273" i="3"/>
  <c r="I272" i="3"/>
  <c r="D272" i="3"/>
  <c r="I271" i="3"/>
  <c r="D271" i="3"/>
  <c r="D270" i="3"/>
  <c r="D269" i="3"/>
  <c r="I268" i="3"/>
  <c r="D268" i="3"/>
  <c r="I267" i="3"/>
  <c r="D267" i="3"/>
  <c r="D266" i="3"/>
  <c r="B279" i="4"/>
  <c r="I279" i="8" s="1"/>
  <c r="C279" i="5"/>
  <c r="G279" i="5"/>
  <c r="D279" i="5"/>
  <c r="I279" i="5"/>
  <c r="E279" i="5"/>
  <c r="C276" i="5"/>
  <c r="G276" i="5"/>
  <c r="D276" i="5"/>
  <c r="I276" i="5"/>
  <c r="E276" i="5"/>
  <c r="B276" i="4"/>
  <c r="I276" i="8" s="1"/>
  <c r="B263" i="4"/>
  <c r="I263" i="8" s="1"/>
  <c r="C263" i="5"/>
  <c r="G263" i="5"/>
  <c r="D263" i="5"/>
  <c r="I263" i="5"/>
  <c r="E263" i="5"/>
  <c r="C260" i="8"/>
  <c r="C260" i="5"/>
  <c r="G260" i="5"/>
  <c r="D260" i="5"/>
  <c r="I260" i="5"/>
  <c r="E260" i="5"/>
  <c r="F260" i="5"/>
  <c r="B260" i="4"/>
  <c r="F279" i="5"/>
  <c r="F271" i="5"/>
  <c r="F267" i="5"/>
  <c r="F263" i="5"/>
  <c r="B276" i="2"/>
  <c r="H276" i="8" s="1"/>
  <c r="E268" i="3"/>
  <c r="B283" i="4"/>
  <c r="I283" i="8" s="1"/>
  <c r="C283" i="5"/>
  <c r="G283" i="5"/>
  <c r="D283" i="5"/>
  <c r="I283" i="5"/>
  <c r="E283" i="5"/>
  <c r="C257" i="2"/>
  <c r="E257" i="3"/>
  <c r="C254" i="2"/>
  <c r="H15" i="22" s="1"/>
  <c r="E254" i="3"/>
  <c r="C250" i="2"/>
  <c r="H11" i="22" s="1"/>
  <c r="E250" i="3"/>
  <c r="B282" i="2"/>
  <c r="B278" i="2"/>
  <c r="B274" i="2"/>
  <c r="B270" i="2"/>
  <c r="H270" i="8" s="1"/>
  <c r="B266" i="2"/>
  <c r="H266" i="8" s="1"/>
  <c r="C262" i="2"/>
  <c r="E262" i="3"/>
  <c r="C284" i="3"/>
  <c r="H282" i="3"/>
  <c r="C282" i="3"/>
  <c r="H280" i="3"/>
  <c r="C280" i="3"/>
  <c r="H278" i="3"/>
  <c r="C278" i="3"/>
  <c r="H276" i="3"/>
  <c r="C276" i="3"/>
  <c r="H274" i="3"/>
  <c r="C274" i="3"/>
  <c r="C272" i="3"/>
  <c r="H270" i="3"/>
  <c r="C270" i="3"/>
  <c r="H268" i="3"/>
  <c r="C268" i="3"/>
  <c r="H267" i="3"/>
  <c r="C267" i="3"/>
  <c r="H266" i="3"/>
  <c r="C266" i="3"/>
  <c r="J282" i="5"/>
  <c r="B275" i="4"/>
  <c r="I275" i="8" s="1"/>
  <c r="C275" i="5"/>
  <c r="G275" i="5"/>
  <c r="D275" i="5"/>
  <c r="I275" i="5"/>
  <c r="E275" i="5"/>
  <c r="C272" i="5"/>
  <c r="G272" i="5"/>
  <c r="B272" i="4"/>
  <c r="I272" i="8" s="1"/>
  <c r="D272" i="5"/>
  <c r="I272" i="5"/>
  <c r="E272" i="5"/>
  <c r="J266" i="5"/>
  <c r="E255" i="3"/>
  <c r="C255" i="3"/>
  <c r="B284" i="2"/>
  <c r="H284" i="8" s="1"/>
  <c r="B272" i="2"/>
  <c r="H272" i="8" s="1"/>
  <c r="C264" i="2"/>
  <c r="E264" i="3"/>
  <c r="E284" i="3"/>
  <c r="E280" i="3"/>
  <c r="D259" i="3"/>
  <c r="J22" i="20"/>
  <c r="C260" i="2"/>
  <c r="E260" i="3"/>
  <c r="C256" i="2"/>
  <c r="E256" i="3"/>
  <c r="C253" i="2"/>
  <c r="E253" i="3"/>
  <c r="B285" i="2"/>
  <c r="H285" i="8" s="1"/>
  <c r="B281" i="2"/>
  <c r="H281" i="8" s="1"/>
  <c r="B277" i="2"/>
  <c r="H277" i="8" s="1"/>
  <c r="B273" i="2"/>
  <c r="H273" i="8" s="1"/>
  <c r="B269" i="2"/>
  <c r="H269" i="8" s="1"/>
  <c r="B265" i="8"/>
  <c r="D265" i="8" s="1"/>
  <c r="C261" i="2"/>
  <c r="E261" i="3"/>
  <c r="G285" i="3"/>
  <c r="G284" i="3"/>
  <c r="G283" i="3"/>
  <c r="G282" i="3"/>
  <c r="G281" i="3"/>
  <c r="G280" i="3"/>
  <c r="G279" i="3"/>
  <c r="G278" i="3"/>
  <c r="G277" i="3"/>
  <c r="G276" i="3"/>
  <c r="G275" i="3"/>
  <c r="G274" i="3"/>
  <c r="G273" i="3"/>
  <c r="G272" i="3"/>
  <c r="G271" i="3"/>
  <c r="G270" i="3"/>
  <c r="G269" i="3"/>
  <c r="G268" i="3"/>
  <c r="G267" i="3"/>
  <c r="G266" i="3"/>
  <c r="E265" i="3"/>
  <c r="C284" i="5"/>
  <c r="G284" i="5"/>
  <c r="D284" i="5"/>
  <c r="I284" i="5"/>
  <c r="E284" i="5"/>
  <c r="B284" i="4"/>
  <c r="I284" i="8" s="1"/>
  <c r="B271" i="4"/>
  <c r="I271" i="8" s="1"/>
  <c r="J271" i="8" s="1"/>
  <c r="C271" i="5"/>
  <c r="G271" i="5"/>
  <c r="D271" i="5"/>
  <c r="I271" i="5"/>
  <c r="E271" i="5"/>
  <c r="C268" i="5"/>
  <c r="G268" i="5"/>
  <c r="D268" i="5"/>
  <c r="I268" i="5"/>
  <c r="E268" i="5"/>
  <c r="B268" i="4"/>
  <c r="I268" i="8" s="1"/>
  <c r="B255" i="4"/>
  <c r="C255" i="5"/>
  <c r="G255" i="5"/>
  <c r="C255" i="8"/>
  <c r="D255" i="5"/>
  <c r="I255" i="5"/>
  <c r="E255" i="5"/>
  <c r="F255" i="5"/>
  <c r="C252" i="5"/>
  <c r="G252" i="5"/>
  <c r="D252" i="5"/>
  <c r="I252" i="5"/>
  <c r="C252" i="8"/>
  <c r="E252" i="5"/>
  <c r="F252" i="5"/>
  <c r="B252" i="4"/>
  <c r="F284" i="5"/>
  <c r="F280" i="5"/>
  <c r="F276" i="5"/>
  <c r="F272" i="5"/>
  <c r="F268" i="5"/>
  <c r="F264" i="5"/>
  <c r="B281" i="4"/>
  <c r="I281" i="8" s="1"/>
  <c r="B273" i="4"/>
  <c r="I273" i="8" s="1"/>
  <c r="I265" i="8"/>
  <c r="B257" i="4"/>
  <c r="C257" i="8"/>
  <c r="C257" i="5"/>
  <c r="G257" i="5"/>
  <c r="D257" i="5"/>
  <c r="I257" i="5"/>
  <c r="E257" i="5"/>
  <c r="F257" i="5"/>
  <c r="C254" i="8"/>
  <c r="C254" i="5"/>
  <c r="G254" i="5"/>
  <c r="D254" i="5"/>
  <c r="I254" i="5"/>
  <c r="E254" i="5"/>
  <c r="F254" i="5"/>
  <c r="E282" i="5"/>
  <c r="E281" i="5"/>
  <c r="E278" i="5"/>
  <c r="E277" i="5"/>
  <c r="E274" i="5"/>
  <c r="E273" i="5"/>
  <c r="E270" i="5"/>
  <c r="E269" i="5"/>
  <c r="E266" i="5"/>
  <c r="E265" i="5"/>
  <c r="J262" i="5"/>
  <c r="E262" i="5"/>
  <c r="E261" i="5"/>
  <c r="B259" i="4"/>
  <c r="C259" i="5"/>
  <c r="G259" i="5"/>
  <c r="D259" i="5"/>
  <c r="I259" i="5"/>
  <c r="E259" i="5"/>
  <c r="C259" i="8"/>
  <c r="F259" i="5"/>
  <c r="C256" i="5"/>
  <c r="G256" i="5"/>
  <c r="D256" i="5"/>
  <c r="I256" i="5"/>
  <c r="C256" i="8"/>
  <c r="E256" i="5"/>
  <c r="F256" i="5"/>
  <c r="B251" i="4"/>
  <c r="C251" i="5"/>
  <c r="G251" i="5"/>
  <c r="C251" i="8"/>
  <c r="D251" i="5"/>
  <c r="I251" i="5"/>
  <c r="E251" i="5"/>
  <c r="F251" i="5"/>
  <c r="I278" i="5"/>
  <c r="D278" i="5"/>
  <c r="I277" i="5"/>
  <c r="I274" i="5"/>
  <c r="D274" i="5"/>
  <c r="I273" i="5"/>
  <c r="D273" i="5"/>
  <c r="I270" i="5"/>
  <c r="D270" i="5"/>
  <c r="I269" i="5"/>
  <c r="I266" i="5"/>
  <c r="D266" i="5"/>
  <c r="I265" i="5"/>
  <c r="D265" i="5"/>
  <c r="I262" i="5"/>
  <c r="D262" i="5"/>
  <c r="B285" i="4"/>
  <c r="I285" i="8" s="1"/>
  <c r="B277" i="4"/>
  <c r="I277" i="8" s="1"/>
  <c r="B269" i="4"/>
  <c r="I269" i="8" s="1"/>
  <c r="B261" i="4"/>
  <c r="C261" i="5"/>
  <c r="D261" i="5"/>
  <c r="C261" i="8"/>
  <c r="C258" i="5"/>
  <c r="G258" i="5"/>
  <c r="C258" i="8"/>
  <c r="D258" i="5"/>
  <c r="I258" i="5"/>
  <c r="E258" i="5"/>
  <c r="F258" i="5"/>
  <c r="B256" i="4"/>
  <c r="B253" i="4"/>
  <c r="C253" i="5"/>
  <c r="G253" i="5"/>
  <c r="C253" i="8"/>
  <c r="D253" i="5"/>
  <c r="I253" i="5"/>
  <c r="E253" i="5"/>
  <c r="F253" i="5"/>
  <c r="C250" i="5"/>
  <c r="G250" i="5"/>
  <c r="D250" i="5"/>
  <c r="I250" i="5"/>
  <c r="E250" i="5"/>
  <c r="C250" i="8"/>
  <c r="F250" i="5"/>
  <c r="G285" i="5"/>
  <c r="C285" i="5"/>
  <c r="G282" i="5"/>
  <c r="C282" i="5"/>
  <c r="G281" i="5"/>
  <c r="C281" i="5"/>
  <c r="G278" i="5"/>
  <c r="C278" i="5"/>
  <c r="G277" i="5"/>
  <c r="C277" i="5"/>
  <c r="G274" i="5"/>
  <c r="C274" i="5"/>
  <c r="G273" i="5"/>
  <c r="C273" i="5"/>
  <c r="G270" i="5"/>
  <c r="C270" i="5"/>
  <c r="G269" i="5"/>
  <c r="C269" i="5"/>
  <c r="G266" i="5"/>
  <c r="C266" i="5"/>
  <c r="G265" i="5"/>
  <c r="C265" i="5"/>
  <c r="G262" i="5"/>
  <c r="C262" i="5"/>
  <c r="G261" i="5"/>
  <c r="G255" i="8"/>
  <c r="G251" i="8"/>
  <c r="G257" i="8"/>
  <c r="G262" i="8"/>
  <c r="G254" i="8"/>
  <c r="F226" i="8"/>
  <c r="E226" i="8"/>
  <c r="C226" i="8"/>
  <c r="F225" i="8"/>
  <c r="E225" i="8"/>
  <c r="C225" i="8"/>
  <c r="F224" i="8"/>
  <c r="E224" i="8"/>
  <c r="C224" i="8"/>
  <c r="F223" i="8"/>
  <c r="E223" i="8"/>
  <c r="C223" i="8"/>
  <c r="J273" i="8" l="1"/>
  <c r="J266" i="8"/>
  <c r="B276" i="3"/>
  <c r="J283" i="8"/>
  <c r="J270" i="5"/>
  <c r="J270" i="8"/>
  <c r="J268" i="8"/>
  <c r="J269" i="8"/>
  <c r="J277" i="8"/>
  <c r="M277" i="8" s="1"/>
  <c r="B274" i="5"/>
  <c r="J281" i="8"/>
  <c r="J278" i="5"/>
  <c r="J274" i="5"/>
  <c r="J279" i="8"/>
  <c r="H278" i="8"/>
  <c r="J278" i="8" s="1"/>
  <c r="B269" i="3"/>
  <c r="N43" i="22"/>
  <c r="H282" i="8"/>
  <c r="J282" i="8" s="1"/>
  <c r="J285" i="8"/>
  <c r="B264" i="8"/>
  <c r="D264" i="8" s="1"/>
  <c r="J276" i="8"/>
  <c r="B264" i="5"/>
  <c r="H274" i="8"/>
  <c r="J274" i="8" s="1"/>
  <c r="J272" i="8"/>
  <c r="B270" i="5"/>
  <c r="J284" i="8"/>
  <c r="B263" i="8"/>
  <c r="D263" i="8" s="1"/>
  <c r="B280" i="5"/>
  <c r="J267" i="8"/>
  <c r="J280" i="8"/>
  <c r="B282" i="5"/>
  <c r="J275" i="8"/>
  <c r="B278" i="5"/>
  <c r="B250" i="5"/>
  <c r="B263" i="5"/>
  <c r="B273" i="3"/>
  <c r="J250" i="5"/>
  <c r="B255" i="3"/>
  <c r="I250" i="8"/>
  <c r="C251" i="3"/>
  <c r="J258" i="5"/>
  <c r="B251" i="5"/>
  <c r="B258" i="5"/>
  <c r="H22" i="22"/>
  <c r="N45" i="22"/>
  <c r="H44" i="22"/>
  <c r="H43" i="22"/>
  <c r="B257" i="5"/>
  <c r="B283" i="3"/>
  <c r="B285" i="3"/>
  <c r="N46" i="22"/>
  <c r="C262" i="3"/>
  <c r="C257" i="3"/>
  <c r="H18" i="22"/>
  <c r="B280" i="3"/>
  <c r="H46" i="22"/>
  <c r="B254" i="5"/>
  <c r="B284" i="3"/>
  <c r="B260" i="5"/>
  <c r="B271" i="3"/>
  <c r="J254" i="5"/>
  <c r="C253" i="3"/>
  <c r="H14" i="22"/>
  <c r="Q43" i="22"/>
  <c r="N16" i="22"/>
  <c r="B277" i="3"/>
  <c r="C256" i="3"/>
  <c r="H17" i="22"/>
  <c r="B267" i="5"/>
  <c r="B266" i="5"/>
  <c r="B275" i="5"/>
  <c r="B279" i="3"/>
  <c r="B283" i="5"/>
  <c r="B267" i="3"/>
  <c r="B275" i="3"/>
  <c r="B261" i="5"/>
  <c r="C265" i="3"/>
  <c r="B281" i="3"/>
  <c r="C260" i="3"/>
  <c r="H21" i="22"/>
  <c r="B272" i="3"/>
  <c r="B279" i="5"/>
  <c r="I261" i="8"/>
  <c r="J261" i="5"/>
  <c r="J271" i="5"/>
  <c r="J270" i="3"/>
  <c r="J278" i="3"/>
  <c r="B254" i="2"/>
  <c r="B254" i="8"/>
  <c r="D254" i="8" s="1"/>
  <c r="H254" i="3"/>
  <c r="G254" i="3"/>
  <c r="I254" i="3"/>
  <c r="J276" i="5"/>
  <c r="B276" i="5"/>
  <c r="J268" i="3"/>
  <c r="B259" i="2"/>
  <c r="B259" i="8"/>
  <c r="D259" i="8" s="1"/>
  <c r="H259" i="3"/>
  <c r="G259" i="3"/>
  <c r="I259" i="3"/>
  <c r="I252" i="8"/>
  <c r="J252" i="5"/>
  <c r="B261" i="2"/>
  <c r="B261" i="8"/>
  <c r="D261" i="8" s="1"/>
  <c r="H261" i="3"/>
  <c r="G261" i="3"/>
  <c r="I261" i="3"/>
  <c r="J269" i="3"/>
  <c r="J277" i="3"/>
  <c r="J285" i="3"/>
  <c r="B264" i="2"/>
  <c r="H264" i="8" s="1"/>
  <c r="J264" i="8" s="1"/>
  <c r="H264" i="3"/>
  <c r="G264" i="3"/>
  <c r="I264" i="3"/>
  <c r="J284" i="3"/>
  <c r="J272" i="5"/>
  <c r="B272" i="5"/>
  <c r="B250" i="2"/>
  <c r="N11" i="22" s="1"/>
  <c r="B250" i="8"/>
  <c r="D250" i="8" s="1"/>
  <c r="H250" i="3"/>
  <c r="G250" i="3"/>
  <c r="I250" i="3"/>
  <c r="J276" i="3"/>
  <c r="J263" i="5"/>
  <c r="J279" i="5"/>
  <c r="B263" i="2"/>
  <c r="H263" i="3"/>
  <c r="G263" i="3"/>
  <c r="I263" i="3"/>
  <c r="J271" i="3"/>
  <c r="J279" i="3"/>
  <c r="B258" i="8"/>
  <c r="D258" i="8" s="1"/>
  <c r="H258" i="3"/>
  <c r="G258" i="3"/>
  <c r="I258" i="3"/>
  <c r="J267" i="5"/>
  <c r="B252" i="2"/>
  <c r="B252" i="8"/>
  <c r="D252" i="8" s="1"/>
  <c r="H252" i="3"/>
  <c r="G252" i="3"/>
  <c r="I252" i="3"/>
  <c r="B271" i="5"/>
  <c r="I257" i="8"/>
  <c r="J257" i="5"/>
  <c r="I253" i="8"/>
  <c r="J253" i="5"/>
  <c r="J281" i="5"/>
  <c r="B281" i="5"/>
  <c r="B260" i="2"/>
  <c r="B260" i="8"/>
  <c r="D260" i="8" s="1"/>
  <c r="H260" i="3"/>
  <c r="G260" i="3"/>
  <c r="I260" i="3"/>
  <c r="J266" i="3"/>
  <c r="J274" i="3"/>
  <c r="J282" i="3"/>
  <c r="C254" i="3"/>
  <c r="J283" i="5"/>
  <c r="I260" i="8"/>
  <c r="J260" i="5"/>
  <c r="B251" i="2"/>
  <c r="B251" i="8"/>
  <c r="D251" i="8" s="1"/>
  <c r="H251" i="3"/>
  <c r="G251" i="3"/>
  <c r="I251" i="3"/>
  <c r="J280" i="3"/>
  <c r="C259" i="3"/>
  <c r="D255" i="8"/>
  <c r="J277" i="5"/>
  <c r="B277" i="5"/>
  <c r="J273" i="5"/>
  <c r="B273" i="5"/>
  <c r="B253" i="2"/>
  <c r="B253" i="8"/>
  <c r="D253" i="8" s="1"/>
  <c r="H253" i="3"/>
  <c r="G253" i="3"/>
  <c r="I253" i="3"/>
  <c r="B262" i="2"/>
  <c r="B262" i="8"/>
  <c r="D262" i="8" s="1"/>
  <c r="H262" i="3"/>
  <c r="G262" i="3"/>
  <c r="I262" i="3"/>
  <c r="J269" i="5"/>
  <c r="B269" i="5"/>
  <c r="J285" i="5"/>
  <c r="B285" i="5"/>
  <c r="I259" i="8"/>
  <c r="J259" i="5"/>
  <c r="J265" i="5"/>
  <c r="B265" i="5"/>
  <c r="I255" i="8"/>
  <c r="J255" i="5"/>
  <c r="G223" i="8"/>
  <c r="B253" i="5"/>
  <c r="I256" i="8"/>
  <c r="J256" i="5"/>
  <c r="I251" i="8"/>
  <c r="J251" i="5"/>
  <c r="B256" i="5"/>
  <c r="B259" i="5"/>
  <c r="B252" i="5"/>
  <c r="B255" i="5"/>
  <c r="J268" i="5"/>
  <c r="B268" i="5"/>
  <c r="J284" i="5"/>
  <c r="B284" i="5"/>
  <c r="B266" i="3"/>
  <c r="B268" i="3"/>
  <c r="B270" i="3"/>
  <c r="B274" i="3"/>
  <c r="B278" i="3"/>
  <c r="B282" i="3"/>
  <c r="C261" i="3"/>
  <c r="H265" i="8"/>
  <c r="J265" i="8" s="1"/>
  <c r="M265" i="8" s="1"/>
  <c r="H265" i="3"/>
  <c r="G265" i="3"/>
  <c r="I265" i="3"/>
  <c r="J273" i="3"/>
  <c r="J281" i="3"/>
  <c r="B256" i="2"/>
  <c r="B256" i="8"/>
  <c r="D256" i="8" s="1"/>
  <c r="H256" i="3"/>
  <c r="G256" i="3"/>
  <c r="I256" i="3"/>
  <c r="C264" i="3"/>
  <c r="J272" i="3"/>
  <c r="J275" i="5"/>
  <c r="C250" i="3"/>
  <c r="B257" i="2"/>
  <c r="B257" i="8"/>
  <c r="D257" i="8" s="1"/>
  <c r="H257" i="3"/>
  <c r="G257" i="3"/>
  <c r="I257" i="3"/>
  <c r="C263" i="3"/>
  <c r="J267" i="3"/>
  <c r="J275" i="3"/>
  <c r="J283" i="3"/>
  <c r="C258" i="3"/>
  <c r="J264" i="5"/>
  <c r="J280" i="5"/>
  <c r="C252" i="3"/>
  <c r="H255" i="8"/>
  <c r="J255" i="3"/>
  <c r="G224" i="8"/>
  <c r="G226" i="8"/>
  <c r="G225" i="8"/>
  <c r="H381" i="10"/>
  <c r="H380" i="10"/>
  <c r="H379" i="10"/>
  <c r="H378" i="10"/>
  <c r="H377" i="10"/>
  <c r="H376" i="10"/>
  <c r="H375" i="10"/>
  <c r="H374" i="10"/>
  <c r="H373" i="10"/>
  <c r="H372" i="10"/>
  <c r="H371" i="10"/>
  <c r="H370" i="10"/>
  <c r="H369" i="10"/>
  <c r="H368" i="10"/>
  <c r="H367" i="10"/>
  <c r="H366" i="10"/>
  <c r="H365" i="10"/>
  <c r="H364" i="10"/>
  <c r="H363" i="10"/>
  <c r="H362" i="10"/>
  <c r="H361" i="10"/>
  <c r="H360" i="10"/>
  <c r="H359" i="10"/>
  <c r="H358" i="10"/>
  <c r="F249" i="8"/>
  <c r="E249" i="8"/>
  <c r="C249" i="8"/>
  <c r="F248" i="8"/>
  <c r="E248" i="8"/>
  <c r="C248" i="8"/>
  <c r="F247" i="8"/>
  <c r="E247" i="8"/>
  <c r="C247" i="8"/>
  <c r="F246" i="8"/>
  <c r="E246" i="8"/>
  <c r="C246" i="8"/>
  <c r="F245" i="8"/>
  <c r="E245" i="8"/>
  <c r="C245" i="8"/>
  <c r="E237" i="8"/>
  <c r="G237" i="8" s="1"/>
  <c r="C237" i="8"/>
  <c r="F231" i="8"/>
  <c r="E231" i="8"/>
  <c r="C231" i="8"/>
  <c r="F230" i="8"/>
  <c r="E230" i="8"/>
  <c r="C230" i="8"/>
  <c r="F229" i="8"/>
  <c r="E229" i="8"/>
  <c r="C229" i="8"/>
  <c r="F228" i="8"/>
  <c r="E228" i="8"/>
  <c r="C228" i="8"/>
  <c r="F227" i="8"/>
  <c r="E227" i="8"/>
  <c r="C227" i="8"/>
  <c r="I249" i="5"/>
  <c r="G249" i="5"/>
  <c r="F249" i="5"/>
  <c r="E249" i="5"/>
  <c r="D249" i="5"/>
  <c r="C249" i="5"/>
  <c r="I248" i="5"/>
  <c r="G248" i="5"/>
  <c r="F248" i="5"/>
  <c r="E248" i="5"/>
  <c r="D248" i="5"/>
  <c r="C248" i="5"/>
  <c r="I247" i="5"/>
  <c r="G247" i="5"/>
  <c r="F247" i="5"/>
  <c r="E247" i="5"/>
  <c r="D247" i="5"/>
  <c r="C247" i="5"/>
  <c r="I246" i="5"/>
  <c r="G246" i="5"/>
  <c r="F246" i="5"/>
  <c r="E246" i="5"/>
  <c r="D246" i="5"/>
  <c r="C246" i="5"/>
  <c r="I245" i="5"/>
  <c r="G245" i="5"/>
  <c r="F245" i="5"/>
  <c r="E245" i="5"/>
  <c r="D245" i="5"/>
  <c r="C245" i="5"/>
  <c r="I244" i="5"/>
  <c r="G244" i="5"/>
  <c r="F244" i="5"/>
  <c r="E244" i="5"/>
  <c r="D244" i="5"/>
  <c r="C244" i="5"/>
  <c r="I243" i="5"/>
  <c r="G243" i="5"/>
  <c r="F243" i="5"/>
  <c r="E243" i="5"/>
  <c r="D243" i="5"/>
  <c r="C243" i="5"/>
  <c r="I242" i="5"/>
  <c r="G242" i="5"/>
  <c r="F242" i="5"/>
  <c r="E242" i="5"/>
  <c r="D242" i="5"/>
  <c r="C242" i="5"/>
  <c r="I241" i="5"/>
  <c r="G241" i="5"/>
  <c r="F241" i="5"/>
  <c r="E241" i="5"/>
  <c r="D241" i="5"/>
  <c r="C241" i="5"/>
  <c r="I240" i="5"/>
  <c r="G240" i="5"/>
  <c r="F240" i="5"/>
  <c r="E240" i="5"/>
  <c r="D240" i="5"/>
  <c r="C240" i="5"/>
  <c r="I239" i="5"/>
  <c r="G239" i="5"/>
  <c r="F239" i="5"/>
  <c r="E239" i="5"/>
  <c r="D239" i="5"/>
  <c r="C239" i="5"/>
  <c r="I238" i="5"/>
  <c r="G238" i="5"/>
  <c r="F238" i="5"/>
  <c r="E238" i="5"/>
  <c r="D238" i="5"/>
  <c r="C238" i="5"/>
  <c r="I237" i="5"/>
  <c r="G237" i="5"/>
  <c r="F237" i="5"/>
  <c r="E237" i="5"/>
  <c r="D237" i="5"/>
  <c r="C237" i="5"/>
  <c r="I236" i="5"/>
  <c r="G236" i="5"/>
  <c r="F236" i="5"/>
  <c r="E236" i="5"/>
  <c r="D236" i="5"/>
  <c r="C236" i="5"/>
  <c r="I235" i="5"/>
  <c r="G235" i="5"/>
  <c r="F235" i="5"/>
  <c r="E235" i="5"/>
  <c r="D235" i="5"/>
  <c r="C235" i="5"/>
  <c r="I234" i="5"/>
  <c r="G234" i="5"/>
  <c r="F234" i="5"/>
  <c r="E234" i="5"/>
  <c r="D234" i="5"/>
  <c r="C234" i="5"/>
  <c r="I233" i="5"/>
  <c r="G233" i="5"/>
  <c r="F233" i="5"/>
  <c r="E233" i="5"/>
  <c r="D233" i="5"/>
  <c r="C233" i="5"/>
  <c r="I232" i="5"/>
  <c r="G232" i="5"/>
  <c r="F232" i="5"/>
  <c r="E232" i="5"/>
  <c r="D232" i="5"/>
  <c r="C232" i="5"/>
  <c r="I231" i="5"/>
  <c r="G231" i="5"/>
  <c r="F231" i="5"/>
  <c r="E231" i="5"/>
  <c r="D231" i="5"/>
  <c r="C231" i="5"/>
  <c r="I230" i="5"/>
  <c r="G230" i="5"/>
  <c r="F230" i="5"/>
  <c r="E230" i="5"/>
  <c r="D230" i="5"/>
  <c r="C230" i="5"/>
  <c r="I229" i="5"/>
  <c r="G229" i="5"/>
  <c r="F229" i="5"/>
  <c r="E229" i="5"/>
  <c r="D229" i="5"/>
  <c r="C229" i="5"/>
  <c r="I228" i="5"/>
  <c r="G228" i="5"/>
  <c r="F228" i="5"/>
  <c r="E228" i="5"/>
  <c r="D228" i="5"/>
  <c r="C228" i="5"/>
  <c r="I227" i="5"/>
  <c r="G227" i="5"/>
  <c r="F227" i="5"/>
  <c r="E227" i="5"/>
  <c r="D227" i="5"/>
  <c r="C227" i="5"/>
  <c r="I226" i="5"/>
  <c r="G226" i="5"/>
  <c r="F226" i="5"/>
  <c r="E226" i="5"/>
  <c r="D226" i="5"/>
  <c r="C226" i="5"/>
  <c r="B249" i="4"/>
  <c r="I249" i="8" s="1"/>
  <c r="B248" i="4"/>
  <c r="B248" i="5" s="1"/>
  <c r="B247" i="4"/>
  <c r="I247" i="8" s="1"/>
  <c r="B246" i="4"/>
  <c r="B246" i="5" s="1"/>
  <c r="B245" i="4"/>
  <c r="I245" i="8" s="1"/>
  <c r="B244" i="4"/>
  <c r="B243" i="4"/>
  <c r="I243" i="8" s="1"/>
  <c r="B242" i="4"/>
  <c r="B241" i="4"/>
  <c r="I241" i="8" s="1"/>
  <c r="B240" i="4"/>
  <c r="I240" i="8" s="1"/>
  <c r="B239" i="4"/>
  <c r="B238" i="4"/>
  <c r="I238" i="8" s="1"/>
  <c r="B237" i="4"/>
  <c r="B236" i="4"/>
  <c r="I236" i="8" s="1"/>
  <c r="B235" i="4"/>
  <c r="B233" i="4"/>
  <c r="B232" i="4"/>
  <c r="B231" i="4"/>
  <c r="I231" i="8" s="1"/>
  <c r="B230" i="4"/>
  <c r="B230" i="5" s="1"/>
  <c r="B229" i="4"/>
  <c r="I229" i="8" s="1"/>
  <c r="B228" i="4"/>
  <c r="B228" i="5" s="1"/>
  <c r="B227" i="4"/>
  <c r="I227" i="8" s="1"/>
  <c r="B226" i="4"/>
  <c r="I226" i="8" s="1"/>
  <c r="B249" i="21"/>
  <c r="B248" i="21"/>
  <c r="B247" i="21"/>
  <c r="B246" i="21"/>
  <c r="B245" i="21"/>
  <c r="B244" i="21"/>
  <c r="B243" i="21"/>
  <c r="B242" i="21"/>
  <c r="B241" i="21"/>
  <c r="B240" i="21"/>
  <c r="B239" i="21"/>
  <c r="B238" i="21"/>
  <c r="B237" i="21"/>
  <c r="B236" i="21"/>
  <c r="B235" i="21"/>
  <c r="B234" i="21"/>
  <c r="B233" i="21"/>
  <c r="B232" i="21"/>
  <c r="B231" i="21"/>
  <c r="B230" i="21"/>
  <c r="B229" i="21"/>
  <c r="B228" i="21"/>
  <c r="B227" i="21"/>
  <c r="B226" i="21"/>
  <c r="D246" i="2"/>
  <c r="D244" i="2"/>
  <c r="D238" i="2"/>
  <c r="C238" i="2" s="1"/>
  <c r="D236" i="2"/>
  <c r="C236" i="2" s="1"/>
  <c r="B236" i="8" s="1"/>
  <c r="D236" i="8" s="1"/>
  <c r="D230" i="2"/>
  <c r="C230" i="2" s="1"/>
  <c r="B230" i="8" s="1"/>
  <c r="D228" i="2"/>
  <c r="C228" i="2" s="1"/>
  <c r="B228" i="8" s="1"/>
  <c r="F222" i="8"/>
  <c r="E222" i="8"/>
  <c r="C222" i="8"/>
  <c r="S11" i="20"/>
  <c r="S12" i="20"/>
  <c r="S13" i="20"/>
  <c r="S14" i="20"/>
  <c r="S16" i="20"/>
  <c r="S17" i="20"/>
  <c r="S18" i="20"/>
  <c r="F221" i="8"/>
  <c r="E221" i="8"/>
  <c r="C221" i="8"/>
  <c r="H263" i="8" l="1"/>
  <c r="J263" i="8" s="1"/>
  <c r="M271" i="8"/>
  <c r="Q45" i="22"/>
  <c r="N44" i="22"/>
  <c r="B251" i="3"/>
  <c r="N12" i="22"/>
  <c r="B252" i="3"/>
  <c r="N13" i="22"/>
  <c r="B258" i="3"/>
  <c r="N19" i="22"/>
  <c r="B259" i="3"/>
  <c r="N20" i="22"/>
  <c r="B253" i="3"/>
  <c r="N14" i="22"/>
  <c r="B261" i="3"/>
  <c r="N22" i="22"/>
  <c r="B257" i="3"/>
  <c r="N18" i="22"/>
  <c r="B256" i="3"/>
  <c r="N17" i="22"/>
  <c r="B265" i="3"/>
  <c r="B260" i="3"/>
  <c r="N21" i="22"/>
  <c r="B254" i="3"/>
  <c r="N15" i="22"/>
  <c r="B262" i="3"/>
  <c r="Q11" i="22"/>
  <c r="B264" i="3"/>
  <c r="Q46" i="22"/>
  <c r="Q16" i="22"/>
  <c r="M279" i="8"/>
  <c r="M275" i="8"/>
  <c r="Q283" i="8"/>
  <c r="M272" i="8"/>
  <c r="G249" i="8"/>
  <c r="G245" i="8"/>
  <c r="B244" i="5"/>
  <c r="I244" i="8"/>
  <c r="B242" i="5"/>
  <c r="I242" i="8"/>
  <c r="B239" i="5"/>
  <c r="I239" i="8"/>
  <c r="B238" i="2"/>
  <c r="H238" i="8" s="1"/>
  <c r="J238" i="8" s="1"/>
  <c r="B238" i="8"/>
  <c r="D238" i="8" s="1"/>
  <c r="J237" i="5"/>
  <c r="I237" i="8"/>
  <c r="B235" i="5"/>
  <c r="I235" i="8"/>
  <c r="B233" i="5"/>
  <c r="I233" i="8"/>
  <c r="B232" i="5"/>
  <c r="I232" i="8"/>
  <c r="E228" i="3"/>
  <c r="M282" i="8"/>
  <c r="Q282" i="8"/>
  <c r="M266" i="8"/>
  <c r="J263" i="3"/>
  <c r="H250" i="8"/>
  <c r="J250" i="8" s="1"/>
  <c r="J250" i="3"/>
  <c r="J255" i="8"/>
  <c r="H257" i="8"/>
  <c r="J257" i="8" s="1"/>
  <c r="J257" i="3"/>
  <c r="H256" i="8"/>
  <c r="J256" i="8" s="1"/>
  <c r="J256" i="3"/>
  <c r="H262" i="8"/>
  <c r="J262" i="8" s="1"/>
  <c r="J262" i="3"/>
  <c r="H252" i="8"/>
  <c r="J252" i="8" s="1"/>
  <c r="J252" i="3"/>
  <c r="M278" i="8"/>
  <c r="M274" i="8"/>
  <c r="H258" i="8"/>
  <c r="J258" i="8" s="1"/>
  <c r="J258" i="3"/>
  <c r="G229" i="8"/>
  <c r="G248" i="8"/>
  <c r="J265" i="3"/>
  <c r="H253" i="8"/>
  <c r="J253" i="8" s="1"/>
  <c r="J253" i="3"/>
  <c r="H251" i="8"/>
  <c r="J251" i="8" s="1"/>
  <c r="J251" i="3"/>
  <c r="H260" i="8"/>
  <c r="J260" i="8" s="1"/>
  <c r="J260" i="3"/>
  <c r="B263" i="3"/>
  <c r="B250" i="3"/>
  <c r="J264" i="3"/>
  <c r="H261" i="8"/>
  <c r="J261" i="8" s="1"/>
  <c r="J261" i="3"/>
  <c r="H259" i="8"/>
  <c r="J259" i="8" s="1"/>
  <c r="J259" i="3"/>
  <c r="H254" i="8"/>
  <c r="J254" i="8" s="1"/>
  <c r="J254" i="3"/>
  <c r="M270" i="8"/>
  <c r="G230" i="8"/>
  <c r="G246" i="8"/>
  <c r="G228" i="8"/>
  <c r="J236" i="5"/>
  <c r="I248" i="8"/>
  <c r="J240" i="5"/>
  <c r="I228" i="8"/>
  <c r="B229" i="5"/>
  <c r="J241" i="5"/>
  <c r="B241" i="5"/>
  <c r="D228" i="8"/>
  <c r="J232" i="5"/>
  <c r="J233" i="5"/>
  <c r="B237" i="5"/>
  <c r="J248" i="5"/>
  <c r="J249" i="5"/>
  <c r="B245" i="5"/>
  <c r="J228" i="5"/>
  <c r="J229" i="5"/>
  <c r="J244" i="5"/>
  <c r="J245" i="5"/>
  <c r="B249" i="5"/>
  <c r="J227" i="5"/>
  <c r="J230" i="5"/>
  <c r="J231" i="5"/>
  <c r="J234" i="5"/>
  <c r="J235" i="5"/>
  <c r="J238" i="5"/>
  <c r="J239" i="5"/>
  <c r="J242" i="5"/>
  <c r="J243" i="5"/>
  <c r="J246" i="5"/>
  <c r="J247" i="5"/>
  <c r="I230" i="8"/>
  <c r="I246" i="8"/>
  <c r="B227" i="5"/>
  <c r="B231" i="5"/>
  <c r="B234" i="5"/>
  <c r="B236" i="5"/>
  <c r="B238" i="5"/>
  <c r="B240" i="5"/>
  <c r="B243" i="5"/>
  <c r="B247" i="5"/>
  <c r="B226" i="5"/>
  <c r="J226" i="5"/>
  <c r="E236" i="3"/>
  <c r="G227" i="8"/>
  <c r="D230" i="8"/>
  <c r="G231" i="8"/>
  <c r="G247" i="8"/>
  <c r="D229" i="2"/>
  <c r="D229" i="3" s="1"/>
  <c r="D233" i="2"/>
  <c r="D237" i="2"/>
  <c r="D237" i="3" s="1"/>
  <c r="D245" i="2"/>
  <c r="D245" i="3" s="1"/>
  <c r="D249" i="2"/>
  <c r="D226" i="2"/>
  <c r="D226" i="3" s="1"/>
  <c r="D234" i="2"/>
  <c r="D242" i="2"/>
  <c r="D242" i="3" s="1"/>
  <c r="D227" i="2"/>
  <c r="B230" i="2"/>
  <c r="I230" i="3"/>
  <c r="D235" i="2"/>
  <c r="C238" i="3"/>
  <c r="D243" i="2"/>
  <c r="D243" i="3" s="1"/>
  <c r="C246" i="2"/>
  <c r="B246" i="8" s="1"/>
  <c r="D246" i="8" s="1"/>
  <c r="E230" i="3"/>
  <c r="B228" i="2"/>
  <c r="I228" i="3"/>
  <c r="D230" i="3"/>
  <c r="B236" i="2"/>
  <c r="I236" i="3"/>
  <c r="D238" i="3"/>
  <c r="C244" i="2"/>
  <c r="B244" i="8" s="1"/>
  <c r="D244" i="8" s="1"/>
  <c r="D246" i="3"/>
  <c r="G228" i="3"/>
  <c r="G230" i="3"/>
  <c r="G236" i="3"/>
  <c r="D228" i="3"/>
  <c r="D231" i="2"/>
  <c r="D236" i="3"/>
  <c r="D239" i="2"/>
  <c r="D244" i="3"/>
  <c r="D247" i="2"/>
  <c r="H228" i="3"/>
  <c r="H230" i="3"/>
  <c r="H236" i="3"/>
  <c r="E238" i="3"/>
  <c r="E244" i="3"/>
  <c r="E246" i="3"/>
  <c r="D232" i="2"/>
  <c r="D240" i="2"/>
  <c r="D240" i="3" s="1"/>
  <c r="D248" i="2"/>
  <c r="D248" i="3" s="1"/>
  <c r="C228" i="3"/>
  <c r="C230" i="3"/>
  <c r="C236" i="3"/>
  <c r="G222" i="8"/>
  <c r="G221" i="8"/>
  <c r="U186" i="17"/>
  <c r="U187" i="17"/>
  <c r="U188" i="17"/>
  <c r="U189" i="17"/>
  <c r="U178" i="17"/>
  <c r="U179" i="17"/>
  <c r="U180" i="17"/>
  <c r="U181" i="17"/>
  <c r="U182" i="17"/>
  <c r="U183" i="17"/>
  <c r="U184" i="17"/>
  <c r="U185" i="17"/>
  <c r="U166" i="17"/>
  <c r="U167" i="17"/>
  <c r="U168" i="17"/>
  <c r="U169" i="17"/>
  <c r="U170" i="17"/>
  <c r="U171" i="17"/>
  <c r="U172" i="17"/>
  <c r="U173" i="17"/>
  <c r="U174" i="17"/>
  <c r="U175" i="17"/>
  <c r="U176" i="17"/>
  <c r="U177" i="17"/>
  <c r="C42" i="16"/>
  <c r="D42" i="16"/>
  <c r="E42" i="16"/>
  <c r="F42" i="16"/>
  <c r="G42" i="16"/>
  <c r="H42" i="16"/>
  <c r="I42" i="16"/>
  <c r="J42" i="16"/>
  <c r="K42" i="16"/>
  <c r="L42" i="16"/>
  <c r="M42" i="16"/>
  <c r="N42" i="16"/>
  <c r="O42" i="16"/>
  <c r="P42" i="16"/>
  <c r="Q42" i="16"/>
  <c r="R42" i="16"/>
  <c r="S42" i="16"/>
  <c r="T42" i="16"/>
  <c r="B42" i="16"/>
  <c r="M283" i="8" l="1"/>
  <c r="Q44" i="22"/>
  <c r="Q18" i="22"/>
  <c r="Q12" i="22"/>
  <c r="Q21" i="22"/>
  <c r="Q17" i="22"/>
  <c r="Q20" i="22"/>
  <c r="Q14" i="22"/>
  <c r="Q19" i="22"/>
  <c r="Q15" i="22"/>
  <c r="Q22" i="22"/>
  <c r="Q13" i="22"/>
  <c r="M276" i="8"/>
  <c r="Q279" i="8"/>
  <c r="U44" i="16"/>
  <c r="M238" i="8"/>
  <c r="B236" i="3"/>
  <c r="H236" i="8"/>
  <c r="J236" i="8" s="1"/>
  <c r="U43" i="16"/>
  <c r="M251" i="8"/>
  <c r="M268" i="8"/>
  <c r="M262" i="8"/>
  <c r="M259" i="8"/>
  <c r="Q281" i="8"/>
  <c r="M281" i="8"/>
  <c r="M269" i="8"/>
  <c r="M252" i="8"/>
  <c r="M273" i="8"/>
  <c r="M257" i="8"/>
  <c r="M250" i="8"/>
  <c r="M264" i="8"/>
  <c r="M260" i="8"/>
  <c r="M253" i="8"/>
  <c r="M258" i="8"/>
  <c r="Q285" i="8"/>
  <c r="M285" i="8"/>
  <c r="Q280" i="8"/>
  <c r="M280" i="8"/>
  <c r="M255" i="8"/>
  <c r="M254" i="8"/>
  <c r="M261" i="8"/>
  <c r="M267" i="8"/>
  <c r="Q284" i="8"/>
  <c r="M284" i="8"/>
  <c r="M256" i="8"/>
  <c r="M263" i="8"/>
  <c r="J228" i="3"/>
  <c r="H228" i="8"/>
  <c r="J228" i="8" s="1"/>
  <c r="M228" i="8" s="1"/>
  <c r="J230" i="3"/>
  <c r="H230" i="8"/>
  <c r="J230" i="8" s="1"/>
  <c r="J236" i="3"/>
  <c r="B228" i="3"/>
  <c r="C246" i="3"/>
  <c r="C232" i="2"/>
  <c r="B232" i="8" s="1"/>
  <c r="D232" i="8" s="1"/>
  <c r="E232" i="3"/>
  <c r="C231" i="2"/>
  <c r="B231" i="8" s="1"/>
  <c r="D231" i="8" s="1"/>
  <c r="E231" i="3"/>
  <c r="B244" i="2"/>
  <c r="H244" i="8" s="1"/>
  <c r="J244" i="8" s="1"/>
  <c r="I244" i="3"/>
  <c r="H244" i="3"/>
  <c r="G244" i="3"/>
  <c r="C235" i="2"/>
  <c r="B235" i="8" s="1"/>
  <c r="D235" i="8" s="1"/>
  <c r="E235" i="3"/>
  <c r="C239" i="2"/>
  <c r="E239" i="3"/>
  <c r="D231" i="3"/>
  <c r="D235" i="3"/>
  <c r="C227" i="2"/>
  <c r="B227" i="8" s="1"/>
  <c r="D227" i="8" s="1"/>
  <c r="E227" i="3"/>
  <c r="C234" i="2"/>
  <c r="B234" i="8" s="1"/>
  <c r="D234" i="8" s="1"/>
  <c r="E234" i="3"/>
  <c r="C249" i="2"/>
  <c r="B249" i="8" s="1"/>
  <c r="E249" i="3"/>
  <c r="B241" i="8"/>
  <c r="D241" i="8" s="1"/>
  <c r="E241" i="3"/>
  <c r="C233" i="2"/>
  <c r="B233" i="8" s="1"/>
  <c r="D233" i="8" s="1"/>
  <c r="E233" i="3"/>
  <c r="C248" i="2"/>
  <c r="B248" i="8" s="1"/>
  <c r="D248" i="8" s="1"/>
  <c r="E248" i="3"/>
  <c r="C247" i="2"/>
  <c r="B247" i="8" s="1"/>
  <c r="D247" i="8" s="1"/>
  <c r="E247" i="3"/>
  <c r="D239" i="3"/>
  <c r="B246" i="2"/>
  <c r="B246" i="3" s="1"/>
  <c r="I246" i="3"/>
  <c r="H246" i="3"/>
  <c r="G246" i="3"/>
  <c r="D232" i="3"/>
  <c r="D227" i="3"/>
  <c r="D234" i="3"/>
  <c r="D249" i="3"/>
  <c r="D241" i="3"/>
  <c r="D233" i="3"/>
  <c r="C240" i="2"/>
  <c r="B240" i="8" s="1"/>
  <c r="D240" i="8" s="1"/>
  <c r="E240" i="3"/>
  <c r="B230" i="3"/>
  <c r="D247" i="3"/>
  <c r="C244" i="3"/>
  <c r="C243" i="2"/>
  <c r="B243" i="8" s="1"/>
  <c r="D243" i="8" s="1"/>
  <c r="E243" i="3"/>
  <c r="I238" i="3"/>
  <c r="H238" i="3"/>
  <c r="G238" i="3"/>
  <c r="B238" i="3"/>
  <c r="C242" i="2"/>
  <c r="B242" i="8" s="1"/>
  <c r="D242" i="8" s="1"/>
  <c r="E242" i="3"/>
  <c r="C226" i="2"/>
  <c r="B226" i="8" s="1"/>
  <c r="D226" i="8" s="1"/>
  <c r="E226" i="3"/>
  <c r="C245" i="2"/>
  <c r="B245" i="8" s="1"/>
  <c r="D245" i="8" s="1"/>
  <c r="E245" i="3"/>
  <c r="C237" i="2"/>
  <c r="B237" i="8" s="1"/>
  <c r="D237" i="8" s="1"/>
  <c r="E237" i="3"/>
  <c r="C229" i="2"/>
  <c r="B229" i="8" s="1"/>
  <c r="D229" i="8" s="1"/>
  <c r="E229" i="3"/>
  <c r="D249" i="8" l="1"/>
  <c r="B249" i="2"/>
  <c r="B249" i="3" s="1"/>
  <c r="C249" i="3"/>
  <c r="B244" i="3"/>
  <c r="M244" i="8"/>
  <c r="B239" i="2"/>
  <c r="H239" i="8" s="1"/>
  <c r="J239" i="8" s="1"/>
  <c r="B239" i="8"/>
  <c r="D239" i="8" s="1"/>
  <c r="M236" i="8"/>
  <c r="M230" i="8"/>
  <c r="C248" i="3"/>
  <c r="C239" i="3"/>
  <c r="C242" i="3"/>
  <c r="C243" i="3"/>
  <c r="C247" i="3"/>
  <c r="J238" i="3"/>
  <c r="J244" i="3"/>
  <c r="C229" i="3"/>
  <c r="C226" i="3"/>
  <c r="J246" i="3"/>
  <c r="H246" i="8"/>
  <c r="J246" i="8" s="1"/>
  <c r="C234" i="3"/>
  <c r="B245" i="2"/>
  <c r="B245" i="3" s="1"/>
  <c r="I245" i="3"/>
  <c r="H245" i="3"/>
  <c r="G245" i="3"/>
  <c r="B240" i="2"/>
  <c r="H240" i="8" s="1"/>
  <c r="J240" i="8" s="1"/>
  <c r="I240" i="3"/>
  <c r="H240" i="3"/>
  <c r="G240" i="3"/>
  <c r="I241" i="3"/>
  <c r="H241" i="3"/>
  <c r="G241" i="3"/>
  <c r="B232" i="2"/>
  <c r="H232" i="8" s="1"/>
  <c r="J232" i="8" s="1"/>
  <c r="I232" i="3"/>
  <c r="H232" i="3"/>
  <c r="G232" i="3"/>
  <c r="B237" i="2"/>
  <c r="I237" i="3"/>
  <c r="H237" i="3"/>
  <c r="G237" i="3"/>
  <c r="B233" i="2"/>
  <c r="H233" i="8" s="1"/>
  <c r="J233" i="8" s="1"/>
  <c r="I233" i="3"/>
  <c r="G233" i="3"/>
  <c r="H233" i="3"/>
  <c r="B227" i="2"/>
  <c r="B227" i="3" s="1"/>
  <c r="I227" i="3"/>
  <c r="G227" i="3"/>
  <c r="H227" i="3"/>
  <c r="B235" i="2"/>
  <c r="I235" i="3"/>
  <c r="G235" i="3"/>
  <c r="H235" i="3"/>
  <c r="B231" i="2"/>
  <c r="B231" i="3" s="1"/>
  <c r="I231" i="3"/>
  <c r="G231" i="3"/>
  <c r="H231" i="3"/>
  <c r="B229" i="2"/>
  <c r="B229" i="3" s="1"/>
  <c r="I229" i="3"/>
  <c r="G229" i="3"/>
  <c r="H229" i="3"/>
  <c r="B242" i="2"/>
  <c r="H242" i="8" s="1"/>
  <c r="J242" i="8" s="1"/>
  <c r="M242" i="8" s="1"/>
  <c r="I242" i="3"/>
  <c r="H242" i="3"/>
  <c r="G242" i="3"/>
  <c r="B242" i="3"/>
  <c r="B243" i="2"/>
  <c r="H243" i="8" s="1"/>
  <c r="J243" i="8" s="1"/>
  <c r="I243" i="3"/>
  <c r="H243" i="3"/>
  <c r="G243" i="3"/>
  <c r="B248" i="2"/>
  <c r="B248" i="3" s="1"/>
  <c r="I248" i="3"/>
  <c r="H248" i="3"/>
  <c r="G248" i="3"/>
  <c r="B234" i="2"/>
  <c r="I234" i="3"/>
  <c r="H234" i="3"/>
  <c r="G234" i="3"/>
  <c r="I239" i="3"/>
  <c r="H239" i="3"/>
  <c r="G239" i="3"/>
  <c r="C237" i="3"/>
  <c r="C245" i="3"/>
  <c r="B226" i="2"/>
  <c r="H226" i="8" s="1"/>
  <c r="J226" i="8" s="1"/>
  <c r="I226" i="3"/>
  <c r="H226" i="3"/>
  <c r="G226" i="3"/>
  <c r="C240" i="3"/>
  <c r="B247" i="2"/>
  <c r="B247" i="3" s="1"/>
  <c r="I247" i="3"/>
  <c r="H247" i="3"/>
  <c r="G247" i="3"/>
  <c r="C233" i="3"/>
  <c r="C241" i="3"/>
  <c r="I249" i="3"/>
  <c r="H249" i="3"/>
  <c r="G249" i="3"/>
  <c r="C227" i="3"/>
  <c r="C235" i="3"/>
  <c r="C231" i="3"/>
  <c r="C232" i="3"/>
  <c r="B240" i="3" l="1"/>
  <c r="B239" i="3"/>
  <c r="B243" i="3"/>
  <c r="M243" i="8"/>
  <c r="B241" i="3"/>
  <c r="H241" i="8"/>
  <c r="J241" i="8" s="1"/>
  <c r="M240" i="8"/>
  <c r="M239" i="8"/>
  <c r="B237" i="3"/>
  <c r="H237" i="8"/>
  <c r="J237" i="8" s="1"/>
  <c r="B235" i="3"/>
  <c r="H235" i="8"/>
  <c r="J235" i="8" s="1"/>
  <c r="B234" i="3"/>
  <c r="H234" i="8"/>
  <c r="J234" i="8" s="1"/>
  <c r="B233" i="3"/>
  <c r="M233" i="8"/>
  <c r="M232" i="8"/>
  <c r="M226" i="8"/>
  <c r="B226" i="3"/>
  <c r="J248" i="3"/>
  <c r="H248" i="8"/>
  <c r="J248" i="8" s="1"/>
  <c r="J231" i="3"/>
  <c r="H231" i="8"/>
  <c r="J231" i="8" s="1"/>
  <c r="J237" i="3"/>
  <c r="J232" i="3"/>
  <c r="J247" i="3"/>
  <c r="H247" i="8"/>
  <c r="J247" i="8" s="1"/>
  <c r="J243" i="3"/>
  <c r="J235" i="3"/>
  <c r="J241" i="3"/>
  <c r="J249" i="3"/>
  <c r="H249" i="8"/>
  <c r="J249" i="8" s="1"/>
  <c r="J239" i="3"/>
  <c r="J242" i="3"/>
  <c r="J227" i="3"/>
  <c r="H227" i="8"/>
  <c r="J227" i="8" s="1"/>
  <c r="J240" i="3"/>
  <c r="J226" i="3"/>
  <c r="J234" i="3"/>
  <c r="J229" i="3"/>
  <c r="H229" i="8"/>
  <c r="J229" i="8" s="1"/>
  <c r="J233" i="3"/>
  <c r="J245" i="3"/>
  <c r="H245" i="8"/>
  <c r="J245" i="8" s="1"/>
  <c r="M246" i="8"/>
  <c r="B232" i="3"/>
  <c r="F219" i="8"/>
  <c r="E219" i="8"/>
  <c r="C219" i="8"/>
  <c r="E205" i="2"/>
  <c r="M241" i="8" l="1"/>
  <c r="M237" i="8"/>
  <c r="M235" i="8"/>
  <c r="M234" i="8"/>
  <c r="G219" i="8"/>
  <c r="M245" i="8"/>
  <c r="M229" i="8"/>
  <c r="M227" i="8"/>
  <c r="M231" i="8"/>
  <c r="M249" i="8"/>
  <c r="M247" i="8"/>
  <c r="M248" i="8"/>
  <c r="B215" i="21"/>
  <c r="F216" i="8" l="1"/>
  <c r="E216" i="8"/>
  <c r="C216" i="8"/>
  <c r="G216" i="8" l="1"/>
  <c r="F214" i="8"/>
  <c r="E214" i="8"/>
  <c r="C214" i="8"/>
  <c r="F215" i="8"/>
  <c r="E215" i="8"/>
  <c r="B213" i="21"/>
  <c r="B212" i="21"/>
  <c r="G215" i="8" l="1"/>
  <c r="G214" i="8"/>
  <c r="F212" i="8"/>
  <c r="E212" i="8"/>
  <c r="C212" i="8"/>
  <c r="G212" i="8" l="1"/>
  <c r="J18" i="20"/>
  <c r="J19" i="20"/>
  <c r="C211" i="8" l="1"/>
  <c r="E211" i="8"/>
  <c r="F211" i="8"/>
  <c r="E210" i="2"/>
  <c r="D210" i="2" s="1"/>
  <c r="C210" i="2" s="1"/>
  <c r="B210" i="2" s="1"/>
  <c r="G211" i="8" l="1"/>
  <c r="S210" i="8" l="1"/>
  <c r="U146" i="17" l="1"/>
  <c r="C209" i="8"/>
  <c r="E209" i="8"/>
  <c r="F209" i="8"/>
  <c r="S209" i="8"/>
  <c r="Q206" i="8"/>
  <c r="Q207" i="8"/>
  <c r="G209" i="8" l="1"/>
  <c r="Q202" i="8"/>
  <c r="Q203" i="8"/>
  <c r="Q204" i="8"/>
  <c r="Q205" i="8"/>
  <c r="C210" i="8" l="1"/>
  <c r="E210" i="8"/>
  <c r="F210" i="8"/>
  <c r="S208" i="8"/>
  <c r="C208" i="8"/>
  <c r="E208" i="8"/>
  <c r="F208" i="8"/>
  <c r="C217" i="8"/>
  <c r="E217" i="8"/>
  <c r="F217" i="8"/>
  <c r="C218" i="8"/>
  <c r="E218" i="8"/>
  <c r="F218" i="8"/>
  <c r="C220" i="8"/>
  <c r="E220" i="8"/>
  <c r="F220" i="8"/>
  <c r="C31" i="16"/>
  <c r="D31" i="16"/>
  <c r="E31" i="16"/>
  <c r="F31" i="16"/>
  <c r="G31" i="16"/>
  <c r="H31" i="16"/>
  <c r="I31" i="16"/>
  <c r="J31" i="16"/>
  <c r="K31" i="16"/>
  <c r="L31" i="16"/>
  <c r="M31" i="16"/>
  <c r="N31" i="16"/>
  <c r="O31" i="16"/>
  <c r="P31" i="16"/>
  <c r="Q31" i="16"/>
  <c r="R31" i="16"/>
  <c r="S31" i="16"/>
  <c r="T31" i="16"/>
  <c r="C32" i="16"/>
  <c r="D32" i="16"/>
  <c r="E32" i="16"/>
  <c r="F32" i="16"/>
  <c r="G32" i="16"/>
  <c r="H32" i="16"/>
  <c r="I32" i="16"/>
  <c r="J32" i="16"/>
  <c r="K32" i="16"/>
  <c r="L32" i="16"/>
  <c r="M32" i="16"/>
  <c r="N32" i="16"/>
  <c r="O32" i="16"/>
  <c r="P32" i="16"/>
  <c r="Q32" i="16"/>
  <c r="R32" i="16"/>
  <c r="S32" i="16"/>
  <c r="T32" i="16"/>
  <c r="C33" i="16"/>
  <c r="D33" i="16"/>
  <c r="E33" i="16"/>
  <c r="F33" i="16"/>
  <c r="G33" i="16"/>
  <c r="H33" i="16"/>
  <c r="I33" i="16"/>
  <c r="J33" i="16"/>
  <c r="K33" i="16"/>
  <c r="L33" i="16"/>
  <c r="M33" i="16"/>
  <c r="N33" i="16"/>
  <c r="O33" i="16"/>
  <c r="P33" i="16"/>
  <c r="Q33" i="16"/>
  <c r="R33" i="16"/>
  <c r="S33" i="16"/>
  <c r="T33" i="16"/>
  <c r="C34" i="16"/>
  <c r="D34" i="16"/>
  <c r="E34" i="16"/>
  <c r="F34" i="16"/>
  <c r="G34" i="16"/>
  <c r="H34" i="16"/>
  <c r="I34" i="16"/>
  <c r="J34" i="16"/>
  <c r="K34" i="16"/>
  <c r="L34" i="16"/>
  <c r="M34" i="16"/>
  <c r="N34" i="16"/>
  <c r="O34" i="16"/>
  <c r="P34" i="16"/>
  <c r="Q34" i="16"/>
  <c r="R34" i="16"/>
  <c r="S34" i="16"/>
  <c r="T34" i="16"/>
  <c r="C35" i="16"/>
  <c r="D35" i="16"/>
  <c r="E35" i="16"/>
  <c r="F35" i="16"/>
  <c r="G35" i="16"/>
  <c r="H35" i="16"/>
  <c r="I35" i="16"/>
  <c r="J35" i="16"/>
  <c r="K35" i="16"/>
  <c r="L35" i="16"/>
  <c r="M35" i="16"/>
  <c r="N35" i="16"/>
  <c r="O35" i="16"/>
  <c r="P35" i="16"/>
  <c r="Q35" i="16"/>
  <c r="R35" i="16"/>
  <c r="S35" i="16"/>
  <c r="T35" i="16"/>
  <c r="C36" i="16"/>
  <c r="D36" i="16"/>
  <c r="E36" i="16"/>
  <c r="F36" i="16"/>
  <c r="G36" i="16"/>
  <c r="H36" i="16"/>
  <c r="I36" i="16"/>
  <c r="J36" i="16"/>
  <c r="K36" i="16"/>
  <c r="L36" i="16"/>
  <c r="M36" i="16"/>
  <c r="N36" i="16"/>
  <c r="O36" i="16"/>
  <c r="P36" i="16"/>
  <c r="Q36" i="16"/>
  <c r="R36" i="16"/>
  <c r="S36" i="16"/>
  <c r="T36" i="16"/>
  <c r="C37" i="16"/>
  <c r="D37" i="16"/>
  <c r="E37" i="16"/>
  <c r="F37" i="16"/>
  <c r="G37" i="16"/>
  <c r="H37" i="16"/>
  <c r="I37" i="16"/>
  <c r="J37" i="16"/>
  <c r="K37" i="16"/>
  <c r="L37" i="16"/>
  <c r="M37" i="16"/>
  <c r="N37" i="16"/>
  <c r="O37" i="16"/>
  <c r="P37" i="16"/>
  <c r="Q37" i="16"/>
  <c r="R37" i="16"/>
  <c r="S37" i="16"/>
  <c r="T37" i="16"/>
  <c r="C38" i="16"/>
  <c r="D38" i="16"/>
  <c r="E38" i="16"/>
  <c r="F38" i="16"/>
  <c r="G38" i="16"/>
  <c r="H38" i="16"/>
  <c r="I38" i="16"/>
  <c r="J38" i="16"/>
  <c r="K38" i="16"/>
  <c r="L38" i="16"/>
  <c r="M38" i="16"/>
  <c r="N38" i="16"/>
  <c r="O38" i="16"/>
  <c r="P38" i="16"/>
  <c r="Q38" i="16"/>
  <c r="R38" i="16"/>
  <c r="S38" i="16"/>
  <c r="T38" i="16"/>
  <c r="C39" i="16"/>
  <c r="D39" i="16"/>
  <c r="E39" i="16"/>
  <c r="F39" i="16"/>
  <c r="G39" i="16"/>
  <c r="H39" i="16"/>
  <c r="I39" i="16"/>
  <c r="J39" i="16"/>
  <c r="K39" i="16"/>
  <c r="L39" i="16"/>
  <c r="M39" i="16"/>
  <c r="N39" i="16"/>
  <c r="O39" i="16"/>
  <c r="P39" i="16"/>
  <c r="Q39" i="16"/>
  <c r="R39" i="16"/>
  <c r="S39" i="16"/>
  <c r="T39" i="16"/>
  <c r="C40" i="16"/>
  <c r="D40" i="16"/>
  <c r="E40" i="16"/>
  <c r="F40" i="16"/>
  <c r="G40" i="16"/>
  <c r="H40" i="16"/>
  <c r="I40" i="16"/>
  <c r="J40" i="16"/>
  <c r="K40" i="16"/>
  <c r="L40" i="16"/>
  <c r="M40" i="16"/>
  <c r="N40" i="16"/>
  <c r="O40" i="16"/>
  <c r="P40" i="16"/>
  <c r="Q40" i="16"/>
  <c r="R40" i="16"/>
  <c r="S40" i="16"/>
  <c r="T40" i="16"/>
  <c r="B40" i="16"/>
  <c r="B39" i="16"/>
  <c r="B38" i="16"/>
  <c r="B37" i="16"/>
  <c r="B36" i="16"/>
  <c r="B35" i="16"/>
  <c r="B34" i="16"/>
  <c r="B33" i="16"/>
  <c r="B32" i="16"/>
  <c r="B31" i="16"/>
  <c r="B30" i="16"/>
  <c r="C30" i="16"/>
  <c r="D30" i="16"/>
  <c r="E30" i="16"/>
  <c r="C41" i="16"/>
  <c r="D41" i="16"/>
  <c r="E41" i="16"/>
  <c r="F41" i="16"/>
  <c r="G41" i="16"/>
  <c r="H41" i="16"/>
  <c r="I41" i="16"/>
  <c r="J41" i="16"/>
  <c r="K41" i="16"/>
  <c r="L41" i="16"/>
  <c r="M41" i="16"/>
  <c r="N41" i="16"/>
  <c r="O41" i="16"/>
  <c r="P41" i="16"/>
  <c r="Q41" i="16"/>
  <c r="R41" i="16"/>
  <c r="S41" i="16"/>
  <c r="T41" i="16"/>
  <c r="B41" i="16"/>
  <c r="G220" i="8" l="1"/>
  <c r="G218" i="8"/>
  <c r="G217" i="8"/>
  <c r="G208" i="8"/>
  <c r="G210" i="8"/>
  <c r="S15" i="20"/>
  <c r="H339" i="10"/>
  <c r="H340" i="10"/>
  <c r="H341" i="10"/>
  <c r="H342" i="10"/>
  <c r="H343" i="10"/>
  <c r="H344" i="10"/>
  <c r="H345" i="10"/>
  <c r="H346" i="10"/>
  <c r="H347" i="10"/>
  <c r="H348" i="10"/>
  <c r="H349" i="10"/>
  <c r="H350" i="10"/>
  <c r="H351" i="10"/>
  <c r="H352" i="10"/>
  <c r="H353" i="10"/>
  <c r="H354" i="10"/>
  <c r="H355" i="10"/>
  <c r="H356" i="10"/>
  <c r="H357"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11" i="10"/>
  <c r="H10" i="10"/>
  <c r="S206" i="8"/>
  <c r="S207" i="8"/>
  <c r="C207" i="8"/>
  <c r="E207" i="8"/>
  <c r="F207" i="8"/>
  <c r="G207" i="8" l="1"/>
  <c r="C205" i="8"/>
  <c r="E205" i="8"/>
  <c r="F205" i="8"/>
  <c r="C206" i="8"/>
  <c r="E206" i="8"/>
  <c r="F206" i="8"/>
  <c r="G205" i="8" l="1"/>
  <c r="G206" i="8"/>
  <c r="S203" i="8" l="1"/>
  <c r="S202" i="8"/>
  <c r="S204" i="8"/>
  <c r="E200" i="8"/>
  <c r="E201" i="8"/>
  <c r="E202" i="8"/>
  <c r="E203" i="8"/>
  <c r="E204" i="8"/>
  <c r="C200" i="8"/>
  <c r="C201" i="8"/>
  <c r="C202" i="8"/>
  <c r="C203" i="8"/>
  <c r="C204" i="8"/>
  <c r="F200" i="8" l="1"/>
  <c r="G200" i="8" s="1"/>
  <c r="F201" i="8"/>
  <c r="G201" i="8" s="1"/>
  <c r="F202" i="8"/>
  <c r="G202" i="8" s="1"/>
  <c r="F203" i="8"/>
  <c r="G203" i="8" s="1"/>
  <c r="F204" i="8"/>
  <c r="G204" i="8" s="1"/>
  <c r="B217" i="21" l="1"/>
  <c r="B225" i="21"/>
  <c r="E204" i="2"/>
  <c r="D204" i="2" s="1"/>
  <c r="C204" i="2" s="1"/>
  <c r="E207" i="2"/>
  <c r="D207" i="2" s="1"/>
  <c r="C207" i="2" s="1"/>
  <c r="E208" i="2"/>
  <c r="D208" i="2" s="1"/>
  <c r="C208" i="2" s="1"/>
  <c r="B211" i="21"/>
  <c r="B214" i="21"/>
  <c r="B216" i="21"/>
  <c r="B218" i="21"/>
  <c r="B219" i="21"/>
  <c r="B220" i="21"/>
  <c r="B221" i="21"/>
  <c r="B222" i="21"/>
  <c r="B223" i="21"/>
  <c r="B224" i="21"/>
  <c r="B208" i="2" l="1"/>
  <c r="B208" i="8"/>
  <c r="D208" i="8" s="1"/>
  <c r="B207" i="2"/>
  <c r="B207" i="8"/>
  <c r="D207" i="8" s="1"/>
  <c r="B204" i="2"/>
  <c r="B204" i="8"/>
  <c r="E162" i="2"/>
  <c r="E158" i="2"/>
  <c r="E154" i="2"/>
  <c r="E150" i="2"/>
  <c r="E146" i="2"/>
  <c r="E142" i="2"/>
  <c r="D142" i="2" s="1"/>
  <c r="C142" i="2" s="1"/>
  <c r="B138" i="21"/>
  <c r="E138" i="2" s="1"/>
  <c r="B134" i="21"/>
  <c r="E134" i="2" s="1"/>
  <c r="B130" i="21"/>
  <c r="E130" i="2" s="1"/>
  <c r="B126" i="21"/>
  <c r="E126" i="2" s="1"/>
  <c r="B122" i="21"/>
  <c r="E122" i="2" s="1"/>
  <c r="B118" i="21"/>
  <c r="E118" i="2" s="1"/>
  <c r="B114" i="21"/>
  <c r="E114" i="2" s="1"/>
  <c r="B110" i="21"/>
  <c r="E110" i="2" s="1"/>
  <c r="B106" i="21"/>
  <c r="E106" i="2" s="1"/>
  <c r="B102" i="21"/>
  <c r="E102" i="2" s="1"/>
  <c r="B98" i="21"/>
  <c r="E98" i="2" s="1"/>
  <c r="B94" i="21"/>
  <c r="E94" i="2" s="1"/>
  <c r="B10" i="21"/>
  <c r="E10" i="2" s="1"/>
  <c r="B11" i="21"/>
  <c r="E11" i="2" s="1"/>
  <c r="B12" i="21"/>
  <c r="E12" i="2" s="1"/>
  <c r="B13" i="21"/>
  <c r="E13" i="2" s="1"/>
  <c r="D13" i="2" s="1"/>
  <c r="B14" i="21"/>
  <c r="E14" i="2" s="1"/>
  <c r="B15" i="21"/>
  <c r="E15" i="2" s="1"/>
  <c r="B16" i="21"/>
  <c r="E16" i="2" s="1"/>
  <c r="B17" i="21"/>
  <c r="E17" i="2" s="1"/>
  <c r="B18" i="21"/>
  <c r="E18" i="2" s="1"/>
  <c r="B19" i="21"/>
  <c r="E19" i="2" s="1"/>
  <c r="B20" i="21"/>
  <c r="E20" i="2" s="1"/>
  <c r="B21" i="21"/>
  <c r="E21" i="2" s="1"/>
  <c r="B22" i="21"/>
  <c r="E22" i="2" s="1"/>
  <c r="B23" i="21"/>
  <c r="E23" i="2" s="1"/>
  <c r="B24" i="21"/>
  <c r="E24" i="2" s="1"/>
  <c r="B25" i="21"/>
  <c r="E25" i="2" s="1"/>
  <c r="B26" i="21"/>
  <c r="E26" i="2" s="1"/>
  <c r="B27" i="21"/>
  <c r="E27" i="2" s="1"/>
  <c r="B28" i="21"/>
  <c r="E28" i="2" s="1"/>
  <c r="B29" i="21"/>
  <c r="E29" i="2" s="1"/>
  <c r="B30" i="21"/>
  <c r="E30" i="2" s="1"/>
  <c r="B31" i="21"/>
  <c r="E31" i="2" s="1"/>
  <c r="B32" i="21"/>
  <c r="E32" i="2" s="1"/>
  <c r="B33" i="21"/>
  <c r="E33" i="2" s="1"/>
  <c r="B34" i="21"/>
  <c r="E34" i="2" s="1"/>
  <c r="B35" i="21"/>
  <c r="E35" i="2" s="1"/>
  <c r="B36" i="21"/>
  <c r="E36" i="2" s="1"/>
  <c r="B37" i="21"/>
  <c r="E37" i="2" s="1"/>
  <c r="B38" i="21"/>
  <c r="E38" i="2" s="1"/>
  <c r="B39" i="21"/>
  <c r="E39" i="2" s="1"/>
  <c r="B40" i="21"/>
  <c r="E40" i="2" s="1"/>
  <c r="B41" i="21"/>
  <c r="E41" i="2" s="1"/>
  <c r="B42" i="21"/>
  <c r="E42" i="2" s="1"/>
  <c r="B43" i="21"/>
  <c r="E43" i="2" s="1"/>
  <c r="B44" i="21"/>
  <c r="E44" i="2" s="1"/>
  <c r="B45" i="21"/>
  <c r="E45" i="2" s="1"/>
  <c r="B46" i="21"/>
  <c r="E46" i="2" s="1"/>
  <c r="B47" i="21"/>
  <c r="E47" i="2" s="1"/>
  <c r="B48" i="21"/>
  <c r="E48" i="2" s="1"/>
  <c r="B49" i="21"/>
  <c r="E49" i="2" s="1"/>
  <c r="B50" i="21"/>
  <c r="E50" i="2" s="1"/>
  <c r="B51" i="21"/>
  <c r="E51" i="2" s="1"/>
  <c r="B52" i="21"/>
  <c r="E52" i="2" s="1"/>
  <c r="B53" i="21"/>
  <c r="E53" i="2" s="1"/>
  <c r="B54" i="21"/>
  <c r="E54" i="2" s="1"/>
  <c r="B55" i="21"/>
  <c r="E55" i="2" s="1"/>
  <c r="B56" i="21"/>
  <c r="E56" i="2" s="1"/>
  <c r="B57" i="21"/>
  <c r="E57" i="2" s="1"/>
  <c r="B58" i="21"/>
  <c r="E58" i="2" s="1"/>
  <c r="B59" i="21"/>
  <c r="E59" i="2" s="1"/>
  <c r="B60" i="21"/>
  <c r="E60" i="2" s="1"/>
  <c r="B61" i="21"/>
  <c r="E61" i="2" s="1"/>
  <c r="B62" i="21"/>
  <c r="E62" i="2" s="1"/>
  <c r="B63" i="21"/>
  <c r="E63" i="2" s="1"/>
  <c r="B64" i="21"/>
  <c r="E64" i="2" s="1"/>
  <c r="B65" i="21"/>
  <c r="E65" i="2" s="1"/>
  <c r="B66" i="21"/>
  <c r="E66" i="2" s="1"/>
  <c r="B67" i="21"/>
  <c r="E67" i="2" s="1"/>
  <c r="B68" i="21"/>
  <c r="E68" i="2" s="1"/>
  <c r="B69" i="21"/>
  <c r="E69" i="2" s="1"/>
  <c r="B70" i="21"/>
  <c r="E70" i="2" s="1"/>
  <c r="B71" i="21"/>
  <c r="E71" i="2" s="1"/>
  <c r="B72" i="21"/>
  <c r="E72" i="2" s="1"/>
  <c r="B73" i="21"/>
  <c r="E73" i="2" s="1"/>
  <c r="B74" i="21"/>
  <c r="E74" i="2" s="1"/>
  <c r="B75" i="21"/>
  <c r="E75" i="2" s="1"/>
  <c r="B76" i="21"/>
  <c r="E76" i="2" s="1"/>
  <c r="B77" i="21"/>
  <c r="E77" i="2" s="1"/>
  <c r="B78" i="21"/>
  <c r="E78" i="2" s="1"/>
  <c r="B79" i="21"/>
  <c r="E79" i="2" s="1"/>
  <c r="B80" i="21"/>
  <c r="E80" i="2" s="1"/>
  <c r="B81" i="21"/>
  <c r="E81" i="2" s="1"/>
  <c r="B82" i="21"/>
  <c r="E82" i="2" s="1"/>
  <c r="B83" i="21"/>
  <c r="E83" i="2" s="1"/>
  <c r="B84" i="21"/>
  <c r="E84" i="2" s="1"/>
  <c r="B85" i="21"/>
  <c r="E85" i="2" s="1"/>
  <c r="B86" i="21"/>
  <c r="E86" i="2" s="1"/>
  <c r="B87" i="21"/>
  <c r="E87" i="2" s="1"/>
  <c r="B88" i="21"/>
  <c r="E88" i="2" s="1"/>
  <c r="B89" i="21"/>
  <c r="E89" i="2" s="1"/>
  <c r="B90" i="21"/>
  <c r="E90" i="2" s="1"/>
  <c r="B91" i="21"/>
  <c r="E91" i="2" s="1"/>
  <c r="B92" i="21"/>
  <c r="E92" i="2" s="1"/>
  <c r="B93" i="21"/>
  <c r="E93" i="2" s="1"/>
  <c r="B95" i="21"/>
  <c r="E95" i="2" s="1"/>
  <c r="B97" i="21"/>
  <c r="E97" i="2" s="1"/>
  <c r="B99" i="21"/>
  <c r="E99" i="2" s="1"/>
  <c r="B101" i="21"/>
  <c r="E101" i="2" s="1"/>
  <c r="B103" i="21"/>
  <c r="E103" i="2" s="1"/>
  <c r="B105" i="21"/>
  <c r="E105" i="2" s="1"/>
  <c r="B107" i="21"/>
  <c r="E107" i="2" s="1"/>
  <c r="B109" i="21"/>
  <c r="E109" i="2" s="1"/>
  <c r="B111" i="21"/>
  <c r="E111" i="2" s="1"/>
  <c r="B113" i="21"/>
  <c r="E113" i="2" s="1"/>
  <c r="B115" i="21"/>
  <c r="E115" i="2" s="1"/>
  <c r="B117" i="21"/>
  <c r="E117" i="2" s="1"/>
  <c r="B119" i="21"/>
  <c r="E119" i="2" s="1"/>
  <c r="B121" i="21"/>
  <c r="E121" i="2" s="1"/>
  <c r="D121" i="2" s="1"/>
  <c r="B123" i="21"/>
  <c r="E123" i="2" s="1"/>
  <c r="B125" i="21"/>
  <c r="E125" i="2" s="1"/>
  <c r="B127" i="21"/>
  <c r="E127" i="2" s="1"/>
  <c r="B129" i="21"/>
  <c r="E129" i="2" s="1"/>
  <c r="B131" i="21"/>
  <c r="E131" i="2" s="1"/>
  <c r="B133" i="21"/>
  <c r="E133" i="2" s="1"/>
  <c r="B135" i="21"/>
  <c r="E135" i="2" s="1"/>
  <c r="B137" i="21"/>
  <c r="E137" i="2" s="1"/>
  <c r="B139" i="21"/>
  <c r="E139" i="2" s="1"/>
  <c r="B141" i="21"/>
  <c r="E141" i="2" s="1"/>
  <c r="E143" i="2"/>
  <c r="E145" i="2"/>
  <c r="E147" i="2"/>
  <c r="E149" i="2"/>
  <c r="E151" i="2"/>
  <c r="B153" i="21"/>
  <c r="E153" i="2" s="1"/>
  <c r="E155" i="2"/>
  <c r="E157" i="2"/>
  <c r="E159" i="2"/>
  <c r="E161" i="2"/>
  <c r="E163"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64" i="2" l="1"/>
  <c r="E160" i="2"/>
  <c r="E156" i="2"/>
  <c r="E152" i="2"/>
  <c r="E148" i="2"/>
  <c r="E144" i="2"/>
  <c r="B140" i="21"/>
  <c r="E140" i="2" s="1"/>
  <c r="B136" i="21"/>
  <c r="E136" i="2" s="1"/>
  <c r="B132" i="21"/>
  <c r="E132" i="2" s="1"/>
  <c r="B128" i="21"/>
  <c r="E128" i="2" s="1"/>
  <c r="B124" i="21"/>
  <c r="E124" i="2" s="1"/>
  <c r="B120" i="21"/>
  <c r="E120" i="2" s="1"/>
  <c r="B116" i="21"/>
  <c r="E116" i="2" s="1"/>
  <c r="B112" i="21"/>
  <c r="E112" i="2" s="1"/>
  <c r="B108" i="21"/>
  <c r="E108" i="2" s="1"/>
  <c r="B104" i="21"/>
  <c r="E104" i="2" s="1"/>
  <c r="B100" i="21"/>
  <c r="E100" i="2" s="1"/>
  <c r="B96" i="21"/>
  <c r="E96" i="2" s="1"/>
  <c r="E192" i="2"/>
  <c r="E193" i="2"/>
  <c r="E194" i="2"/>
  <c r="E203" i="2" l="1"/>
  <c r="E206" i="2"/>
  <c r="E209" i="2"/>
  <c r="E211" i="2"/>
  <c r="E212" i="2"/>
  <c r="E213" i="2"/>
  <c r="E199" i="2"/>
  <c r="E200" i="2"/>
  <c r="E201" i="2"/>
  <c r="D201" i="2" s="1"/>
  <c r="S200" i="8"/>
  <c r="S201" i="8"/>
  <c r="S205" i="8"/>
  <c r="D204" i="8" l="1"/>
  <c r="F199" i="8" l="1"/>
  <c r="E199" i="8"/>
  <c r="C199" i="8"/>
  <c r="G199" i="8" l="1"/>
  <c r="S199" i="8"/>
  <c r="E198" i="2" l="1"/>
  <c r="E197" i="2"/>
  <c r="E196" i="2"/>
  <c r="E195" i="2"/>
  <c r="E202" i="2"/>
  <c r="S198" i="8" l="1"/>
  <c r="F198" i="8"/>
  <c r="E198" i="8"/>
  <c r="C198" i="8"/>
  <c r="S197" i="8" l="1"/>
  <c r="F197" i="8"/>
  <c r="E197" i="8"/>
  <c r="C197" i="8"/>
  <c r="S179" i="8"/>
  <c r="S180" i="8"/>
  <c r="S181" i="8"/>
  <c r="S182" i="8"/>
  <c r="S183" i="8"/>
  <c r="S184" i="8"/>
  <c r="S185" i="8"/>
  <c r="S186" i="8"/>
  <c r="S187" i="8"/>
  <c r="S188" i="8"/>
  <c r="S189" i="8"/>
  <c r="S190" i="8"/>
  <c r="S191" i="8"/>
  <c r="S192" i="8"/>
  <c r="S193" i="8"/>
  <c r="S194" i="8"/>
  <c r="S195" i="8"/>
  <c r="S196" i="8"/>
  <c r="H194" i="8"/>
  <c r="F190" i="8"/>
  <c r="F191" i="8"/>
  <c r="F192" i="8"/>
  <c r="F193" i="8"/>
  <c r="F194" i="8"/>
  <c r="F195" i="8"/>
  <c r="F196" i="8"/>
  <c r="E193" i="8"/>
  <c r="E194" i="8"/>
  <c r="E195" i="8"/>
  <c r="E196" i="8"/>
  <c r="C193" i="8"/>
  <c r="C194" i="8"/>
  <c r="C195" i="8"/>
  <c r="C196" i="8"/>
  <c r="B194" i="8"/>
  <c r="G197" i="8" l="1"/>
  <c r="D194" i="8"/>
  <c r="F153" i="8"/>
  <c r="O153" i="8"/>
  <c r="N153" i="8"/>
  <c r="P153" i="8" s="1"/>
  <c r="L153" i="8"/>
  <c r="K153" i="8"/>
  <c r="F12" i="8" l="1"/>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1" i="8"/>
  <c r="F10"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1" i="8"/>
  <c r="E10"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1" i="8"/>
  <c r="C10" i="8"/>
  <c r="U130" i="17" l="1"/>
  <c r="U131" i="17"/>
  <c r="U132" i="17"/>
  <c r="U133" i="17"/>
  <c r="U134" i="17"/>
  <c r="U135" i="17"/>
  <c r="U136" i="17"/>
  <c r="U142" i="17"/>
  <c r="U143" i="17"/>
  <c r="U144" i="17"/>
  <c r="U145" i="17"/>
  <c r="U147" i="17"/>
  <c r="U148" i="17"/>
  <c r="U149" i="17"/>
  <c r="U150" i="17"/>
  <c r="U151" i="17"/>
  <c r="U152" i="17"/>
  <c r="U153" i="17"/>
  <c r="U154" i="17"/>
  <c r="U155" i="17"/>
  <c r="U156" i="17"/>
  <c r="U157" i="17"/>
  <c r="U158" i="17"/>
  <c r="U159" i="17"/>
  <c r="U160" i="17"/>
  <c r="U161" i="17"/>
  <c r="U162" i="17"/>
  <c r="U163" i="17"/>
  <c r="U164" i="17"/>
  <c r="U165" i="17"/>
  <c r="U129" i="17"/>
  <c r="U94" i="17"/>
  <c r="U95" i="17"/>
  <c r="U96" i="17"/>
  <c r="U97" i="17"/>
  <c r="U98" i="17"/>
  <c r="U99" i="17"/>
  <c r="U100" i="17"/>
  <c r="U101" i="17"/>
  <c r="U102" i="17"/>
  <c r="U103" i="17"/>
  <c r="U104" i="17"/>
  <c r="U105" i="17"/>
  <c r="U106" i="17"/>
  <c r="U107" i="17"/>
  <c r="U108" i="17"/>
  <c r="U109" i="17"/>
  <c r="U110" i="17"/>
  <c r="U111" i="17"/>
  <c r="U112" i="17"/>
  <c r="U113" i="17"/>
  <c r="U114" i="17"/>
  <c r="U115" i="17"/>
  <c r="U116" i="17"/>
  <c r="U117" i="17"/>
  <c r="U118" i="17"/>
  <c r="U119" i="17"/>
  <c r="U120" i="17"/>
  <c r="U121" i="17"/>
  <c r="U122" i="17"/>
  <c r="U123" i="17"/>
  <c r="U124" i="17"/>
  <c r="U125" i="17"/>
  <c r="U126" i="17"/>
  <c r="U127" i="17"/>
  <c r="U128" i="17"/>
  <c r="U93" i="17"/>
  <c r="U82" i="17"/>
  <c r="U70" i="17"/>
  <c r="U71" i="17"/>
  <c r="U72" i="17"/>
  <c r="U73" i="17"/>
  <c r="U74" i="17"/>
  <c r="U75" i="17"/>
  <c r="U76" i="17"/>
  <c r="U77" i="17"/>
  <c r="U78" i="17"/>
  <c r="U79" i="17"/>
  <c r="U80" i="17"/>
  <c r="U81" i="17"/>
  <c r="U83" i="17"/>
  <c r="U84" i="17"/>
  <c r="U85" i="17"/>
  <c r="U86" i="17"/>
  <c r="U87" i="17"/>
  <c r="U88" i="17"/>
  <c r="U89" i="17"/>
  <c r="U90" i="17"/>
  <c r="U91" i="17"/>
  <c r="U92" i="17"/>
  <c r="T30" i="16"/>
  <c r="S30" i="16"/>
  <c r="R30" i="16"/>
  <c r="Q30" i="16"/>
  <c r="P30" i="16"/>
  <c r="O30" i="16"/>
  <c r="N30" i="16"/>
  <c r="M30" i="16"/>
  <c r="L30" i="16"/>
  <c r="K30" i="16"/>
  <c r="J30" i="16"/>
  <c r="I30" i="16"/>
  <c r="H30" i="16"/>
  <c r="G30" i="16"/>
  <c r="F30" i="16"/>
  <c r="U37" i="16" l="1"/>
  <c r="U39" i="16"/>
  <c r="U38" i="16"/>
  <c r="U42" i="16"/>
  <c r="U36" i="16"/>
  <c r="U35" i="16"/>
  <c r="U40" i="16"/>
  <c r="U41" i="16"/>
  <c r="S10" i="20"/>
  <c r="J12" i="20"/>
  <c r="J13" i="20"/>
  <c r="J14" i="20"/>
  <c r="J15" i="20"/>
  <c r="J16" i="20"/>
  <c r="J17" i="20"/>
  <c r="J11" i="20"/>
  <c r="J10" i="20"/>
  <c r="U58" i="17" l="1"/>
  <c r="U59" i="17"/>
  <c r="U60" i="17"/>
  <c r="U61" i="17"/>
  <c r="U62" i="17"/>
  <c r="U63" i="17"/>
  <c r="U64" i="17"/>
  <c r="U65" i="17"/>
  <c r="U66" i="17"/>
  <c r="U67" i="17"/>
  <c r="U68" i="17"/>
  <c r="U69" i="17"/>
  <c r="U46" i="17"/>
  <c r="U47" i="17"/>
  <c r="U48" i="17"/>
  <c r="U49" i="17"/>
  <c r="U50" i="17"/>
  <c r="U51" i="17"/>
  <c r="U52" i="17"/>
  <c r="U53" i="17"/>
  <c r="U54" i="17"/>
  <c r="U55" i="17"/>
  <c r="U56" i="17"/>
  <c r="U57" i="17"/>
  <c r="U35" i="17"/>
  <c r="U36" i="17"/>
  <c r="U37" i="17"/>
  <c r="U38" i="17"/>
  <c r="U39" i="17"/>
  <c r="U40" i="17"/>
  <c r="U41" i="17"/>
  <c r="U42" i="17"/>
  <c r="U43" i="17"/>
  <c r="U44" i="17"/>
  <c r="U45" i="17"/>
  <c r="U10" i="17"/>
  <c r="U11" i="17"/>
  <c r="U12" i="17"/>
  <c r="U13" i="17"/>
  <c r="U14" i="17"/>
  <c r="U15" i="17"/>
  <c r="U16" i="17"/>
  <c r="U17" i="17"/>
  <c r="U18" i="17"/>
  <c r="U19" i="17"/>
  <c r="U20" i="17"/>
  <c r="U21" i="17"/>
  <c r="U22" i="17"/>
  <c r="U23" i="17"/>
  <c r="U24" i="17"/>
  <c r="U25" i="17"/>
  <c r="U26" i="17"/>
  <c r="U27" i="17"/>
  <c r="U28" i="17"/>
  <c r="U29" i="17"/>
  <c r="U30" i="17"/>
  <c r="U31" i="17"/>
  <c r="U32" i="17"/>
  <c r="U33" i="17"/>
  <c r="U34" i="17"/>
  <c r="U11" i="16"/>
  <c r="U12" i="16"/>
  <c r="U13" i="16"/>
  <c r="U14" i="16"/>
  <c r="U15" i="16"/>
  <c r="U16" i="16"/>
  <c r="U17" i="16"/>
  <c r="U18" i="16"/>
  <c r="U19" i="16"/>
  <c r="U20" i="16"/>
  <c r="U21" i="16"/>
  <c r="U22" i="16"/>
  <c r="U23" i="16"/>
  <c r="U24" i="16"/>
  <c r="U25" i="16"/>
  <c r="U26" i="16"/>
  <c r="U27" i="16"/>
  <c r="U28" i="16"/>
  <c r="U29" i="16"/>
  <c r="U10" i="16"/>
  <c r="A23" i="16"/>
  <c r="A22" i="16" s="1"/>
  <c r="A21" i="16" s="1"/>
  <c r="A20" i="16" s="1"/>
  <c r="A19" i="16" s="1"/>
  <c r="A18" i="16" s="1"/>
  <c r="A17" i="16" s="1"/>
  <c r="A16" i="16" s="1"/>
  <c r="A15" i="16" s="1"/>
  <c r="A14" i="16" s="1"/>
  <c r="A13" i="16" s="1"/>
  <c r="A12" i="16" s="1"/>
  <c r="A11" i="16" s="1"/>
  <c r="A10" i="16" s="1"/>
  <c r="U32" i="16" l="1"/>
  <c r="U31" i="16"/>
  <c r="U30" i="16"/>
  <c r="U33" i="16"/>
  <c r="U34" i="16"/>
  <c r="A239" i="10"/>
  <c r="A251" i="10" s="1"/>
  <c r="A263" i="10" s="1"/>
  <c r="A275" i="10" s="1"/>
  <c r="A287" i="10" s="1"/>
  <c r="A299" i="10" s="1"/>
  <c r="A311" i="10" s="1"/>
  <c r="A323" i="10" s="1"/>
  <c r="A335" i="10" s="1"/>
  <c r="A347" i="10" s="1"/>
  <c r="A240" i="10"/>
  <c r="A252" i="10" s="1"/>
  <c r="A264" i="10" s="1"/>
  <c r="A276" i="10" s="1"/>
  <c r="A288" i="10" s="1"/>
  <c r="A300" i="10" s="1"/>
  <c r="A312" i="10" s="1"/>
  <c r="A324" i="10" s="1"/>
  <c r="A336" i="10" s="1"/>
  <c r="A348" i="10" s="1"/>
  <c r="A241" i="10"/>
  <c r="A253" i="10" s="1"/>
  <c r="A265" i="10" s="1"/>
  <c r="A277" i="10" s="1"/>
  <c r="A289" i="10" s="1"/>
  <c r="A301" i="10" s="1"/>
  <c r="A313" i="10" s="1"/>
  <c r="A325" i="10" s="1"/>
  <c r="A337" i="10" s="1"/>
  <c r="A349" i="10" s="1"/>
  <c r="A242" i="10"/>
  <c r="A254" i="10" s="1"/>
  <c r="A266" i="10" s="1"/>
  <c r="A278" i="10" s="1"/>
  <c r="A290" i="10" s="1"/>
  <c r="A302" i="10" s="1"/>
  <c r="A314" i="10" s="1"/>
  <c r="A326" i="10" s="1"/>
  <c r="A338" i="10" s="1"/>
  <c r="A350" i="10" s="1"/>
  <c r="A243" i="10"/>
  <c r="A255" i="10" s="1"/>
  <c r="A267" i="10" s="1"/>
  <c r="A279" i="10" s="1"/>
  <c r="A291" i="10" s="1"/>
  <c r="A303" i="10" s="1"/>
  <c r="A315" i="10" s="1"/>
  <c r="A327" i="10" s="1"/>
  <c r="A339" i="10" s="1"/>
  <c r="A351" i="10" s="1"/>
  <c r="A244" i="10"/>
  <c r="A256" i="10" s="1"/>
  <c r="A268" i="10" s="1"/>
  <c r="A280" i="10" s="1"/>
  <c r="A292" i="10" s="1"/>
  <c r="A304" i="10" s="1"/>
  <c r="A316" i="10" s="1"/>
  <c r="A328" i="10" s="1"/>
  <c r="A340" i="10" s="1"/>
  <c r="A352" i="10" s="1"/>
  <c r="A245" i="10"/>
  <c r="A257" i="10" s="1"/>
  <c r="A269" i="10" s="1"/>
  <c r="A281" i="10" s="1"/>
  <c r="A293" i="10" s="1"/>
  <c r="A305" i="10" s="1"/>
  <c r="A317" i="10" s="1"/>
  <c r="A329" i="10" s="1"/>
  <c r="A341" i="10" s="1"/>
  <c r="A353" i="10" s="1"/>
  <c r="A246" i="10"/>
  <c r="A258" i="10" s="1"/>
  <c r="A270" i="10" s="1"/>
  <c r="A282" i="10" s="1"/>
  <c r="A294" i="10" s="1"/>
  <c r="A306" i="10" s="1"/>
  <c r="A318" i="10" s="1"/>
  <c r="A330" i="10" s="1"/>
  <c r="A342" i="10" s="1"/>
  <c r="A354" i="10" s="1"/>
  <c r="A247" i="10"/>
  <c r="A259" i="10" s="1"/>
  <c r="A271" i="10" s="1"/>
  <c r="A283" i="10" s="1"/>
  <c r="A295" i="10" s="1"/>
  <c r="A307" i="10" s="1"/>
  <c r="A319" i="10" s="1"/>
  <c r="A331" i="10" s="1"/>
  <c r="A343" i="10" s="1"/>
  <c r="A355" i="10" s="1"/>
  <c r="A248" i="10"/>
  <c r="A260" i="10" s="1"/>
  <c r="A272" i="10" s="1"/>
  <c r="A284" i="10" s="1"/>
  <c r="A296" i="10" s="1"/>
  <c r="A308" i="10" s="1"/>
  <c r="A320" i="10" s="1"/>
  <c r="A332" i="10" s="1"/>
  <c r="A344" i="10" s="1"/>
  <c r="A356" i="10" s="1"/>
  <c r="A249" i="10"/>
  <c r="A261" i="10" s="1"/>
  <c r="A273" i="10" s="1"/>
  <c r="A285" i="10" s="1"/>
  <c r="A297" i="10" s="1"/>
  <c r="A309" i="10" s="1"/>
  <c r="A321" i="10" s="1"/>
  <c r="A333" i="10" s="1"/>
  <c r="A345" i="10" s="1"/>
  <c r="A357" i="10" s="1"/>
  <c r="A238" i="10"/>
  <c r="A250" i="10" s="1"/>
  <c r="A262" i="10" s="1"/>
  <c r="A274" i="10" s="1"/>
  <c r="A286" i="10" s="1"/>
  <c r="A298" i="10" s="1"/>
  <c r="A310" i="10" s="1"/>
  <c r="A322" i="10" s="1"/>
  <c r="A334" i="10" s="1"/>
  <c r="A346" i="10" s="1"/>
  <c r="G12" i="8" l="1"/>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8" i="8"/>
  <c r="G11" i="8"/>
  <c r="G10" i="8"/>
  <c r="C12" i="5" l="1"/>
  <c r="D12" i="5"/>
  <c r="E12" i="5"/>
  <c r="F12" i="5"/>
  <c r="G12" i="5"/>
  <c r="I12" i="5"/>
  <c r="C13" i="5"/>
  <c r="D13" i="5"/>
  <c r="E13" i="5"/>
  <c r="F13" i="5"/>
  <c r="G13" i="5"/>
  <c r="I13" i="5"/>
  <c r="C14" i="5"/>
  <c r="D14" i="5"/>
  <c r="E14" i="5"/>
  <c r="F14" i="5"/>
  <c r="G14" i="5"/>
  <c r="I14" i="5"/>
  <c r="C15" i="5"/>
  <c r="D15" i="5"/>
  <c r="E15" i="5"/>
  <c r="F15" i="5"/>
  <c r="G15" i="5"/>
  <c r="I15" i="5"/>
  <c r="C16" i="5"/>
  <c r="D16" i="5"/>
  <c r="E16" i="5"/>
  <c r="F16" i="5"/>
  <c r="G16" i="5"/>
  <c r="I16" i="5"/>
  <c r="C17" i="5"/>
  <c r="D17" i="5"/>
  <c r="E17" i="5"/>
  <c r="F17" i="5"/>
  <c r="G17" i="5"/>
  <c r="I17" i="5"/>
  <c r="C18" i="5"/>
  <c r="D18" i="5"/>
  <c r="E18" i="5"/>
  <c r="F18" i="5"/>
  <c r="G18" i="5"/>
  <c r="I18" i="5"/>
  <c r="C19" i="5"/>
  <c r="D19" i="5"/>
  <c r="E19" i="5"/>
  <c r="F19" i="5"/>
  <c r="G19" i="5"/>
  <c r="I19" i="5"/>
  <c r="C20" i="5"/>
  <c r="D20" i="5"/>
  <c r="E20" i="5"/>
  <c r="F20" i="5"/>
  <c r="G20" i="5"/>
  <c r="I20" i="5"/>
  <c r="C21" i="5"/>
  <c r="D21" i="5"/>
  <c r="E21" i="5"/>
  <c r="F21" i="5"/>
  <c r="G21" i="5"/>
  <c r="I21" i="5"/>
  <c r="C22" i="5"/>
  <c r="D22" i="5"/>
  <c r="E22" i="5"/>
  <c r="F22" i="5"/>
  <c r="G22" i="5"/>
  <c r="I22" i="5"/>
  <c r="C23" i="5"/>
  <c r="D23" i="5"/>
  <c r="E23" i="5"/>
  <c r="F23" i="5"/>
  <c r="G23" i="5"/>
  <c r="I23" i="5"/>
  <c r="C24" i="5"/>
  <c r="D24" i="5"/>
  <c r="E24" i="5"/>
  <c r="F24" i="5"/>
  <c r="G24" i="5"/>
  <c r="I24" i="5"/>
  <c r="C25" i="5"/>
  <c r="D25" i="5"/>
  <c r="E25" i="5"/>
  <c r="F25" i="5"/>
  <c r="G25" i="5"/>
  <c r="I25" i="5"/>
  <c r="C26" i="5"/>
  <c r="D26" i="5"/>
  <c r="E26" i="5"/>
  <c r="F26" i="5"/>
  <c r="G26" i="5"/>
  <c r="I26" i="5"/>
  <c r="C27" i="5"/>
  <c r="D27" i="5"/>
  <c r="E27" i="5"/>
  <c r="F27" i="5"/>
  <c r="G27" i="5"/>
  <c r="I27" i="5"/>
  <c r="C28" i="5"/>
  <c r="D28" i="5"/>
  <c r="E28" i="5"/>
  <c r="F28" i="5"/>
  <c r="G28" i="5"/>
  <c r="I28" i="5"/>
  <c r="C29" i="5"/>
  <c r="D29" i="5"/>
  <c r="E29" i="5"/>
  <c r="F29" i="5"/>
  <c r="G29" i="5"/>
  <c r="I29" i="5"/>
  <c r="C30" i="5"/>
  <c r="D30" i="5"/>
  <c r="E30" i="5"/>
  <c r="F30" i="5"/>
  <c r="G30" i="5"/>
  <c r="I30" i="5"/>
  <c r="C31" i="5"/>
  <c r="D31" i="5"/>
  <c r="E31" i="5"/>
  <c r="F31" i="5"/>
  <c r="G31" i="5"/>
  <c r="I31" i="5"/>
  <c r="C32" i="5"/>
  <c r="D32" i="5"/>
  <c r="E32" i="5"/>
  <c r="F32" i="5"/>
  <c r="G32" i="5"/>
  <c r="I32" i="5"/>
  <c r="C33" i="5"/>
  <c r="D33" i="5"/>
  <c r="E33" i="5"/>
  <c r="F33" i="5"/>
  <c r="G33" i="5"/>
  <c r="I33" i="5"/>
  <c r="C34" i="5"/>
  <c r="D34" i="5"/>
  <c r="E34" i="5"/>
  <c r="F34" i="5"/>
  <c r="G34" i="5"/>
  <c r="I34" i="5"/>
  <c r="C35" i="5"/>
  <c r="D35" i="5"/>
  <c r="E35" i="5"/>
  <c r="F35" i="5"/>
  <c r="G35" i="5"/>
  <c r="I35" i="5"/>
  <c r="C36" i="5"/>
  <c r="D36" i="5"/>
  <c r="E36" i="5"/>
  <c r="F36" i="5"/>
  <c r="G36" i="5"/>
  <c r="I36" i="5"/>
  <c r="C37" i="5"/>
  <c r="D37" i="5"/>
  <c r="E37" i="5"/>
  <c r="F37" i="5"/>
  <c r="G37" i="5"/>
  <c r="I37" i="5"/>
  <c r="C38" i="5"/>
  <c r="D38" i="5"/>
  <c r="E38" i="5"/>
  <c r="F38" i="5"/>
  <c r="G38" i="5"/>
  <c r="I38" i="5"/>
  <c r="C39" i="5"/>
  <c r="D39" i="5"/>
  <c r="E39" i="5"/>
  <c r="F39" i="5"/>
  <c r="G39" i="5"/>
  <c r="I39" i="5"/>
  <c r="C40" i="5"/>
  <c r="D40" i="5"/>
  <c r="E40" i="5"/>
  <c r="F40" i="5"/>
  <c r="G40" i="5"/>
  <c r="I40" i="5"/>
  <c r="C41" i="5"/>
  <c r="D41" i="5"/>
  <c r="E41" i="5"/>
  <c r="F41" i="5"/>
  <c r="G41" i="5"/>
  <c r="I41" i="5"/>
  <c r="C42" i="5"/>
  <c r="D42" i="5"/>
  <c r="E42" i="5"/>
  <c r="F42" i="5"/>
  <c r="G42" i="5"/>
  <c r="I42" i="5"/>
  <c r="C43" i="5"/>
  <c r="D43" i="5"/>
  <c r="E43" i="5"/>
  <c r="F43" i="5"/>
  <c r="G43" i="5"/>
  <c r="I43" i="5"/>
  <c r="C44" i="5"/>
  <c r="D44" i="5"/>
  <c r="E44" i="5"/>
  <c r="F44" i="5"/>
  <c r="G44" i="5"/>
  <c r="I44" i="5"/>
  <c r="C45" i="5"/>
  <c r="D45" i="5"/>
  <c r="E45" i="5"/>
  <c r="F45" i="5"/>
  <c r="G45" i="5"/>
  <c r="I45" i="5"/>
  <c r="C46" i="5"/>
  <c r="D46" i="5"/>
  <c r="E46" i="5"/>
  <c r="F46" i="5"/>
  <c r="G46" i="5"/>
  <c r="I46" i="5"/>
  <c r="C47" i="5"/>
  <c r="D47" i="5"/>
  <c r="E47" i="5"/>
  <c r="F47" i="5"/>
  <c r="G47" i="5"/>
  <c r="I47" i="5"/>
  <c r="C48" i="5"/>
  <c r="D48" i="5"/>
  <c r="E48" i="5"/>
  <c r="F48" i="5"/>
  <c r="G48" i="5"/>
  <c r="I48" i="5"/>
  <c r="C49" i="5"/>
  <c r="D49" i="5"/>
  <c r="E49" i="5"/>
  <c r="F49" i="5"/>
  <c r="G49" i="5"/>
  <c r="I49" i="5"/>
  <c r="C50" i="5"/>
  <c r="D50" i="5"/>
  <c r="E50" i="5"/>
  <c r="F50" i="5"/>
  <c r="G50" i="5"/>
  <c r="I50" i="5"/>
  <c r="C51" i="5"/>
  <c r="D51" i="5"/>
  <c r="E51" i="5"/>
  <c r="F51" i="5"/>
  <c r="G51" i="5"/>
  <c r="I51" i="5"/>
  <c r="C52" i="5"/>
  <c r="D52" i="5"/>
  <c r="E52" i="5"/>
  <c r="F52" i="5"/>
  <c r="G52" i="5"/>
  <c r="I52" i="5"/>
  <c r="C53" i="5"/>
  <c r="D53" i="5"/>
  <c r="E53" i="5"/>
  <c r="F53" i="5"/>
  <c r="G53" i="5"/>
  <c r="I53" i="5"/>
  <c r="C54" i="5"/>
  <c r="D54" i="5"/>
  <c r="E54" i="5"/>
  <c r="F54" i="5"/>
  <c r="G54" i="5"/>
  <c r="I54" i="5"/>
  <c r="C55" i="5"/>
  <c r="D55" i="5"/>
  <c r="E55" i="5"/>
  <c r="F55" i="5"/>
  <c r="G55" i="5"/>
  <c r="I55" i="5"/>
  <c r="C56" i="5"/>
  <c r="D56" i="5"/>
  <c r="E56" i="5"/>
  <c r="F56" i="5"/>
  <c r="G56" i="5"/>
  <c r="I56" i="5"/>
  <c r="C57" i="5"/>
  <c r="D57" i="5"/>
  <c r="E57" i="5"/>
  <c r="F57" i="5"/>
  <c r="G57" i="5"/>
  <c r="I57" i="5"/>
  <c r="C58" i="5"/>
  <c r="D58" i="5"/>
  <c r="E58" i="5"/>
  <c r="F58" i="5"/>
  <c r="G58" i="5"/>
  <c r="I58" i="5"/>
  <c r="C59" i="5"/>
  <c r="D59" i="5"/>
  <c r="E59" i="5"/>
  <c r="F59" i="5"/>
  <c r="G59" i="5"/>
  <c r="I59" i="5"/>
  <c r="C60" i="5"/>
  <c r="D60" i="5"/>
  <c r="E60" i="5"/>
  <c r="F60" i="5"/>
  <c r="G60" i="5"/>
  <c r="I60" i="5"/>
  <c r="C61" i="5"/>
  <c r="D61" i="5"/>
  <c r="E61" i="5"/>
  <c r="F61" i="5"/>
  <c r="G61" i="5"/>
  <c r="I61" i="5"/>
  <c r="C62" i="5"/>
  <c r="D62" i="5"/>
  <c r="E62" i="5"/>
  <c r="F62" i="5"/>
  <c r="G62" i="5"/>
  <c r="I62" i="5"/>
  <c r="C63" i="5"/>
  <c r="D63" i="5"/>
  <c r="E63" i="5"/>
  <c r="F63" i="5"/>
  <c r="G63" i="5"/>
  <c r="I63" i="5"/>
  <c r="C64" i="5"/>
  <c r="D64" i="5"/>
  <c r="E64" i="5"/>
  <c r="F64" i="5"/>
  <c r="G64" i="5"/>
  <c r="I64" i="5"/>
  <c r="C65" i="5"/>
  <c r="D65" i="5"/>
  <c r="E65" i="5"/>
  <c r="F65" i="5"/>
  <c r="G65" i="5"/>
  <c r="I65" i="5"/>
  <c r="C66" i="5"/>
  <c r="D66" i="5"/>
  <c r="E66" i="5"/>
  <c r="F66" i="5"/>
  <c r="G66" i="5"/>
  <c r="I66" i="5"/>
  <c r="C67" i="5"/>
  <c r="D67" i="5"/>
  <c r="E67" i="5"/>
  <c r="F67" i="5"/>
  <c r="G67" i="5"/>
  <c r="I67" i="5"/>
  <c r="C68" i="5"/>
  <c r="D68" i="5"/>
  <c r="E68" i="5"/>
  <c r="F68" i="5"/>
  <c r="G68" i="5"/>
  <c r="I68" i="5"/>
  <c r="C69" i="5"/>
  <c r="D69" i="5"/>
  <c r="E69" i="5"/>
  <c r="F69" i="5"/>
  <c r="G69" i="5"/>
  <c r="I69" i="5"/>
  <c r="C70" i="5"/>
  <c r="D70" i="5"/>
  <c r="E70" i="5"/>
  <c r="F70" i="5"/>
  <c r="G70" i="5"/>
  <c r="I70" i="5"/>
  <c r="C71" i="5"/>
  <c r="D71" i="5"/>
  <c r="E71" i="5"/>
  <c r="F71" i="5"/>
  <c r="G71" i="5"/>
  <c r="I71" i="5"/>
  <c r="C72" i="5"/>
  <c r="D72" i="5"/>
  <c r="E72" i="5"/>
  <c r="F72" i="5"/>
  <c r="G72" i="5"/>
  <c r="I72" i="5"/>
  <c r="C73" i="5"/>
  <c r="D73" i="5"/>
  <c r="E73" i="5"/>
  <c r="F73" i="5"/>
  <c r="G73" i="5"/>
  <c r="I73" i="5"/>
  <c r="C74" i="5"/>
  <c r="D74" i="5"/>
  <c r="E74" i="5"/>
  <c r="F74" i="5"/>
  <c r="G74" i="5"/>
  <c r="I74" i="5"/>
  <c r="C75" i="5"/>
  <c r="D75" i="5"/>
  <c r="E75" i="5"/>
  <c r="F75" i="5"/>
  <c r="G75" i="5"/>
  <c r="I75" i="5"/>
  <c r="C76" i="5"/>
  <c r="D76" i="5"/>
  <c r="E76" i="5"/>
  <c r="F76" i="5"/>
  <c r="G76" i="5"/>
  <c r="I76" i="5"/>
  <c r="C77" i="5"/>
  <c r="D77" i="5"/>
  <c r="E77" i="5"/>
  <c r="F77" i="5"/>
  <c r="G77" i="5"/>
  <c r="I77" i="5"/>
  <c r="C78" i="5"/>
  <c r="D78" i="5"/>
  <c r="E78" i="5"/>
  <c r="F78" i="5"/>
  <c r="G78" i="5"/>
  <c r="I78" i="5"/>
  <c r="C79" i="5"/>
  <c r="D79" i="5"/>
  <c r="E79" i="5"/>
  <c r="F79" i="5"/>
  <c r="G79" i="5"/>
  <c r="I79" i="5"/>
  <c r="C80" i="5"/>
  <c r="D80" i="5"/>
  <c r="E80" i="5"/>
  <c r="F80" i="5"/>
  <c r="G80" i="5"/>
  <c r="I80" i="5"/>
  <c r="C81" i="5"/>
  <c r="D81" i="5"/>
  <c r="E81" i="5"/>
  <c r="F81" i="5"/>
  <c r="G81" i="5"/>
  <c r="I81" i="5"/>
  <c r="C82" i="5"/>
  <c r="D82" i="5"/>
  <c r="E82" i="5"/>
  <c r="F82" i="5"/>
  <c r="G82" i="5"/>
  <c r="I82" i="5"/>
  <c r="C83" i="5"/>
  <c r="D83" i="5"/>
  <c r="E83" i="5"/>
  <c r="F83" i="5"/>
  <c r="G83" i="5"/>
  <c r="I83" i="5"/>
  <c r="C84" i="5"/>
  <c r="D84" i="5"/>
  <c r="E84" i="5"/>
  <c r="F84" i="5"/>
  <c r="G84" i="5"/>
  <c r="I84" i="5"/>
  <c r="C85" i="5"/>
  <c r="D85" i="5"/>
  <c r="E85" i="5"/>
  <c r="F85" i="5"/>
  <c r="G85" i="5"/>
  <c r="I85" i="5"/>
  <c r="C86" i="5"/>
  <c r="D86" i="5"/>
  <c r="E86" i="5"/>
  <c r="F86" i="5"/>
  <c r="G86" i="5"/>
  <c r="I86" i="5"/>
  <c r="C87" i="5"/>
  <c r="D87" i="5"/>
  <c r="E87" i="5"/>
  <c r="F87" i="5"/>
  <c r="G87" i="5"/>
  <c r="I87" i="5"/>
  <c r="C88" i="5"/>
  <c r="D88" i="5"/>
  <c r="E88" i="5"/>
  <c r="F88" i="5"/>
  <c r="G88" i="5"/>
  <c r="I88" i="5"/>
  <c r="C89" i="5"/>
  <c r="D89" i="5"/>
  <c r="E89" i="5"/>
  <c r="F89" i="5"/>
  <c r="G89" i="5"/>
  <c r="I89" i="5"/>
  <c r="C90" i="5"/>
  <c r="D90" i="5"/>
  <c r="E90" i="5"/>
  <c r="F90" i="5"/>
  <c r="G90" i="5"/>
  <c r="I90" i="5"/>
  <c r="C91" i="5"/>
  <c r="D91" i="5"/>
  <c r="E91" i="5"/>
  <c r="F91" i="5"/>
  <c r="G91" i="5"/>
  <c r="I91" i="5"/>
  <c r="C92" i="5"/>
  <c r="D92" i="5"/>
  <c r="E92" i="5"/>
  <c r="F92" i="5"/>
  <c r="G92" i="5"/>
  <c r="I92" i="5"/>
  <c r="C93" i="5"/>
  <c r="D93" i="5"/>
  <c r="E93" i="5"/>
  <c r="F93" i="5"/>
  <c r="G93" i="5"/>
  <c r="I93" i="5"/>
  <c r="C94" i="5"/>
  <c r="D94" i="5"/>
  <c r="E94" i="5"/>
  <c r="F94" i="5"/>
  <c r="G94" i="5"/>
  <c r="I94" i="5"/>
  <c r="C95" i="5"/>
  <c r="D95" i="5"/>
  <c r="E95" i="5"/>
  <c r="F95" i="5"/>
  <c r="G95" i="5"/>
  <c r="I95" i="5"/>
  <c r="C96" i="5"/>
  <c r="D96" i="5"/>
  <c r="E96" i="5"/>
  <c r="F96" i="5"/>
  <c r="G96" i="5"/>
  <c r="I96" i="5"/>
  <c r="C97" i="5"/>
  <c r="D97" i="5"/>
  <c r="E97" i="5"/>
  <c r="F97" i="5"/>
  <c r="G97" i="5"/>
  <c r="I97" i="5"/>
  <c r="C98" i="5"/>
  <c r="D98" i="5"/>
  <c r="E98" i="5"/>
  <c r="F98" i="5"/>
  <c r="G98" i="5"/>
  <c r="I98" i="5"/>
  <c r="C99" i="5"/>
  <c r="D99" i="5"/>
  <c r="E99" i="5"/>
  <c r="F99" i="5"/>
  <c r="G99" i="5"/>
  <c r="I99" i="5"/>
  <c r="C100" i="5"/>
  <c r="D100" i="5"/>
  <c r="E100" i="5"/>
  <c r="F100" i="5"/>
  <c r="G100" i="5"/>
  <c r="I100" i="5"/>
  <c r="C101" i="5"/>
  <c r="D101" i="5"/>
  <c r="E101" i="5"/>
  <c r="F101" i="5"/>
  <c r="G101" i="5"/>
  <c r="I101" i="5"/>
  <c r="C102" i="5"/>
  <c r="D102" i="5"/>
  <c r="E102" i="5"/>
  <c r="F102" i="5"/>
  <c r="G102" i="5"/>
  <c r="I102" i="5"/>
  <c r="C103" i="5"/>
  <c r="D103" i="5"/>
  <c r="E103" i="5"/>
  <c r="F103" i="5"/>
  <c r="G103" i="5"/>
  <c r="I103" i="5"/>
  <c r="C104" i="5"/>
  <c r="D104" i="5"/>
  <c r="E104" i="5"/>
  <c r="F104" i="5"/>
  <c r="G104" i="5"/>
  <c r="I104" i="5"/>
  <c r="C105" i="5"/>
  <c r="D105" i="5"/>
  <c r="E105" i="5"/>
  <c r="F105" i="5"/>
  <c r="G105" i="5"/>
  <c r="I105" i="5"/>
  <c r="C106" i="5"/>
  <c r="D106" i="5"/>
  <c r="E106" i="5"/>
  <c r="F106" i="5"/>
  <c r="G106" i="5"/>
  <c r="I106" i="5"/>
  <c r="C107" i="5"/>
  <c r="D107" i="5"/>
  <c r="E107" i="5"/>
  <c r="F107" i="5"/>
  <c r="G107" i="5"/>
  <c r="I107" i="5"/>
  <c r="C108" i="5"/>
  <c r="D108" i="5"/>
  <c r="E108" i="5"/>
  <c r="F108" i="5"/>
  <c r="G108" i="5"/>
  <c r="I108" i="5"/>
  <c r="C109" i="5"/>
  <c r="D109" i="5"/>
  <c r="E109" i="5"/>
  <c r="F109" i="5"/>
  <c r="G109" i="5"/>
  <c r="I109" i="5"/>
  <c r="C110" i="5"/>
  <c r="D110" i="5"/>
  <c r="E110" i="5"/>
  <c r="F110" i="5"/>
  <c r="G110" i="5"/>
  <c r="I110" i="5"/>
  <c r="C111" i="5"/>
  <c r="D111" i="5"/>
  <c r="E111" i="5"/>
  <c r="F111" i="5"/>
  <c r="G111" i="5"/>
  <c r="I111" i="5"/>
  <c r="C112" i="5"/>
  <c r="D112" i="5"/>
  <c r="E112" i="5"/>
  <c r="F112" i="5"/>
  <c r="G112" i="5"/>
  <c r="I112" i="5"/>
  <c r="C113" i="5"/>
  <c r="D113" i="5"/>
  <c r="E113" i="5"/>
  <c r="F113" i="5"/>
  <c r="G113" i="5"/>
  <c r="I113" i="5"/>
  <c r="C114" i="5"/>
  <c r="D114" i="5"/>
  <c r="E114" i="5"/>
  <c r="F114" i="5"/>
  <c r="G114" i="5"/>
  <c r="I114" i="5"/>
  <c r="C115" i="5"/>
  <c r="D115" i="5"/>
  <c r="E115" i="5"/>
  <c r="F115" i="5"/>
  <c r="G115" i="5"/>
  <c r="I115" i="5"/>
  <c r="C116" i="5"/>
  <c r="D116" i="5"/>
  <c r="E116" i="5"/>
  <c r="F116" i="5"/>
  <c r="G116" i="5"/>
  <c r="I116" i="5"/>
  <c r="C117" i="5"/>
  <c r="D117" i="5"/>
  <c r="E117" i="5"/>
  <c r="F117" i="5"/>
  <c r="G117" i="5"/>
  <c r="I117" i="5"/>
  <c r="C118" i="5"/>
  <c r="D118" i="5"/>
  <c r="E118" i="5"/>
  <c r="F118" i="5"/>
  <c r="G118" i="5"/>
  <c r="I118" i="5"/>
  <c r="C119" i="5"/>
  <c r="D119" i="5"/>
  <c r="E119" i="5"/>
  <c r="F119" i="5"/>
  <c r="G119" i="5"/>
  <c r="I119" i="5"/>
  <c r="C120" i="5"/>
  <c r="D120" i="5"/>
  <c r="E120" i="5"/>
  <c r="F120" i="5"/>
  <c r="G120" i="5"/>
  <c r="I120" i="5"/>
  <c r="C121" i="5"/>
  <c r="D121" i="5"/>
  <c r="E121" i="5"/>
  <c r="F121" i="5"/>
  <c r="G121" i="5"/>
  <c r="I121" i="5"/>
  <c r="C122" i="5"/>
  <c r="D122" i="5"/>
  <c r="E122" i="5"/>
  <c r="F122" i="5"/>
  <c r="G122" i="5"/>
  <c r="I122" i="5"/>
  <c r="C123" i="5"/>
  <c r="D123" i="5"/>
  <c r="E123" i="5"/>
  <c r="F123" i="5"/>
  <c r="G123" i="5"/>
  <c r="I123" i="5"/>
  <c r="C124" i="5"/>
  <c r="D124" i="5"/>
  <c r="E124" i="5"/>
  <c r="F124" i="5"/>
  <c r="G124" i="5"/>
  <c r="I124" i="5"/>
  <c r="C125" i="5"/>
  <c r="D125" i="5"/>
  <c r="E125" i="5"/>
  <c r="F125" i="5"/>
  <c r="G125" i="5"/>
  <c r="I125" i="5"/>
  <c r="C126" i="5"/>
  <c r="D126" i="5"/>
  <c r="E126" i="5"/>
  <c r="F126" i="5"/>
  <c r="G126" i="5"/>
  <c r="I126" i="5"/>
  <c r="C127" i="5"/>
  <c r="D127" i="5"/>
  <c r="E127" i="5"/>
  <c r="F127" i="5"/>
  <c r="G127" i="5"/>
  <c r="I127" i="5"/>
  <c r="C128" i="5"/>
  <c r="D128" i="5"/>
  <c r="E128" i="5"/>
  <c r="F128" i="5"/>
  <c r="G128" i="5"/>
  <c r="I128" i="5"/>
  <c r="C129" i="5"/>
  <c r="D129" i="5"/>
  <c r="E129" i="5"/>
  <c r="F129" i="5"/>
  <c r="G129" i="5"/>
  <c r="I129" i="5"/>
  <c r="C130" i="5"/>
  <c r="D130" i="5"/>
  <c r="E130" i="5"/>
  <c r="F130" i="5"/>
  <c r="G130" i="5"/>
  <c r="I130" i="5"/>
  <c r="C131" i="5"/>
  <c r="D131" i="5"/>
  <c r="E131" i="5"/>
  <c r="F131" i="5"/>
  <c r="G131" i="5"/>
  <c r="I131" i="5"/>
  <c r="C132" i="5"/>
  <c r="D132" i="5"/>
  <c r="E132" i="5"/>
  <c r="F132" i="5"/>
  <c r="G132" i="5"/>
  <c r="I132" i="5"/>
  <c r="C133" i="5"/>
  <c r="D133" i="5"/>
  <c r="E133" i="5"/>
  <c r="F133" i="5"/>
  <c r="G133" i="5"/>
  <c r="I133" i="5"/>
  <c r="C134" i="5"/>
  <c r="D134" i="5"/>
  <c r="E134" i="5"/>
  <c r="F134" i="5"/>
  <c r="G134" i="5"/>
  <c r="I134" i="5"/>
  <c r="C135" i="5"/>
  <c r="D135" i="5"/>
  <c r="E135" i="5"/>
  <c r="F135" i="5"/>
  <c r="G135" i="5"/>
  <c r="I135" i="5"/>
  <c r="C136" i="5"/>
  <c r="D136" i="5"/>
  <c r="E136" i="5"/>
  <c r="F136" i="5"/>
  <c r="G136" i="5"/>
  <c r="I136" i="5"/>
  <c r="C137" i="5"/>
  <c r="D137" i="5"/>
  <c r="E137" i="5"/>
  <c r="F137" i="5"/>
  <c r="G137" i="5"/>
  <c r="I137" i="5"/>
  <c r="C138" i="5"/>
  <c r="D138" i="5"/>
  <c r="E138" i="5"/>
  <c r="F138" i="5"/>
  <c r="G138" i="5"/>
  <c r="I138" i="5"/>
  <c r="C139" i="5"/>
  <c r="D139" i="5"/>
  <c r="E139" i="5"/>
  <c r="F139" i="5"/>
  <c r="G139" i="5"/>
  <c r="I139" i="5"/>
  <c r="C140" i="5"/>
  <c r="D140" i="5"/>
  <c r="E140" i="5"/>
  <c r="F140" i="5"/>
  <c r="G140" i="5"/>
  <c r="I140" i="5"/>
  <c r="C141" i="5"/>
  <c r="D141" i="5"/>
  <c r="E141" i="5"/>
  <c r="F141" i="5"/>
  <c r="G141" i="5"/>
  <c r="I141" i="5"/>
  <c r="C142" i="5"/>
  <c r="D142" i="5"/>
  <c r="E142" i="5"/>
  <c r="F142" i="5"/>
  <c r="G142" i="5"/>
  <c r="I142" i="5"/>
  <c r="C143" i="5"/>
  <c r="D143" i="5"/>
  <c r="E143" i="5"/>
  <c r="F143" i="5"/>
  <c r="G143" i="5"/>
  <c r="I143" i="5"/>
  <c r="C144" i="5"/>
  <c r="D144" i="5"/>
  <c r="E144" i="5"/>
  <c r="F144" i="5"/>
  <c r="G144" i="5"/>
  <c r="I144" i="5"/>
  <c r="C145" i="5"/>
  <c r="D145" i="5"/>
  <c r="E145" i="5"/>
  <c r="F145" i="5"/>
  <c r="G145" i="5"/>
  <c r="I145" i="5"/>
  <c r="C146" i="5"/>
  <c r="D146" i="5"/>
  <c r="E146" i="5"/>
  <c r="F146" i="5"/>
  <c r="G146" i="5"/>
  <c r="I146" i="5"/>
  <c r="C147" i="5"/>
  <c r="D147" i="5"/>
  <c r="E147" i="5"/>
  <c r="F147" i="5"/>
  <c r="G147" i="5"/>
  <c r="I147" i="5"/>
  <c r="C148" i="5"/>
  <c r="D148" i="5"/>
  <c r="E148" i="5"/>
  <c r="F148" i="5"/>
  <c r="G148" i="5"/>
  <c r="I148" i="5"/>
  <c r="C149" i="5"/>
  <c r="D149" i="5"/>
  <c r="E149" i="5"/>
  <c r="F149" i="5"/>
  <c r="G149" i="5"/>
  <c r="I149" i="5"/>
  <c r="C150" i="5"/>
  <c r="D150" i="5"/>
  <c r="E150" i="5"/>
  <c r="F150" i="5"/>
  <c r="G150" i="5"/>
  <c r="I150" i="5"/>
  <c r="C151" i="5"/>
  <c r="D151" i="5"/>
  <c r="E151" i="5"/>
  <c r="F151" i="5"/>
  <c r="G151" i="5"/>
  <c r="I151" i="5"/>
  <c r="C152" i="5"/>
  <c r="D152" i="5"/>
  <c r="E152" i="5"/>
  <c r="F152" i="5"/>
  <c r="G152" i="5"/>
  <c r="I152" i="5"/>
  <c r="C153" i="5"/>
  <c r="D153" i="5"/>
  <c r="E153" i="5"/>
  <c r="F153" i="5"/>
  <c r="G153" i="5"/>
  <c r="I153" i="5"/>
  <c r="C154" i="5"/>
  <c r="D154" i="5"/>
  <c r="E154" i="5"/>
  <c r="F154" i="5"/>
  <c r="G154" i="5"/>
  <c r="I154" i="5"/>
  <c r="C155" i="5"/>
  <c r="D155" i="5"/>
  <c r="E155" i="5"/>
  <c r="F155" i="5"/>
  <c r="G155" i="5"/>
  <c r="I155" i="5"/>
  <c r="C156" i="5"/>
  <c r="D156" i="5"/>
  <c r="E156" i="5"/>
  <c r="F156" i="5"/>
  <c r="G156" i="5"/>
  <c r="I156" i="5"/>
  <c r="C157" i="5"/>
  <c r="D157" i="5"/>
  <c r="E157" i="5"/>
  <c r="F157" i="5"/>
  <c r="G157" i="5"/>
  <c r="I157" i="5"/>
  <c r="C158" i="5"/>
  <c r="D158" i="5"/>
  <c r="E158" i="5"/>
  <c r="F158" i="5"/>
  <c r="G158" i="5"/>
  <c r="I158" i="5"/>
  <c r="C159" i="5"/>
  <c r="D159" i="5"/>
  <c r="E159" i="5"/>
  <c r="F159" i="5"/>
  <c r="G159" i="5"/>
  <c r="I159" i="5"/>
  <c r="C160" i="5"/>
  <c r="D160" i="5"/>
  <c r="E160" i="5"/>
  <c r="F160" i="5"/>
  <c r="G160" i="5"/>
  <c r="I160" i="5"/>
  <c r="C161" i="5"/>
  <c r="D161" i="5"/>
  <c r="E161" i="5"/>
  <c r="F161" i="5"/>
  <c r="G161" i="5"/>
  <c r="I161" i="5"/>
  <c r="C162" i="5"/>
  <c r="D162" i="5"/>
  <c r="E162" i="5"/>
  <c r="F162" i="5"/>
  <c r="G162" i="5"/>
  <c r="I162" i="5"/>
  <c r="C163" i="5"/>
  <c r="D163" i="5"/>
  <c r="E163" i="5"/>
  <c r="F163" i="5"/>
  <c r="G163" i="5"/>
  <c r="I163" i="5"/>
  <c r="C164" i="5"/>
  <c r="D164" i="5"/>
  <c r="E164" i="5"/>
  <c r="F164" i="5"/>
  <c r="G164" i="5"/>
  <c r="I164" i="5"/>
  <c r="C165" i="5"/>
  <c r="D165" i="5"/>
  <c r="E165" i="5"/>
  <c r="F165" i="5"/>
  <c r="G165" i="5"/>
  <c r="I165" i="5"/>
  <c r="C166" i="5"/>
  <c r="D166" i="5"/>
  <c r="E166" i="5"/>
  <c r="F166" i="5"/>
  <c r="G166" i="5"/>
  <c r="I166" i="5"/>
  <c r="C167" i="5"/>
  <c r="D167" i="5"/>
  <c r="E167" i="5"/>
  <c r="F167" i="5"/>
  <c r="G167" i="5"/>
  <c r="I167" i="5"/>
  <c r="C168" i="5"/>
  <c r="D168" i="5"/>
  <c r="E168" i="5"/>
  <c r="F168" i="5"/>
  <c r="G168" i="5"/>
  <c r="I168" i="5"/>
  <c r="C169" i="5"/>
  <c r="D169" i="5"/>
  <c r="E169" i="5"/>
  <c r="F169" i="5"/>
  <c r="G169" i="5"/>
  <c r="I169" i="5"/>
  <c r="C170" i="5"/>
  <c r="D170" i="5"/>
  <c r="E170" i="5"/>
  <c r="F170" i="5"/>
  <c r="G170" i="5"/>
  <c r="I170" i="5"/>
  <c r="C171" i="5"/>
  <c r="D171" i="5"/>
  <c r="E171" i="5"/>
  <c r="F171" i="5"/>
  <c r="G171" i="5"/>
  <c r="I171" i="5"/>
  <c r="C172" i="5"/>
  <c r="D172" i="5"/>
  <c r="E172" i="5"/>
  <c r="F172" i="5"/>
  <c r="G172" i="5"/>
  <c r="I172" i="5"/>
  <c r="C173" i="5"/>
  <c r="D173" i="5"/>
  <c r="E173" i="5"/>
  <c r="F173" i="5"/>
  <c r="G173" i="5"/>
  <c r="I173" i="5"/>
  <c r="C174" i="5"/>
  <c r="D174" i="5"/>
  <c r="E174" i="5"/>
  <c r="F174" i="5"/>
  <c r="G174" i="5"/>
  <c r="I174" i="5"/>
  <c r="C175" i="5"/>
  <c r="D175" i="5"/>
  <c r="E175" i="5"/>
  <c r="F175" i="5"/>
  <c r="G175" i="5"/>
  <c r="I175" i="5"/>
  <c r="C176" i="5"/>
  <c r="D176" i="5"/>
  <c r="E176" i="5"/>
  <c r="F176" i="5"/>
  <c r="G176" i="5"/>
  <c r="I176" i="5"/>
  <c r="C177" i="5"/>
  <c r="D177" i="5"/>
  <c r="E177" i="5"/>
  <c r="F177" i="5"/>
  <c r="G177" i="5"/>
  <c r="I177" i="5"/>
  <c r="C178" i="5"/>
  <c r="D178" i="5"/>
  <c r="E178" i="5"/>
  <c r="F178" i="5"/>
  <c r="G178" i="5"/>
  <c r="I178" i="5"/>
  <c r="C179" i="5"/>
  <c r="D179" i="5"/>
  <c r="E179" i="5"/>
  <c r="F179" i="5"/>
  <c r="G179" i="5"/>
  <c r="I179" i="5"/>
  <c r="C180" i="5"/>
  <c r="D180" i="5"/>
  <c r="E180" i="5"/>
  <c r="F180" i="5"/>
  <c r="G180" i="5"/>
  <c r="I180" i="5"/>
  <c r="C181" i="5"/>
  <c r="D181" i="5"/>
  <c r="E181" i="5"/>
  <c r="F181" i="5"/>
  <c r="G181" i="5"/>
  <c r="I181" i="5"/>
  <c r="C182" i="5"/>
  <c r="D182" i="5"/>
  <c r="E182" i="5"/>
  <c r="F182" i="5"/>
  <c r="G182" i="5"/>
  <c r="I182" i="5"/>
  <c r="C183" i="5"/>
  <c r="D183" i="5"/>
  <c r="E183" i="5"/>
  <c r="F183" i="5"/>
  <c r="G183" i="5"/>
  <c r="I183" i="5"/>
  <c r="C184" i="5"/>
  <c r="D184" i="5"/>
  <c r="E184" i="5"/>
  <c r="F184" i="5"/>
  <c r="G184" i="5"/>
  <c r="I184" i="5"/>
  <c r="C185" i="5"/>
  <c r="D185" i="5"/>
  <c r="E185" i="5"/>
  <c r="F185" i="5"/>
  <c r="G185" i="5"/>
  <c r="I185" i="5"/>
  <c r="C186" i="5"/>
  <c r="D186" i="5"/>
  <c r="E186" i="5"/>
  <c r="F186" i="5"/>
  <c r="G186" i="5"/>
  <c r="I186" i="5"/>
  <c r="C187" i="5"/>
  <c r="D187" i="5"/>
  <c r="E187" i="5"/>
  <c r="F187" i="5"/>
  <c r="G187" i="5"/>
  <c r="I187" i="5"/>
  <c r="C188" i="5"/>
  <c r="D188" i="5"/>
  <c r="E188" i="5"/>
  <c r="F188" i="5"/>
  <c r="G188" i="5"/>
  <c r="I188" i="5"/>
  <c r="C189" i="5"/>
  <c r="D189" i="5"/>
  <c r="E189" i="5"/>
  <c r="F189" i="5"/>
  <c r="G189" i="5"/>
  <c r="I189" i="5"/>
  <c r="C190" i="5"/>
  <c r="D190" i="5"/>
  <c r="E190" i="5"/>
  <c r="F190" i="5"/>
  <c r="G190" i="5"/>
  <c r="I190" i="5"/>
  <c r="C191" i="5"/>
  <c r="D191" i="5"/>
  <c r="E191" i="5"/>
  <c r="F191" i="5"/>
  <c r="G191" i="5"/>
  <c r="I191" i="5"/>
  <c r="C192" i="5"/>
  <c r="D192" i="5"/>
  <c r="E192" i="5"/>
  <c r="F192" i="5"/>
  <c r="G192" i="5"/>
  <c r="I192" i="5"/>
  <c r="C193" i="5"/>
  <c r="D193" i="5"/>
  <c r="E193" i="5"/>
  <c r="F193" i="5"/>
  <c r="G193" i="5"/>
  <c r="I193" i="5"/>
  <c r="C194" i="5"/>
  <c r="D194" i="5"/>
  <c r="E194" i="5"/>
  <c r="F194" i="5"/>
  <c r="G194" i="5"/>
  <c r="I194" i="5"/>
  <c r="C195" i="5"/>
  <c r="D195" i="5"/>
  <c r="E195" i="5"/>
  <c r="F195" i="5"/>
  <c r="G195" i="5"/>
  <c r="I195" i="5"/>
  <c r="C196" i="5"/>
  <c r="D196" i="5"/>
  <c r="E196" i="5"/>
  <c r="F196" i="5"/>
  <c r="G196" i="5"/>
  <c r="I196" i="5"/>
  <c r="C197" i="5"/>
  <c r="D197" i="5"/>
  <c r="E197" i="5"/>
  <c r="F197" i="5"/>
  <c r="G197" i="5"/>
  <c r="I197" i="5"/>
  <c r="C198" i="5"/>
  <c r="D198" i="5"/>
  <c r="E198" i="5"/>
  <c r="F198" i="5"/>
  <c r="G198" i="5"/>
  <c r="I198" i="5"/>
  <c r="C199" i="5"/>
  <c r="D199" i="5"/>
  <c r="E199" i="5"/>
  <c r="F199" i="5"/>
  <c r="G199" i="5"/>
  <c r="I199" i="5"/>
  <c r="C200" i="5"/>
  <c r="D200" i="5"/>
  <c r="E200" i="5"/>
  <c r="F200" i="5"/>
  <c r="G200" i="5"/>
  <c r="I200" i="5"/>
  <c r="C201" i="5"/>
  <c r="D201" i="5"/>
  <c r="E201" i="5"/>
  <c r="F201" i="5"/>
  <c r="G201" i="5"/>
  <c r="I201" i="5"/>
  <c r="C202" i="5"/>
  <c r="D202" i="5"/>
  <c r="E202" i="5"/>
  <c r="F202" i="5"/>
  <c r="G202" i="5"/>
  <c r="I202" i="5"/>
  <c r="C203" i="5"/>
  <c r="D203" i="5"/>
  <c r="E203" i="5"/>
  <c r="F203" i="5"/>
  <c r="G203" i="5"/>
  <c r="I203" i="5"/>
  <c r="C204" i="5"/>
  <c r="D204" i="5"/>
  <c r="E204" i="5"/>
  <c r="F204" i="5"/>
  <c r="G204" i="5"/>
  <c r="I204" i="5"/>
  <c r="C205" i="5"/>
  <c r="D205" i="5"/>
  <c r="E205" i="5"/>
  <c r="F205" i="5"/>
  <c r="G205" i="5"/>
  <c r="I205" i="5"/>
  <c r="C206" i="5"/>
  <c r="D206" i="5"/>
  <c r="E206" i="5"/>
  <c r="F206" i="5"/>
  <c r="G206" i="5"/>
  <c r="I206" i="5"/>
  <c r="C207" i="5"/>
  <c r="D207" i="5"/>
  <c r="E207" i="5"/>
  <c r="F207" i="5"/>
  <c r="G207" i="5"/>
  <c r="I207" i="5"/>
  <c r="C208" i="5"/>
  <c r="D208" i="5"/>
  <c r="E208" i="5"/>
  <c r="F208" i="5"/>
  <c r="G208" i="5"/>
  <c r="I208" i="5"/>
  <c r="C209" i="5"/>
  <c r="D209" i="5"/>
  <c r="E209" i="5"/>
  <c r="F209" i="5"/>
  <c r="G209" i="5"/>
  <c r="I209" i="5"/>
  <c r="C210" i="5"/>
  <c r="D210" i="5"/>
  <c r="E210" i="5"/>
  <c r="F210" i="5"/>
  <c r="G210" i="5"/>
  <c r="I210" i="5"/>
  <c r="C211" i="5"/>
  <c r="D211" i="5"/>
  <c r="E211" i="5"/>
  <c r="F211" i="5"/>
  <c r="G211" i="5"/>
  <c r="I211" i="5"/>
  <c r="C212" i="5"/>
  <c r="D212" i="5"/>
  <c r="E212" i="5"/>
  <c r="F212" i="5"/>
  <c r="G212" i="5"/>
  <c r="I212" i="5"/>
  <c r="C213" i="5"/>
  <c r="D213" i="5"/>
  <c r="E213" i="5"/>
  <c r="F213" i="5"/>
  <c r="G213" i="5"/>
  <c r="I213" i="5"/>
  <c r="C214" i="5"/>
  <c r="D214" i="5"/>
  <c r="E214" i="5"/>
  <c r="F214" i="5"/>
  <c r="G214" i="5"/>
  <c r="I214" i="5"/>
  <c r="C215" i="5"/>
  <c r="D215" i="5"/>
  <c r="E215" i="5"/>
  <c r="F215" i="5"/>
  <c r="G215" i="5"/>
  <c r="I215" i="5"/>
  <c r="C216" i="5"/>
  <c r="D216" i="5"/>
  <c r="E216" i="5"/>
  <c r="F216" i="5"/>
  <c r="G216" i="5"/>
  <c r="I216" i="5"/>
  <c r="C217" i="5"/>
  <c r="D217" i="5"/>
  <c r="E217" i="5"/>
  <c r="F217" i="5"/>
  <c r="G217" i="5"/>
  <c r="I217" i="5"/>
  <c r="C218" i="5"/>
  <c r="D218" i="5"/>
  <c r="E218" i="5"/>
  <c r="F218" i="5"/>
  <c r="G218" i="5"/>
  <c r="I218" i="5"/>
  <c r="C219" i="5"/>
  <c r="D219" i="5"/>
  <c r="E219" i="5"/>
  <c r="F219" i="5"/>
  <c r="G219" i="5"/>
  <c r="I219" i="5"/>
  <c r="C220" i="5"/>
  <c r="D220" i="5"/>
  <c r="E220" i="5"/>
  <c r="F220" i="5"/>
  <c r="G220" i="5"/>
  <c r="I220" i="5"/>
  <c r="C221" i="5"/>
  <c r="D221" i="5"/>
  <c r="E221" i="5"/>
  <c r="F221" i="5"/>
  <c r="G221" i="5"/>
  <c r="I221" i="5"/>
  <c r="C222" i="5"/>
  <c r="D222" i="5"/>
  <c r="E222" i="5"/>
  <c r="F222" i="5"/>
  <c r="G222" i="5"/>
  <c r="I222" i="5"/>
  <c r="C223" i="5"/>
  <c r="D223" i="5"/>
  <c r="E223" i="5"/>
  <c r="F223" i="5"/>
  <c r="G223" i="5"/>
  <c r="I223" i="5"/>
  <c r="C224" i="5"/>
  <c r="D224" i="5"/>
  <c r="E224" i="5"/>
  <c r="F224" i="5"/>
  <c r="G224" i="5"/>
  <c r="I224" i="5"/>
  <c r="C225" i="5"/>
  <c r="D225" i="5"/>
  <c r="E225" i="5"/>
  <c r="F225" i="5"/>
  <c r="G225" i="5"/>
  <c r="I225" i="5"/>
  <c r="C11" i="5"/>
  <c r="D11" i="5"/>
  <c r="E11" i="5"/>
  <c r="F11" i="5"/>
  <c r="G11" i="5"/>
  <c r="I11" i="5"/>
  <c r="I10" i="5"/>
  <c r="G10" i="5"/>
  <c r="F10" i="5"/>
  <c r="E10" i="5"/>
  <c r="D10" i="5"/>
  <c r="C10" i="5"/>
  <c r="B12" i="4"/>
  <c r="B13" i="4"/>
  <c r="B14" i="4"/>
  <c r="B15" i="4"/>
  <c r="B16" i="4"/>
  <c r="B17" i="4"/>
  <c r="B18" i="4"/>
  <c r="B19" i="4"/>
  <c r="B20" i="4"/>
  <c r="B21" i="4"/>
  <c r="B22" i="4"/>
  <c r="B23" i="4"/>
  <c r="J23" i="5" s="1"/>
  <c r="B24" i="4"/>
  <c r="B25" i="4"/>
  <c r="B26" i="4"/>
  <c r="B27" i="4"/>
  <c r="J27" i="5" s="1"/>
  <c r="B28" i="4"/>
  <c r="B29" i="4"/>
  <c r="B30" i="4"/>
  <c r="B31" i="4"/>
  <c r="B32" i="4"/>
  <c r="B33" i="4"/>
  <c r="B34" i="4"/>
  <c r="B35" i="4"/>
  <c r="B36" i="4"/>
  <c r="B37" i="4"/>
  <c r="B38" i="4"/>
  <c r="B39" i="4"/>
  <c r="J39" i="5" s="1"/>
  <c r="B40" i="4"/>
  <c r="B41" i="4"/>
  <c r="B42" i="4"/>
  <c r="B43" i="4"/>
  <c r="J43" i="5" s="1"/>
  <c r="B44" i="4"/>
  <c r="B45" i="4"/>
  <c r="B46" i="4"/>
  <c r="B47" i="4"/>
  <c r="B48" i="4"/>
  <c r="B49" i="4"/>
  <c r="B50" i="4"/>
  <c r="B51" i="4"/>
  <c r="B52" i="4"/>
  <c r="B53" i="4"/>
  <c r="B54" i="4"/>
  <c r="B55" i="4"/>
  <c r="J55" i="5" s="1"/>
  <c r="B56" i="4"/>
  <c r="B57" i="4"/>
  <c r="B58" i="4"/>
  <c r="B59" i="4"/>
  <c r="J59" i="5" s="1"/>
  <c r="B60" i="4"/>
  <c r="B61" i="4"/>
  <c r="B62" i="4"/>
  <c r="B63" i="4"/>
  <c r="B64" i="4"/>
  <c r="B65" i="4"/>
  <c r="B66" i="4"/>
  <c r="B67" i="4"/>
  <c r="B68" i="4"/>
  <c r="B69" i="4"/>
  <c r="B70" i="4"/>
  <c r="B71" i="4"/>
  <c r="J71" i="5" s="1"/>
  <c r="B72" i="4"/>
  <c r="B73" i="4"/>
  <c r="B74" i="4"/>
  <c r="B75" i="4"/>
  <c r="J75" i="5" s="1"/>
  <c r="B76" i="4"/>
  <c r="B77" i="4"/>
  <c r="B78" i="4"/>
  <c r="B79" i="4"/>
  <c r="B80" i="4"/>
  <c r="B81" i="4"/>
  <c r="B82" i="4"/>
  <c r="B83" i="4"/>
  <c r="B84" i="4"/>
  <c r="B85" i="4"/>
  <c r="B86" i="4"/>
  <c r="B87" i="4"/>
  <c r="J87" i="5" s="1"/>
  <c r="B88" i="4"/>
  <c r="B89" i="4"/>
  <c r="B90" i="4"/>
  <c r="B91" i="4"/>
  <c r="J91" i="5" s="1"/>
  <c r="B92" i="4"/>
  <c r="B93" i="4"/>
  <c r="B94" i="4"/>
  <c r="B95" i="4"/>
  <c r="B96" i="4"/>
  <c r="B97" i="4"/>
  <c r="B97" i="5" s="1"/>
  <c r="B98" i="4"/>
  <c r="B98" i="5" s="1"/>
  <c r="B99" i="4"/>
  <c r="B100" i="4"/>
  <c r="B101" i="4"/>
  <c r="B102" i="4"/>
  <c r="B102" i="5" s="1"/>
  <c r="B103" i="4"/>
  <c r="B104" i="4"/>
  <c r="B105" i="4"/>
  <c r="B106" i="4"/>
  <c r="B106" i="5" s="1"/>
  <c r="B107" i="4"/>
  <c r="B108" i="4"/>
  <c r="B109" i="4"/>
  <c r="B109" i="5" s="1"/>
  <c r="B110" i="4"/>
  <c r="B110" i="5" s="1"/>
  <c r="B111" i="4"/>
  <c r="B112" i="4"/>
  <c r="B113" i="4"/>
  <c r="B113" i="5" s="1"/>
  <c r="B114" i="4"/>
  <c r="B114" i="5" s="1"/>
  <c r="B115" i="4"/>
  <c r="B116" i="4"/>
  <c r="B117" i="4"/>
  <c r="B118" i="4"/>
  <c r="B118" i="5" s="1"/>
  <c r="B119" i="4"/>
  <c r="B120" i="4"/>
  <c r="B121" i="4"/>
  <c r="B121" i="5" s="1"/>
  <c r="B122" i="4"/>
  <c r="B122" i="5" s="1"/>
  <c r="B123" i="4"/>
  <c r="B124" i="4"/>
  <c r="B125" i="4"/>
  <c r="B125" i="5" s="1"/>
  <c r="B126" i="4"/>
  <c r="B126" i="5" s="1"/>
  <c r="B127" i="4"/>
  <c r="B128" i="4"/>
  <c r="B129" i="4"/>
  <c r="B130" i="4"/>
  <c r="B130" i="5" s="1"/>
  <c r="B131" i="4"/>
  <c r="B132" i="4"/>
  <c r="B133" i="4"/>
  <c r="B133" i="5" s="1"/>
  <c r="B134" i="4"/>
  <c r="B134" i="5" s="1"/>
  <c r="B135" i="4"/>
  <c r="B136" i="4"/>
  <c r="B137" i="4"/>
  <c r="B137" i="5" s="1"/>
  <c r="B138" i="4"/>
  <c r="B138" i="5" s="1"/>
  <c r="B139" i="4"/>
  <c r="B140" i="4"/>
  <c r="B141" i="4"/>
  <c r="B142" i="4"/>
  <c r="B142" i="5" s="1"/>
  <c r="B143" i="4"/>
  <c r="B144" i="4"/>
  <c r="B145" i="4"/>
  <c r="B145" i="5" s="1"/>
  <c r="B146" i="4"/>
  <c r="B146" i="5" s="1"/>
  <c r="B147" i="4"/>
  <c r="B148" i="4"/>
  <c r="B149" i="4"/>
  <c r="B149" i="5" s="1"/>
  <c r="B150" i="4"/>
  <c r="B150" i="5" s="1"/>
  <c r="B151" i="4"/>
  <c r="B152" i="4"/>
  <c r="B153" i="4"/>
  <c r="B154" i="4"/>
  <c r="B154" i="5" s="1"/>
  <c r="B155" i="4"/>
  <c r="B156" i="4"/>
  <c r="B157" i="4"/>
  <c r="B157" i="5" s="1"/>
  <c r="B158" i="4"/>
  <c r="B158" i="5" s="1"/>
  <c r="B159" i="4"/>
  <c r="B160" i="4"/>
  <c r="I160" i="8" s="1"/>
  <c r="B161" i="4"/>
  <c r="I161" i="8" s="1"/>
  <c r="B162" i="4"/>
  <c r="I162" i="8" s="1"/>
  <c r="B163" i="4"/>
  <c r="I163" i="8" s="1"/>
  <c r="B164" i="4"/>
  <c r="I164" i="8" s="1"/>
  <c r="B165" i="4"/>
  <c r="I165" i="8" s="1"/>
  <c r="B166" i="4"/>
  <c r="I166" i="8" s="1"/>
  <c r="B167" i="4"/>
  <c r="I167" i="8" s="1"/>
  <c r="B168" i="4"/>
  <c r="I168" i="8" s="1"/>
  <c r="B169" i="4"/>
  <c r="I169" i="8" s="1"/>
  <c r="B170" i="4"/>
  <c r="I170" i="8" s="1"/>
  <c r="B171" i="4"/>
  <c r="I171" i="8" s="1"/>
  <c r="B172" i="4"/>
  <c r="I172" i="8" s="1"/>
  <c r="B173" i="4"/>
  <c r="I173" i="8" s="1"/>
  <c r="B174" i="4"/>
  <c r="I174" i="8" s="1"/>
  <c r="B175" i="4"/>
  <c r="I175" i="8" s="1"/>
  <c r="B176" i="4"/>
  <c r="I176" i="8" s="1"/>
  <c r="B177" i="4"/>
  <c r="I177" i="8" s="1"/>
  <c r="B178" i="4"/>
  <c r="I178" i="8" s="1"/>
  <c r="B179" i="4"/>
  <c r="I179" i="8" s="1"/>
  <c r="B180" i="4"/>
  <c r="I180" i="8" s="1"/>
  <c r="B181" i="4"/>
  <c r="I181" i="8" s="1"/>
  <c r="B182" i="4"/>
  <c r="I182" i="8" s="1"/>
  <c r="B183" i="4"/>
  <c r="I183" i="8" s="1"/>
  <c r="B184" i="4"/>
  <c r="I184" i="8" s="1"/>
  <c r="B185" i="4"/>
  <c r="I185" i="8" s="1"/>
  <c r="B186" i="4"/>
  <c r="I186" i="8" s="1"/>
  <c r="B187" i="4"/>
  <c r="I187" i="8" s="1"/>
  <c r="B188" i="4"/>
  <c r="I188" i="8" s="1"/>
  <c r="B189" i="4"/>
  <c r="I189" i="8" s="1"/>
  <c r="B190" i="4"/>
  <c r="I190" i="8" s="1"/>
  <c r="B191" i="4"/>
  <c r="I191" i="8" s="1"/>
  <c r="B192" i="4"/>
  <c r="I192" i="8" s="1"/>
  <c r="B193" i="4"/>
  <c r="I193" i="8" s="1"/>
  <c r="B194" i="4"/>
  <c r="B195" i="4"/>
  <c r="B195" i="5" s="1"/>
  <c r="B196" i="4"/>
  <c r="I196" i="8" s="1"/>
  <c r="B197" i="4"/>
  <c r="I197" i="8" s="1"/>
  <c r="B198" i="4"/>
  <c r="I198" i="8" s="1"/>
  <c r="B199" i="4"/>
  <c r="I199" i="8" s="1"/>
  <c r="B200" i="4"/>
  <c r="I200" i="8" s="1"/>
  <c r="B201" i="4"/>
  <c r="I201" i="8" s="1"/>
  <c r="B202" i="4"/>
  <c r="I202" i="8" s="1"/>
  <c r="B203" i="4"/>
  <c r="I203" i="8" s="1"/>
  <c r="B204" i="4"/>
  <c r="I204" i="8" s="1"/>
  <c r="B205" i="4"/>
  <c r="I205" i="8" s="1"/>
  <c r="B206" i="4"/>
  <c r="I206" i="8" s="1"/>
  <c r="B207" i="4"/>
  <c r="I207" i="8" s="1"/>
  <c r="B208" i="4"/>
  <c r="I208" i="8" s="1"/>
  <c r="B209" i="4"/>
  <c r="I209" i="8" s="1"/>
  <c r="B210" i="4"/>
  <c r="I210" i="8" s="1"/>
  <c r="B211" i="4"/>
  <c r="I211" i="8" s="1"/>
  <c r="B212" i="4"/>
  <c r="I212" i="8" s="1"/>
  <c r="B213" i="4"/>
  <c r="B214" i="4"/>
  <c r="I214" i="8" s="1"/>
  <c r="B215" i="4"/>
  <c r="B216" i="4"/>
  <c r="I216" i="8" s="1"/>
  <c r="B217" i="4"/>
  <c r="I217" i="8" s="1"/>
  <c r="B218" i="4"/>
  <c r="I218" i="8" s="1"/>
  <c r="B219" i="4"/>
  <c r="I219" i="8" s="1"/>
  <c r="B220" i="4"/>
  <c r="I220" i="8" s="1"/>
  <c r="B221" i="4"/>
  <c r="I221" i="8" s="1"/>
  <c r="B222" i="4"/>
  <c r="I222" i="8" s="1"/>
  <c r="B223" i="4"/>
  <c r="I223" i="8" s="1"/>
  <c r="B224" i="4"/>
  <c r="I224" i="8" s="1"/>
  <c r="B225" i="4"/>
  <c r="I225" i="8" s="1"/>
  <c r="B11" i="4"/>
  <c r="I11" i="8" s="1"/>
  <c r="I10" i="8"/>
  <c r="B194" i="3"/>
  <c r="C194" i="3"/>
  <c r="D194" i="3"/>
  <c r="E194" i="3"/>
  <c r="G194" i="3"/>
  <c r="H194" i="3"/>
  <c r="I194" i="3"/>
  <c r="J194" i="3"/>
  <c r="J224" i="5" l="1"/>
  <c r="J164" i="5"/>
  <c r="J160" i="5"/>
  <c r="J180" i="5"/>
  <c r="J188" i="5"/>
  <c r="J176" i="5"/>
  <c r="J190" i="5"/>
  <c r="B211" i="5"/>
  <c r="J186" i="5"/>
  <c r="J172" i="5"/>
  <c r="J192" i="5"/>
  <c r="J184" i="5"/>
  <c r="J168" i="5"/>
  <c r="J220" i="5"/>
  <c r="J216" i="5"/>
  <c r="I153" i="8"/>
  <c r="J153" i="5"/>
  <c r="I141" i="8"/>
  <c r="J141" i="5"/>
  <c r="I129" i="8"/>
  <c r="J129" i="5"/>
  <c r="I117" i="8"/>
  <c r="J117" i="5"/>
  <c r="I105" i="8"/>
  <c r="J105" i="5"/>
  <c r="I101" i="8"/>
  <c r="J101" i="5"/>
  <c r="I89" i="8"/>
  <c r="B89" i="5"/>
  <c r="J89" i="5"/>
  <c r="I77" i="8"/>
  <c r="B77" i="5"/>
  <c r="J77" i="5"/>
  <c r="I73" i="8"/>
  <c r="B73" i="5"/>
  <c r="J73" i="5"/>
  <c r="I61" i="8"/>
  <c r="B61" i="5"/>
  <c r="J61" i="5"/>
  <c r="I49" i="8"/>
  <c r="B49" i="5"/>
  <c r="J49" i="5"/>
  <c r="I37" i="8"/>
  <c r="B37" i="5"/>
  <c r="J37" i="5"/>
  <c r="I25" i="8"/>
  <c r="B25" i="5"/>
  <c r="J25" i="5"/>
  <c r="I13" i="8"/>
  <c r="B13" i="5"/>
  <c r="J13" i="5"/>
  <c r="B201" i="5"/>
  <c r="J193" i="5"/>
  <c r="J191" i="5"/>
  <c r="J189" i="5"/>
  <c r="J187" i="5"/>
  <c r="J185" i="5"/>
  <c r="J183" i="5"/>
  <c r="J182" i="5"/>
  <c r="J181" i="5"/>
  <c r="J179" i="5"/>
  <c r="J178" i="5"/>
  <c r="J177" i="5"/>
  <c r="J175" i="5"/>
  <c r="J174" i="5"/>
  <c r="J173" i="5"/>
  <c r="J171" i="5"/>
  <c r="J170" i="5"/>
  <c r="J169" i="5"/>
  <c r="J167" i="5"/>
  <c r="J166" i="5"/>
  <c r="J165" i="5"/>
  <c r="J163" i="5"/>
  <c r="J162" i="5"/>
  <c r="J161" i="5"/>
  <c r="B153" i="5"/>
  <c r="B141" i="5"/>
  <c r="B129" i="5"/>
  <c r="B117" i="5"/>
  <c r="B105" i="5"/>
  <c r="B101" i="5"/>
  <c r="I156" i="8"/>
  <c r="J156" i="5"/>
  <c r="I152" i="8"/>
  <c r="J152" i="5"/>
  <c r="I148" i="8"/>
  <c r="J148" i="5"/>
  <c r="I144" i="8"/>
  <c r="J144" i="5"/>
  <c r="I140" i="8"/>
  <c r="J140" i="5"/>
  <c r="I136" i="8"/>
  <c r="J136" i="5"/>
  <c r="I132" i="8"/>
  <c r="J132" i="5"/>
  <c r="I128" i="8"/>
  <c r="J128" i="5"/>
  <c r="I124" i="8"/>
  <c r="J124" i="5"/>
  <c r="I120" i="8"/>
  <c r="J120" i="5"/>
  <c r="I116" i="8"/>
  <c r="J116" i="5"/>
  <c r="I112" i="8"/>
  <c r="J112" i="5"/>
  <c r="I108" i="8"/>
  <c r="J108" i="5"/>
  <c r="I104" i="8"/>
  <c r="J104" i="5"/>
  <c r="I100" i="8"/>
  <c r="J100" i="5"/>
  <c r="I96" i="8"/>
  <c r="B96" i="5"/>
  <c r="J96" i="5"/>
  <c r="I92" i="8"/>
  <c r="B92" i="5"/>
  <c r="J92" i="5"/>
  <c r="I88" i="8"/>
  <c r="B88" i="5"/>
  <c r="J88" i="5"/>
  <c r="I84" i="8"/>
  <c r="B84" i="5"/>
  <c r="J84" i="5"/>
  <c r="I80" i="8"/>
  <c r="B80" i="5"/>
  <c r="J80" i="5"/>
  <c r="I76" i="8"/>
  <c r="B76" i="5"/>
  <c r="J76" i="5"/>
  <c r="I72" i="8"/>
  <c r="B72" i="5"/>
  <c r="J72" i="5"/>
  <c r="I68" i="8"/>
  <c r="B68" i="5"/>
  <c r="J68" i="5"/>
  <c r="I64" i="8"/>
  <c r="B64" i="5"/>
  <c r="J64" i="5"/>
  <c r="I60" i="8"/>
  <c r="B60" i="5"/>
  <c r="J60" i="5"/>
  <c r="I56" i="8"/>
  <c r="B56" i="5"/>
  <c r="J56" i="5"/>
  <c r="I52" i="8"/>
  <c r="B52" i="5"/>
  <c r="J52" i="5"/>
  <c r="I48" i="8"/>
  <c r="B48" i="5"/>
  <c r="J48" i="5"/>
  <c r="I44" i="8"/>
  <c r="B44" i="5"/>
  <c r="J44" i="5"/>
  <c r="I40" i="8"/>
  <c r="B40" i="5"/>
  <c r="J40" i="5"/>
  <c r="I36" i="8"/>
  <c r="B36" i="5"/>
  <c r="J36" i="5"/>
  <c r="I32" i="8"/>
  <c r="B32" i="5"/>
  <c r="J32" i="5"/>
  <c r="I28" i="8"/>
  <c r="B28" i="5"/>
  <c r="J28" i="5"/>
  <c r="I24" i="8"/>
  <c r="B24" i="5"/>
  <c r="J24" i="5"/>
  <c r="I20" i="8"/>
  <c r="B20" i="5"/>
  <c r="J20" i="5"/>
  <c r="I16" i="8"/>
  <c r="B16" i="5"/>
  <c r="J16" i="5"/>
  <c r="I12" i="8"/>
  <c r="B12" i="5"/>
  <c r="J12" i="5"/>
  <c r="J10" i="5"/>
  <c r="B11" i="5"/>
  <c r="B225" i="5"/>
  <c r="B224" i="5"/>
  <c r="B223" i="5"/>
  <c r="B222" i="5"/>
  <c r="B221" i="5"/>
  <c r="B220" i="5"/>
  <c r="B219" i="5"/>
  <c r="B218" i="5"/>
  <c r="B217" i="5"/>
  <c r="B216" i="5"/>
  <c r="B215" i="5"/>
  <c r="B214" i="5"/>
  <c r="J210" i="5"/>
  <c r="J201" i="5"/>
  <c r="I149" i="8"/>
  <c r="J149" i="5"/>
  <c r="I137" i="8"/>
  <c r="J137" i="5"/>
  <c r="I125" i="8"/>
  <c r="J125" i="5"/>
  <c r="I113" i="8"/>
  <c r="J113" i="5"/>
  <c r="I97" i="8"/>
  <c r="J97" i="5"/>
  <c r="I85" i="8"/>
  <c r="B85" i="5"/>
  <c r="J85" i="5"/>
  <c r="I65" i="8"/>
  <c r="B65" i="5"/>
  <c r="J65" i="5"/>
  <c r="I57" i="8"/>
  <c r="B57" i="5"/>
  <c r="J57" i="5"/>
  <c r="I45" i="8"/>
  <c r="B45" i="5"/>
  <c r="J45" i="5"/>
  <c r="I33" i="8"/>
  <c r="B33" i="5"/>
  <c r="J33" i="5"/>
  <c r="I21" i="8"/>
  <c r="B21" i="5"/>
  <c r="J21" i="5"/>
  <c r="J195" i="5"/>
  <c r="I195" i="8"/>
  <c r="I159" i="8"/>
  <c r="J159" i="5"/>
  <c r="I155" i="8"/>
  <c r="J155" i="5"/>
  <c r="I151" i="8"/>
  <c r="J151" i="5"/>
  <c r="I147" i="8"/>
  <c r="J147" i="5"/>
  <c r="I143" i="8"/>
  <c r="J143" i="5"/>
  <c r="I139" i="8"/>
  <c r="J139" i="5"/>
  <c r="I135" i="8"/>
  <c r="J135" i="5"/>
  <c r="I131" i="8"/>
  <c r="J131" i="5"/>
  <c r="I127" i="8"/>
  <c r="J127" i="5"/>
  <c r="I123" i="8"/>
  <c r="J123" i="5"/>
  <c r="I119" i="8"/>
  <c r="J119" i="5"/>
  <c r="I115" i="8"/>
  <c r="J115" i="5"/>
  <c r="I111" i="8"/>
  <c r="J111" i="5"/>
  <c r="I107" i="8"/>
  <c r="J107" i="5"/>
  <c r="I103" i="8"/>
  <c r="J103" i="5"/>
  <c r="I99" i="8"/>
  <c r="J99" i="5"/>
  <c r="I95" i="8"/>
  <c r="B95" i="5"/>
  <c r="I91" i="8"/>
  <c r="B91" i="5"/>
  <c r="I87" i="8"/>
  <c r="B87" i="5"/>
  <c r="I83" i="8"/>
  <c r="B83" i="5"/>
  <c r="I79" i="8"/>
  <c r="B79" i="5"/>
  <c r="I75" i="8"/>
  <c r="B75" i="5"/>
  <c r="I71" i="8"/>
  <c r="B71" i="5"/>
  <c r="I67" i="8"/>
  <c r="B67" i="5"/>
  <c r="I63" i="8"/>
  <c r="B63" i="5"/>
  <c r="I59" i="8"/>
  <c r="B59" i="5"/>
  <c r="I55" i="8"/>
  <c r="B55" i="5"/>
  <c r="I51" i="8"/>
  <c r="B51" i="5"/>
  <c r="I47" i="8"/>
  <c r="B47" i="5"/>
  <c r="I43" i="8"/>
  <c r="B43" i="5"/>
  <c r="I39" i="8"/>
  <c r="B39" i="5"/>
  <c r="I35" i="8"/>
  <c r="B35" i="5"/>
  <c r="I31" i="8"/>
  <c r="B31" i="5"/>
  <c r="I27" i="8"/>
  <c r="B27" i="5"/>
  <c r="I23" i="8"/>
  <c r="B23" i="5"/>
  <c r="I19" i="8"/>
  <c r="B19" i="5"/>
  <c r="I15" i="8"/>
  <c r="B15" i="5"/>
  <c r="B10" i="5"/>
  <c r="J11" i="5"/>
  <c r="J225" i="5"/>
  <c r="J223" i="5"/>
  <c r="J222" i="5"/>
  <c r="J221" i="5"/>
  <c r="J219" i="5"/>
  <c r="J218" i="5"/>
  <c r="J217" i="5"/>
  <c r="J215" i="5"/>
  <c r="J214" i="5"/>
  <c r="B207" i="5"/>
  <c r="B159" i="5"/>
  <c r="B155" i="5"/>
  <c r="B151" i="5"/>
  <c r="B147" i="5"/>
  <c r="B143" i="5"/>
  <c r="B139" i="5"/>
  <c r="B135" i="5"/>
  <c r="B131" i="5"/>
  <c r="B127" i="5"/>
  <c r="B123" i="5"/>
  <c r="B119" i="5"/>
  <c r="B115" i="5"/>
  <c r="B111" i="5"/>
  <c r="B107" i="5"/>
  <c r="B103" i="5"/>
  <c r="B99" i="5"/>
  <c r="J83" i="5"/>
  <c r="J67" i="5"/>
  <c r="J51" i="5"/>
  <c r="J35" i="5"/>
  <c r="J19" i="5"/>
  <c r="I157" i="8"/>
  <c r="J157" i="5"/>
  <c r="I145" i="8"/>
  <c r="J145" i="5"/>
  <c r="I133" i="8"/>
  <c r="J133" i="5"/>
  <c r="I121" i="8"/>
  <c r="J121" i="5"/>
  <c r="I109" i="8"/>
  <c r="J109" i="5"/>
  <c r="I93" i="8"/>
  <c r="B93" i="5"/>
  <c r="J93" i="5"/>
  <c r="I81" i="8"/>
  <c r="B81" i="5"/>
  <c r="J81" i="5"/>
  <c r="I69" i="8"/>
  <c r="B69" i="5"/>
  <c r="J69" i="5"/>
  <c r="I53" i="8"/>
  <c r="B53" i="5"/>
  <c r="J53" i="5"/>
  <c r="I41" i="8"/>
  <c r="B41" i="5"/>
  <c r="J41" i="5"/>
  <c r="I29" i="8"/>
  <c r="B29" i="5"/>
  <c r="J29" i="5"/>
  <c r="I17" i="8"/>
  <c r="B17" i="5"/>
  <c r="J17" i="5"/>
  <c r="B194" i="5"/>
  <c r="I194" i="8"/>
  <c r="J194" i="8" s="1"/>
  <c r="Q194" i="8" s="1"/>
  <c r="I158" i="8"/>
  <c r="J158" i="5"/>
  <c r="I154" i="8"/>
  <c r="J154" i="5"/>
  <c r="I150" i="8"/>
  <c r="J150" i="5"/>
  <c r="I146" i="8"/>
  <c r="J146" i="5"/>
  <c r="I142" i="8"/>
  <c r="J142" i="5"/>
  <c r="I138" i="8"/>
  <c r="J138" i="5"/>
  <c r="I134" i="8"/>
  <c r="J134" i="5"/>
  <c r="I130" i="8"/>
  <c r="J130" i="5"/>
  <c r="I126" i="8"/>
  <c r="J126" i="5"/>
  <c r="I122" i="8"/>
  <c r="J122" i="5"/>
  <c r="I118" i="8"/>
  <c r="J118" i="5"/>
  <c r="I114" i="8"/>
  <c r="J114" i="5"/>
  <c r="I110" i="8"/>
  <c r="J110" i="5"/>
  <c r="I106" i="8"/>
  <c r="J106" i="5"/>
  <c r="I102" i="8"/>
  <c r="J102" i="5"/>
  <c r="I98" i="8"/>
  <c r="J98" i="5"/>
  <c r="I94" i="8"/>
  <c r="B94" i="5"/>
  <c r="J94" i="5"/>
  <c r="I90" i="8"/>
  <c r="B90" i="5"/>
  <c r="J90" i="5"/>
  <c r="I86" i="8"/>
  <c r="B86" i="5"/>
  <c r="J86" i="5"/>
  <c r="I82" i="8"/>
  <c r="B82" i="5"/>
  <c r="J82" i="5"/>
  <c r="I78" i="8"/>
  <c r="B78" i="5"/>
  <c r="J78" i="5"/>
  <c r="I74" i="8"/>
  <c r="B74" i="5"/>
  <c r="J74" i="5"/>
  <c r="I70" i="8"/>
  <c r="B70" i="5"/>
  <c r="J70" i="5"/>
  <c r="I66" i="8"/>
  <c r="B66" i="5"/>
  <c r="J66" i="5"/>
  <c r="I62" i="8"/>
  <c r="B62" i="5"/>
  <c r="J62" i="5"/>
  <c r="I58" i="8"/>
  <c r="B58" i="5"/>
  <c r="J58" i="5"/>
  <c r="I54" i="8"/>
  <c r="B54" i="5"/>
  <c r="J54" i="5"/>
  <c r="I50" i="8"/>
  <c r="B50" i="5"/>
  <c r="J50" i="5"/>
  <c r="I46" i="8"/>
  <c r="B46" i="5"/>
  <c r="J46" i="5"/>
  <c r="I42" i="8"/>
  <c r="B42" i="5"/>
  <c r="J42" i="5"/>
  <c r="I38" i="8"/>
  <c r="B38" i="5"/>
  <c r="J38" i="5"/>
  <c r="I34" i="8"/>
  <c r="B34" i="5"/>
  <c r="J34" i="5"/>
  <c r="I30" i="8"/>
  <c r="B30" i="5"/>
  <c r="J30" i="5"/>
  <c r="I26" i="8"/>
  <c r="B26" i="5"/>
  <c r="J26" i="5"/>
  <c r="I22" i="8"/>
  <c r="B22" i="5"/>
  <c r="J22" i="5"/>
  <c r="I18" i="8"/>
  <c r="B18" i="5"/>
  <c r="J18" i="5"/>
  <c r="I14" i="8"/>
  <c r="B14" i="5"/>
  <c r="J1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6" i="5"/>
  <c r="B152" i="5"/>
  <c r="B148" i="5"/>
  <c r="B144" i="5"/>
  <c r="B140" i="5"/>
  <c r="B136" i="5"/>
  <c r="B132" i="5"/>
  <c r="B128" i="5"/>
  <c r="B124" i="5"/>
  <c r="B120" i="5"/>
  <c r="B116" i="5"/>
  <c r="B112" i="5"/>
  <c r="B108" i="5"/>
  <c r="B104" i="5"/>
  <c r="B100" i="5"/>
  <c r="J95" i="5"/>
  <c r="J79" i="5"/>
  <c r="J63" i="5"/>
  <c r="J47" i="5"/>
  <c r="J31" i="5"/>
  <c r="J15" i="5"/>
  <c r="J213" i="5"/>
  <c r="B213" i="5"/>
  <c r="B212" i="5"/>
  <c r="J212" i="5"/>
  <c r="J211" i="5"/>
  <c r="B210" i="5"/>
  <c r="B209" i="5"/>
  <c r="J209" i="5"/>
  <c r="B208" i="5"/>
  <c r="J208" i="5"/>
  <c r="J207" i="5"/>
  <c r="B206" i="5"/>
  <c r="B205" i="5"/>
  <c r="B204" i="5"/>
  <c r="J206" i="5"/>
  <c r="J205" i="5"/>
  <c r="J204" i="5"/>
  <c r="J203" i="5"/>
  <c r="B203" i="5"/>
  <c r="J202" i="5"/>
  <c r="B202" i="5"/>
  <c r="B200" i="5"/>
  <c r="J200" i="5"/>
  <c r="B199" i="5"/>
  <c r="J199" i="5"/>
  <c r="B198" i="5"/>
  <c r="J198" i="5"/>
  <c r="B197" i="5"/>
  <c r="J197" i="5"/>
  <c r="B196" i="5"/>
  <c r="J196" i="5"/>
  <c r="J194" i="5"/>
  <c r="D12" i="2"/>
  <c r="C12" i="2" s="1"/>
  <c r="C13" i="2"/>
  <c r="D14" i="2"/>
  <c r="D15" i="2"/>
  <c r="D16" i="2"/>
  <c r="D17" i="2"/>
  <c r="D18" i="2"/>
  <c r="D19" i="2"/>
  <c r="D20" i="2"/>
  <c r="D21" i="2"/>
  <c r="D22" i="2"/>
  <c r="D23" i="2"/>
  <c r="D24" i="2"/>
  <c r="D25" i="2"/>
  <c r="D26" i="2"/>
  <c r="D27" i="2"/>
  <c r="D28" i="2"/>
  <c r="C28" i="2" s="1"/>
  <c r="D29" i="2"/>
  <c r="C29" i="2" s="1"/>
  <c r="D30" i="2"/>
  <c r="D31" i="2"/>
  <c r="D32" i="2"/>
  <c r="D33" i="2"/>
  <c r="D34" i="2"/>
  <c r="D35" i="2"/>
  <c r="C35" i="2" s="1"/>
  <c r="D36" i="2"/>
  <c r="C36" i="2" s="1"/>
  <c r="D37" i="2"/>
  <c r="D38" i="2"/>
  <c r="D39" i="2"/>
  <c r="D40" i="2"/>
  <c r="D41" i="2"/>
  <c r="D42" i="2"/>
  <c r="D43" i="2"/>
  <c r="D44" i="2"/>
  <c r="C44" i="2" s="1"/>
  <c r="D45" i="2"/>
  <c r="D46" i="2"/>
  <c r="D47" i="2"/>
  <c r="D48" i="2"/>
  <c r="D49" i="2"/>
  <c r="D50" i="2"/>
  <c r="D51" i="2"/>
  <c r="C51" i="2" s="1"/>
  <c r="D52" i="2"/>
  <c r="D53" i="2"/>
  <c r="D54" i="2"/>
  <c r="D55" i="2"/>
  <c r="D56" i="2"/>
  <c r="C56" i="2" s="1"/>
  <c r="D57" i="2"/>
  <c r="C57" i="2" s="1"/>
  <c r="D58" i="2"/>
  <c r="D59" i="2"/>
  <c r="D60" i="2"/>
  <c r="D61" i="2"/>
  <c r="D62" i="2"/>
  <c r="D63" i="2"/>
  <c r="D64" i="2"/>
  <c r="C64" i="2" s="1"/>
  <c r="D65" i="2"/>
  <c r="C65" i="2" s="1"/>
  <c r="D66" i="2"/>
  <c r="D67" i="2"/>
  <c r="D68" i="2"/>
  <c r="D69" i="2"/>
  <c r="D70" i="2"/>
  <c r="D71" i="2"/>
  <c r="D72" i="2"/>
  <c r="C72" i="2" s="1"/>
  <c r="D73" i="2"/>
  <c r="D74" i="2"/>
  <c r="D75" i="2"/>
  <c r="D76" i="2"/>
  <c r="D77" i="2"/>
  <c r="D78" i="2"/>
  <c r="D79" i="2"/>
  <c r="D80" i="2"/>
  <c r="C80" i="2" s="1"/>
  <c r="D81" i="2"/>
  <c r="D82" i="2"/>
  <c r="D83" i="2"/>
  <c r="C83" i="2" s="1"/>
  <c r="D84" i="2"/>
  <c r="C84" i="2" s="1"/>
  <c r="D85" i="2"/>
  <c r="C85" i="2" s="1"/>
  <c r="D86" i="2"/>
  <c r="D87" i="2"/>
  <c r="D88" i="2"/>
  <c r="D89" i="2"/>
  <c r="D90" i="2"/>
  <c r="D91" i="2"/>
  <c r="D92" i="2"/>
  <c r="C92" i="2" s="1"/>
  <c r="D93" i="2"/>
  <c r="C93" i="2" s="1"/>
  <c r="D94" i="2"/>
  <c r="D95" i="2"/>
  <c r="D96" i="2"/>
  <c r="D97" i="2"/>
  <c r="D98" i="2"/>
  <c r="D99" i="2"/>
  <c r="C99" i="2" s="1"/>
  <c r="D100" i="2"/>
  <c r="C100" i="2" s="1"/>
  <c r="D101" i="2"/>
  <c r="D102" i="2"/>
  <c r="D103" i="2"/>
  <c r="D104" i="2"/>
  <c r="D105" i="2"/>
  <c r="D106" i="2"/>
  <c r="D107" i="2"/>
  <c r="D108" i="2"/>
  <c r="C108" i="2" s="1"/>
  <c r="D109" i="2"/>
  <c r="D110" i="2"/>
  <c r="D111" i="2"/>
  <c r="D112" i="2"/>
  <c r="D113" i="2"/>
  <c r="D114" i="2"/>
  <c r="D115" i="2"/>
  <c r="C115" i="2" s="1"/>
  <c r="D116" i="2"/>
  <c r="D117" i="2"/>
  <c r="D118" i="2"/>
  <c r="D119" i="2"/>
  <c r="D120" i="2"/>
  <c r="C120" i="2" s="1"/>
  <c r="C121" i="2"/>
  <c r="D122" i="2"/>
  <c r="C122" i="2" s="1"/>
  <c r="D123" i="2"/>
  <c r="D124" i="2"/>
  <c r="D125" i="2"/>
  <c r="D126" i="2"/>
  <c r="D127" i="2"/>
  <c r="D128" i="2"/>
  <c r="C128" i="2" s="1"/>
  <c r="D129" i="2"/>
  <c r="C129" i="2" s="1"/>
  <c r="B129" i="2" s="1"/>
  <c r="D130" i="2"/>
  <c r="D131" i="2"/>
  <c r="D132" i="2"/>
  <c r="D133" i="2"/>
  <c r="D134" i="2"/>
  <c r="D135" i="2"/>
  <c r="D136" i="2"/>
  <c r="C136" i="2" s="1"/>
  <c r="D137" i="2"/>
  <c r="D138" i="2"/>
  <c r="D139" i="2"/>
  <c r="D140" i="2"/>
  <c r="D141" i="2"/>
  <c r="D143" i="2"/>
  <c r="D144" i="2"/>
  <c r="C144" i="2" s="1"/>
  <c r="D145" i="2"/>
  <c r="D146" i="2"/>
  <c r="D147" i="2"/>
  <c r="C147" i="2" s="1"/>
  <c r="D148" i="2"/>
  <c r="C148" i="2" s="1"/>
  <c r="D149" i="2"/>
  <c r="C149" i="2" s="1"/>
  <c r="D150" i="2"/>
  <c r="D151" i="2"/>
  <c r="D152" i="2"/>
  <c r="D153" i="2"/>
  <c r="D154" i="2"/>
  <c r="D155" i="2"/>
  <c r="D156" i="2"/>
  <c r="C156" i="2" s="1"/>
  <c r="D157" i="2"/>
  <c r="C157" i="2" s="1"/>
  <c r="D158" i="2"/>
  <c r="D159" i="2"/>
  <c r="D160" i="2"/>
  <c r="D161" i="2"/>
  <c r="D162" i="2"/>
  <c r="D163" i="2"/>
  <c r="C163" i="2" s="1"/>
  <c r="D164" i="2"/>
  <c r="C164" i="2" s="1"/>
  <c r="D165" i="2"/>
  <c r="D166" i="2"/>
  <c r="D167" i="2"/>
  <c r="D168" i="2"/>
  <c r="D169" i="2"/>
  <c r="D170" i="2"/>
  <c r="D171" i="2"/>
  <c r="D172" i="2"/>
  <c r="C172" i="2" s="1"/>
  <c r="D173" i="2"/>
  <c r="D174" i="2"/>
  <c r="D175" i="2"/>
  <c r="D176" i="2"/>
  <c r="D177" i="2"/>
  <c r="D178" i="2"/>
  <c r="D179" i="2"/>
  <c r="C179" i="2" s="1"/>
  <c r="D180" i="2"/>
  <c r="D181" i="2"/>
  <c r="D182" i="2"/>
  <c r="D183" i="2"/>
  <c r="D184" i="2"/>
  <c r="C184" i="2" s="1"/>
  <c r="D185" i="2"/>
  <c r="C185" i="2" s="1"/>
  <c r="B185" i="2" s="1"/>
  <c r="D186" i="2"/>
  <c r="D187" i="2"/>
  <c r="D188" i="2"/>
  <c r="D189" i="2"/>
  <c r="D190" i="2"/>
  <c r="D191" i="2"/>
  <c r="D192" i="2"/>
  <c r="C192" i="2" s="1"/>
  <c r="D193" i="2"/>
  <c r="C193" i="2" s="1"/>
  <c r="D195" i="2"/>
  <c r="C195" i="2" s="1"/>
  <c r="B195" i="8" s="1"/>
  <c r="D195" i="8" s="1"/>
  <c r="D196" i="2"/>
  <c r="C196" i="2" s="1"/>
  <c r="B196" i="8" s="1"/>
  <c r="D196" i="8" s="1"/>
  <c r="D197" i="2"/>
  <c r="C197" i="2" s="1"/>
  <c r="B197" i="8" s="1"/>
  <c r="D197" i="8" s="1"/>
  <c r="D198" i="2"/>
  <c r="D199" i="2"/>
  <c r="D200" i="2"/>
  <c r="C200" i="2" s="1"/>
  <c r="B200" i="8" s="1"/>
  <c r="D200" i="8" s="1"/>
  <c r="D202" i="2"/>
  <c r="D203" i="2"/>
  <c r="D205" i="2"/>
  <c r="D206" i="2"/>
  <c r="D209" i="2"/>
  <c r="D211" i="2"/>
  <c r="C211" i="2" s="1"/>
  <c r="D212" i="2"/>
  <c r="C212" i="2" s="1"/>
  <c r="D213" i="2"/>
  <c r="C213" i="2" s="1"/>
  <c r="B213" i="8" s="1"/>
  <c r="D214" i="2"/>
  <c r="D215" i="2"/>
  <c r="D216" i="2"/>
  <c r="C216" i="2" s="1"/>
  <c r="D217" i="2"/>
  <c r="C217" i="2" s="1"/>
  <c r="D218" i="2"/>
  <c r="D219" i="2"/>
  <c r="D220" i="2"/>
  <c r="C220" i="2" s="1"/>
  <c r="B220" i="8" s="1"/>
  <c r="D220" i="8" s="1"/>
  <c r="D221" i="2"/>
  <c r="C221" i="2" s="1"/>
  <c r="B221" i="8" s="1"/>
  <c r="D221" i="8" s="1"/>
  <c r="D222" i="2"/>
  <c r="D223" i="2"/>
  <c r="D224" i="2"/>
  <c r="C224" i="2" s="1"/>
  <c r="B224" i="8" s="1"/>
  <c r="D224" i="8" s="1"/>
  <c r="D225" i="2"/>
  <c r="C225" i="2" s="1"/>
  <c r="B225" i="8" s="1"/>
  <c r="D225" i="8" s="1"/>
  <c r="D11" i="2"/>
  <c r="D10" i="2"/>
  <c r="B10" i="2" s="1"/>
  <c r="E22" i="3" l="1"/>
  <c r="D22" i="3"/>
  <c r="C21" i="2"/>
  <c r="E21" i="3"/>
  <c r="C21" i="3"/>
  <c r="D21" i="3"/>
  <c r="C20" i="2"/>
  <c r="E20" i="3"/>
  <c r="D20" i="3"/>
  <c r="E19" i="3"/>
  <c r="D19" i="3"/>
  <c r="B217" i="8"/>
  <c r="D217" i="8" s="1"/>
  <c r="B212" i="8"/>
  <c r="D212" i="8" s="1"/>
  <c r="B211" i="8"/>
  <c r="D211" i="8" s="1"/>
  <c r="B216" i="8"/>
  <c r="D216" i="8" s="1"/>
  <c r="E209" i="3"/>
  <c r="D209" i="3"/>
  <c r="E207" i="3"/>
  <c r="D207" i="3"/>
  <c r="D206" i="3"/>
  <c r="E206" i="3"/>
  <c r="C205" i="2"/>
  <c r="E205" i="3"/>
  <c r="D205" i="3"/>
  <c r="G217" i="3"/>
  <c r="H217" i="3"/>
  <c r="I217" i="3"/>
  <c r="B217" i="2"/>
  <c r="H217" i="8" s="1"/>
  <c r="I225" i="3"/>
  <c r="G225" i="3"/>
  <c r="H225" i="3"/>
  <c r="B225" i="2"/>
  <c r="B221" i="2"/>
  <c r="H221" i="8" s="1"/>
  <c r="J221" i="8" s="1"/>
  <c r="I221" i="3"/>
  <c r="G221" i="3"/>
  <c r="H221" i="3"/>
  <c r="G208" i="3"/>
  <c r="H208" i="3"/>
  <c r="I208" i="3"/>
  <c r="C214" i="2"/>
  <c r="E214" i="3"/>
  <c r="D214" i="3"/>
  <c r="C206" i="2"/>
  <c r="B206" i="8" s="1"/>
  <c r="D206" i="8" s="1"/>
  <c r="B220" i="2"/>
  <c r="B220" i="3" s="1"/>
  <c r="G220" i="3"/>
  <c r="H220" i="3"/>
  <c r="I220" i="3"/>
  <c r="E221" i="3"/>
  <c r="C221" i="3"/>
  <c r="D221" i="3"/>
  <c r="E213" i="3"/>
  <c r="D213" i="3"/>
  <c r="C213" i="3"/>
  <c r="B211" i="2"/>
  <c r="H211" i="8" s="1"/>
  <c r="J211" i="8" s="1"/>
  <c r="G211" i="3"/>
  <c r="H211" i="3"/>
  <c r="I211" i="3"/>
  <c r="B204" i="3"/>
  <c r="G204" i="3"/>
  <c r="H204" i="3"/>
  <c r="I204" i="3"/>
  <c r="E224" i="3"/>
  <c r="C224" i="3"/>
  <c r="D224" i="3"/>
  <c r="E220" i="3"/>
  <c r="D220" i="3"/>
  <c r="C220" i="3"/>
  <c r="E216" i="3"/>
  <c r="D216" i="3"/>
  <c r="C216" i="3"/>
  <c r="E212" i="3"/>
  <c r="D212" i="3"/>
  <c r="C212" i="3"/>
  <c r="E208" i="3"/>
  <c r="D208" i="3"/>
  <c r="C208" i="3"/>
  <c r="E204" i="3"/>
  <c r="D204" i="3"/>
  <c r="C204" i="3"/>
  <c r="G213" i="3"/>
  <c r="H213" i="3"/>
  <c r="I213" i="3"/>
  <c r="C222" i="2"/>
  <c r="B222" i="8" s="1"/>
  <c r="D222" i="8" s="1"/>
  <c r="E222" i="3"/>
  <c r="D222" i="3"/>
  <c r="C218" i="2"/>
  <c r="B218" i="8" s="1"/>
  <c r="E218" i="3"/>
  <c r="D218" i="3"/>
  <c r="B210" i="8"/>
  <c r="D210" i="8" s="1"/>
  <c r="E210" i="3"/>
  <c r="D210" i="3"/>
  <c r="C202" i="2"/>
  <c r="B202" i="8" s="1"/>
  <c r="D202" i="8" s="1"/>
  <c r="E202" i="3"/>
  <c r="D202" i="3"/>
  <c r="B212" i="2"/>
  <c r="H212" i="8" s="1"/>
  <c r="J212" i="8" s="1"/>
  <c r="G212" i="3"/>
  <c r="H212" i="3"/>
  <c r="I212" i="3"/>
  <c r="E225" i="3"/>
  <c r="C225" i="3"/>
  <c r="D225" i="3"/>
  <c r="E217" i="3"/>
  <c r="D217" i="3"/>
  <c r="C217" i="3"/>
  <c r="B213" i="2"/>
  <c r="H213" i="8" s="1"/>
  <c r="B224" i="2"/>
  <c r="H224" i="8" s="1"/>
  <c r="J224" i="8" s="1"/>
  <c r="M224" i="8" s="1"/>
  <c r="G224" i="3"/>
  <c r="H224" i="3"/>
  <c r="I224" i="3"/>
  <c r="B216" i="2"/>
  <c r="G216" i="3"/>
  <c r="H216" i="3"/>
  <c r="I216" i="3"/>
  <c r="C209" i="2"/>
  <c r="C223" i="2"/>
  <c r="B223" i="8" s="1"/>
  <c r="D223" i="8" s="1"/>
  <c r="E223" i="3"/>
  <c r="D223" i="3"/>
  <c r="C219" i="2"/>
  <c r="B219" i="8" s="1"/>
  <c r="D219" i="8" s="1"/>
  <c r="E219" i="3"/>
  <c r="D219" i="3"/>
  <c r="C215" i="2"/>
  <c r="E215" i="3"/>
  <c r="D215" i="3"/>
  <c r="E211" i="3"/>
  <c r="D211" i="3"/>
  <c r="C211" i="3"/>
  <c r="C203" i="2"/>
  <c r="E203" i="3"/>
  <c r="D203" i="3"/>
  <c r="E10" i="3"/>
  <c r="D10" i="3"/>
  <c r="H185" i="8"/>
  <c r="J185" i="8" s="1"/>
  <c r="Q185" i="8" s="1"/>
  <c r="J185" i="3"/>
  <c r="H129" i="8"/>
  <c r="J129" i="8" s="1"/>
  <c r="M129" i="8" s="1"/>
  <c r="J129" i="3"/>
  <c r="B193" i="2"/>
  <c r="B193" i="3" s="1"/>
  <c r="B193" i="8"/>
  <c r="D193" i="8" s="1"/>
  <c r="I193" i="3"/>
  <c r="G193" i="3"/>
  <c r="H193" i="3"/>
  <c r="B185" i="8"/>
  <c r="D185" i="8" s="1"/>
  <c r="I185" i="3"/>
  <c r="G185" i="3"/>
  <c r="B185" i="3"/>
  <c r="H185" i="3"/>
  <c r="B179" i="2"/>
  <c r="B179" i="3" s="1"/>
  <c r="B179" i="8"/>
  <c r="D179" i="8" s="1"/>
  <c r="I179" i="3"/>
  <c r="G179" i="3"/>
  <c r="H179" i="3"/>
  <c r="B172" i="2"/>
  <c r="B172" i="8"/>
  <c r="D172" i="8" s="1"/>
  <c r="H172" i="3"/>
  <c r="G172" i="3"/>
  <c r="I172" i="3"/>
  <c r="B164" i="8"/>
  <c r="D164" i="8" s="1"/>
  <c r="G164" i="3"/>
  <c r="H164" i="3"/>
  <c r="I164" i="3"/>
  <c r="B157" i="2"/>
  <c r="B157" i="3" s="1"/>
  <c r="B157" i="8"/>
  <c r="D157" i="8" s="1"/>
  <c r="G157" i="3"/>
  <c r="H157" i="3"/>
  <c r="I157" i="3"/>
  <c r="B149" i="8"/>
  <c r="D149" i="8" s="1"/>
  <c r="G149" i="3"/>
  <c r="H149" i="3"/>
  <c r="I149" i="3"/>
  <c r="B144" i="2"/>
  <c r="B144" i="3" s="1"/>
  <c r="B144" i="8"/>
  <c r="D144" i="8" s="1"/>
  <c r="G144" i="3"/>
  <c r="H144" i="3"/>
  <c r="I144" i="3"/>
  <c r="B136" i="2"/>
  <c r="B136" i="8"/>
  <c r="D136" i="8" s="1"/>
  <c r="G136" i="3"/>
  <c r="H136" i="3"/>
  <c r="I136" i="3"/>
  <c r="B129" i="8"/>
  <c r="D129" i="8" s="1"/>
  <c r="B129" i="3"/>
  <c r="G129" i="3"/>
  <c r="H129" i="3"/>
  <c r="I129" i="3"/>
  <c r="B121" i="8"/>
  <c r="D121" i="8" s="1"/>
  <c r="G121" i="3"/>
  <c r="H121" i="3"/>
  <c r="I121" i="3"/>
  <c r="B115" i="2"/>
  <c r="B115" i="8"/>
  <c r="D115" i="8" s="1"/>
  <c r="G115" i="3"/>
  <c r="H115" i="3"/>
  <c r="I115" i="3"/>
  <c r="B108" i="2"/>
  <c r="B108" i="3" s="1"/>
  <c r="B108" i="8"/>
  <c r="D108" i="8" s="1"/>
  <c r="G108" i="3"/>
  <c r="H108" i="3"/>
  <c r="I108" i="3"/>
  <c r="B100" i="2"/>
  <c r="B100" i="8"/>
  <c r="D100" i="8" s="1"/>
  <c r="G100" i="3"/>
  <c r="H100" i="3"/>
  <c r="I100" i="3"/>
  <c r="B93" i="2"/>
  <c r="B93" i="3" s="1"/>
  <c r="B93" i="8"/>
  <c r="D93" i="8" s="1"/>
  <c r="G93" i="3"/>
  <c r="H93" i="3"/>
  <c r="I93" i="3"/>
  <c r="B85" i="2"/>
  <c r="B85" i="8"/>
  <c r="D85" i="8" s="1"/>
  <c r="G85" i="3"/>
  <c r="H85" i="3"/>
  <c r="I85" i="3"/>
  <c r="B80" i="2"/>
  <c r="B80" i="3" s="1"/>
  <c r="B80" i="8"/>
  <c r="D80" i="8" s="1"/>
  <c r="G80" i="3"/>
  <c r="H80" i="3"/>
  <c r="I80" i="3"/>
  <c r="B72" i="2"/>
  <c r="B72" i="8"/>
  <c r="D72" i="8" s="1"/>
  <c r="G72" i="3"/>
  <c r="H72" i="3"/>
  <c r="I72" i="3"/>
  <c r="B65" i="8"/>
  <c r="D65" i="8" s="1"/>
  <c r="G65" i="3"/>
  <c r="H65" i="3"/>
  <c r="I65" i="3"/>
  <c r="B57" i="8"/>
  <c r="D57" i="8" s="1"/>
  <c r="G57" i="3"/>
  <c r="H57" i="3"/>
  <c r="I57" i="3"/>
  <c r="B51" i="2"/>
  <c r="B51" i="8"/>
  <c r="D51" i="8" s="1"/>
  <c r="G51" i="3"/>
  <c r="H51" i="3"/>
  <c r="I51" i="3"/>
  <c r="B44" i="2"/>
  <c r="B44" i="3" s="1"/>
  <c r="B44" i="8"/>
  <c r="D44" i="8" s="1"/>
  <c r="G44" i="3"/>
  <c r="H44" i="3"/>
  <c r="I44" i="3"/>
  <c r="B36" i="2"/>
  <c r="B36" i="8"/>
  <c r="D36" i="8" s="1"/>
  <c r="G36" i="3"/>
  <c r="H36" i="3"/>
  <c r="I36" i="3"/>
  <c r="B29" i="2"/>
  <c r="B29" i="3" s="1"/>
  <c r="B29" i="8"/>
  <c r="D29" i="8" s="1"/>
  <c r="G29" i="3"/>
  <c r="H29" i="3"/>
  <c r="I29" i="3"/>
  <c r="B21" i="2"/>
  <c r="J21" i="3" s="1"/>
  <c r="B21" i="8"/>
  <c r="D21" i="8" s="1"/>
  <c r="B13" i="2"/>
  <c r="B13" i="3" s="1"/>
  <c r="B13" i="8"/>
  <c r="D13" i="8" s="1"/>
  <c r="G13" i="3"/>
  <c r="H13" i="3"/>
  <c r="I13" i="3"/>
  <c r="E193" i="3"/>
  <c r="C193" i="3"/>
  <c r="D193" i="3"/>
  <c r="E189" i="3"/>
  <c r="D189" i="3"/>
  <c r="E185" i="3"/>
  <c r="C185" i="3"/>
  <c r="D185" i="3"/>
  <c r="E181" i="3"/>
  <c r="D181" i="3"/>
  <c r="E177" i="3"/>
  <c r="D177" i="3"/>
  <c r="E173" i="3"/>
  <c r="D173" i="3"/>
  <c r="E169" i="3"/>
  <c r="D169" i="3"/>
  <c r="E165" i="3"/>
  <c r="D165" i="3"/>
  <c r="E161" i="3"/>
  <c r="D161" i="3"/>
  <c r="E157" i="3"/>
  <c r="C157" i="3"/>
  <c r="D157" i="3"/>
  <c r="E153" i="3"/>
  <c r="D153" i="3"/>
  <c r="E149" i="3"/>
  <c r="C149" i="3"/>
  <c r="D149" i="3"/>
  <c r="E145" i="3"/>
  <c r="D145" i="3"/>
  <c r="E141" i="3"/>
  <c r="D141" i="3"/>
  <c r="E137" i="3"/>
  <c r="D137" i="3"/>
  <c r="E133" i="3"/>
  <c r="D133" i="3"/>
  <c r="E129" i="3"/>
  <c r="C129" i="3"/>
  <c r="D129" i="3"/>
  <c r="E125" i="3"/>
  <c r="D125" i="3"/>
  <c r="E121" i="3"/>
  <c r="C121" i="3"/>
  <c r="D121" i="3"/>
  <c r="E117" i="3"/>
  <c r="D117" i="3"/>
  <c r="E113" i="3"/>
  <c r="D113" i="3"/>
  <c r="E109" i="3"/>
  <c r="D109" i="3"/>
  <c r="E105" i="3"/>
  <c r="D105" i="3"/>
  <c r="E101" i="3"/>
  <c r="D101" i="3"/>
  <c r="E97" i="3"/>
  <c r="D97" i="3"/>
  <c r="E93" i="3"/>
  <c r="C93" i="3"/>
  <c r="D93" i="3"/>
  <c r="E89" i="3"/>
  <c r="D89" i="3"/>
  <c r="E85" i="3"/>
  <c r="C85" i="3"/>
  <c r="D85" i="3"/>
  <c r="E81" i="3"/>
  <c r="D81" i="3"/>
  <c r="E77" i="3"/>
  <c r="D77" i="3"/>
  <c r="E73" i="3"/>
  <c r="D73" i="3"/>
  <c r="E69" i="3"/>
  <c r="D69" i="3"/>
  <c r="E65" i="3"/>
  <c r="C65" i="3"/>
  <c r="D65" i="3"/>
  <c r="E61" i="3"/>
  <c r="D61" i="3"/>
  <c r="E57" i="3"/>
  <c r="C57" i="3"/>
  <c r="D57" i="3"/>
  <c r="E53" i="3"/>
  <c r="D53" i="3"/>
  <c r="E49" i="3"/>
  <c r="D49" i="3"/>
  <c r="E45" i="3"/>
  <c r="D45" i="3"/>
  <c r="E41" i="3"/>
  <c r="D41" i="3"/>
  <c r="E37" i="3"/>
  <c r="D37" i="3"/>
  <c r="E33" i="3"/>
  <c r="D33" i="3"/>
  <c r="E29" i="3"/>
  <c r="C29" i="3"/>
  <c r="D29" i="3"/>
  <c r="E25" i="3"/>
  <c r="D25" i="3"/>
  <c r="E17" i="3"/>
  <c r="D17" i="3"/>
  <c r="E13" i="3"/>
  <c r="C13" i="3"/>
  <c r="D13" i="3"/>
  <c r="C11" i="2"/>
  <c r="C11" i="3" s="1"/>
  <c r="D11" i="3"/>
  <c r="E11" i="3"/>
  <c r="B121" i="2"/>
  <c r="B121" i="3" s="1"/>
  <c r="B192" i="2"/>
  <c r="B192" i="8"/>
  <c r="D192" i="8" s="1"/>
  <c r="G192" i="3"/>
  <c r="H192" i="3"/>
  <c r="I192" i="3"/>
  <c r="B184" i="2"/>
  <c r="B184" i="8"/>
  <c r="D184" i="8" s="1"/>
  <c r="G184" i="3"/>
  <c r="H184" i="3"/>
  <c r="I184" i="3"/>
  <c r="C177" i="2"/>
  <c r="C169" i="2"/>
  <c r="B163" i="2"/>
  <c r="B163" i="8"/>
  <c r="D163" i="8" s="1"/>
  <c r="G163" i="3"/>
  <c r="H163" i="3"/>
  <c r="I163" i="3"/>
  <c r="B156" i="2"/>
  <c r="B156" i="3" s="1"/>
  <c r="B156" i="8"/>
  <c r="D156" i="8" s="1"/>
  <c r="G156" i="3"/>
  <c r="H156" i="3"/>
  <c r="I156" i="3"/>
  <c r="B148" i="2"/>
  <c r="B148" i="8"/>
  <c r="D148" i="8" s="1"/>
  <c r="G148" i="3"/>
  <c r="H148" i="3"/>
  <c r="I148" i="3"/>
  <c r="C141" i="2"/>
  <c r="C141" i="3" s="1"/>
  <c r="C133" i="2"/>
  <c r="B128" i="2"/>
  <c r="B128" i="8"/>
  <c r="D128" i="8" s="1"/>
  <c r="G128" i="3"/>
  <c r="H128" i="3"/>
  <c r="I128" i="3"/>
  <c r="B120" i="2"/>
  <c r="B120" i="3" s="1"/>
  <c r="B120" i="8"/>
  <c r="D120" i="8" s="1"/>
  <c r="G120" i="3"/>
  <c r="H120" i="3"/>
  <c r="I120" i="3"/>
  <c r="C113" i="2"/>
  <c r="C105" i="2"/>
  <c r="C105" i="3" s="1"/>
  <c r="B99" i="2"/>
  <c r="B99" i="3" s="1"/>
  <c r="B99" i="8"/>
  <c r="D99" i="8" s="1"/>
  <c r="G99" i="3"/>
  <c r="H99" i="3"/>
  <c r="I99" i="3"/>
  <c r="B92" i="2"/>
  <c r="B92" i="8"/>
  <c r="D92" i="8" s="1"/>
  <c r="G92" i="3"/>
  <c r="H92" i="3"/>
  <c r="I92" i="3"/>
  <c r="B84" i="2"/>
  <c r="B84" i="3" s="1"/>
  <c r="B84" i="8"/>
  <c r="D84" i="8" s="1"/>
  <c r="G84" i="3"/>
  <c r="H84" i="3"/>
  <c r="I84" i="3"/>
  <c r="C77" i="2"/>
  <c r="C69" i="2"/>
  <c r="B64" i="2"/>
  <c r="B64" i="3" s="1"/>
  <c r="B64" i="8"/>
  <c r="D64" i="8" s="1"/>
  <c r="G64" i="3"/>
  <c r="H64" i="3"/>
  <c r="I64" i="3"/>
  <c r="B56" i="2"/>
  <c r="B56" i="8"/>
  <c r="D56" i="8" s="1"/>
  <c r="G56" i="3"/>
  <c r="H56" i="3"/>
  <c r="I56" i="3"/>
  <c r="C49" i="2"/>
  <c r="C49" i="3" s="1"/>
  <c r="C41" i="2"/>
  <c r="B35" i="2"/>
  <c r="B35" i="8"/>
  <c r="D35" i="8" s="1"/>
  <c r="G35" i="3"/>
  <c r="H35" i="3"/>
  <c r="I35" i="3"/>
  <c r="B28" i="2"/>
  <c r="B28" i="3" s="1"/>
  <c r="B28" i="8"/>
  <c r="D28" i="8" s="1"/>
  <c r="G28" i="3"/>
  <c r="H28" i="3"/>
  <c r="I28" i="3"/>
  <c r="B20" i="8"/>
  <c r="D20" i="8" s="1"/>
  <c r="B12" i="2"/>
  <c r="B12" i="3" s="1"/>
  <c r="B12" i="8"/>
  <c r="D12" i="8" s="1"/>
  <c r="G12" i="3"/>
  <c r="H12" i="3"/>
  <c r="I12" i="3"/>
  <c r="E192" i="3"/>
  <c r="C192" i="3"/>
  <c r="D192" i="3"/>
  <c r="E188" i="3"/>
  <c r="D188" i="3"/>
  <c r="E184" i="3"/>
  <c r="C184" i="3"/>
  <c r="D184" i="3"/>
  <c r="E180" i="3"/>
  <c r="D180" i="3"/>
  <c r="E176" i="3"/>
  <c r="D176" i="3"/>
  <c r="E172" i="3"/>
  <c r="C172" i="3"/>
  <c r="D172" i="3"/>
  <c r="E168" i="3"/>
  <c r="D168" i="3"/>
  <c r="E164" i="3"/>
  <c r="C164" i="3"/>
  <c r="D164" i="3"/>
  <c r="E160" i="3"/>
  <c r="D160" i="3"/>
  <c r="E156" i="3"/>
  <c r="C156" i="3"/>
  <c r="D156" i="3"/>
  <c r="E152" i="3"/>
  <c r="D152" i="3"/>
  <c r="E148" i="3"/>
  <c r="C148" i="3"/>
  <c r="D148" i="3"/>
  <c r="E144" i="3"/>
  <c r="C144" i="3"/>
  <c r="D144" i="3"/>
  <c r="E140" i="3"/>
  <c r="D140" i="3"/>
  <c r="E136" i="3"/>
  <c r="C136" i="3"/>
  <c r="D136" i="3"/>
  <c r="E132" i="3"/>
  <c r="D132" i="3"/>
  <c r="E128" i="3"/>
  <c r="C128" i="3"/>
  <c r="D128" i="3"/>
  <c r="E124" i="3"/>
  <c r="D124" i="3"/>
  <c r="E120" i="3"/>
  <c r="C120" i="3"/>
  <c r="D120" i="3"/>
  <c r="E116" i="3"/>
  <c r="D116" i="3"/>
  <c r="E112" i="3"/>
  <c r="D112" i="3"/>
  <c r="E108" i="3"/>
  <c r="C108" i="3"/>
  <c r="D108" i="3"/>
  <c r="E104" i="3"/>
  <c r="D104" i="3"/>
  <c r="E100" i="3"/>
  <c r="C100" i="3"/>
  <c r="D100" i="3"/>
  <c r="E96" i="3"/>
  <c r="D96" i="3"/>
  <c r="E92" i="3"/>
  <c r="C92" i="3"/>
  <c r="D92" i="3"/>
  <c r="E88" i="3"/>
  <c r="D88" i="3"/>
  <c r="E84" i="3"/>
  <c r="C84" i="3"/>
  <c r="D84" i="3"/>
  <c r="E80" i="3"/>
  <c r="C80" i="3"/>
  <c r="D80" i="3"/>
  <c r="E76" i="3"/>
  <c r="D76" i="3"/>
  <c r="E72" i="3"/>
  <c r="C72" i="3"/>
  <c r="D72" i="3"/>
  <c r="E68" i="3"/>
  <c r="D68" i="3"/>
  <c r="E64" i="3"/>
  <c r="C64" i="3"/>
  <c r="D64" i="3"/>
  <c r="E60" i="3"/>
  <c r="D60" i="3"/>
  <c r="E56" i="3"/>
  <c r="C56" i="3"/>
  <c r="D56" i="3"/>
  <c r="E52" i="3"/>
  <c r="D52" i="3"/>
  <c r="E48" i="3"/>
  <c r="D48" i="3"/>
  <c r="E44" i="3"/>
  <c r="C44" i="3"/>
  <c r="D44" i="3"/>
  <c r="E40" i="3"/>
  <c r="D40" i="3"/>
  <c r="E36" i="3"/>
  <c r="C36" i="3"/>
  <c r="D36" i="3"/>
  <c r="E32" i="3"/>
  <c r="D32" i="3"/>
  <c r="E28" i="3"/>
  <c r="C28" i="3"/>
  <c r="D28" i="3"/>
  <c r="E24" i="3"/>
  <c r="D24" i="3"/>
  <c r="E16" i="3"/>
  <c r="D16" i="3"/>
  <c r="E12" i="3"/>
  <c r="C12" i="3"/>
  <c r="D12" i="3"/>
  <c r="B164" i="2"/>
  <c r="B65" i="2"/>
  <c r="C189" i="2"/>
  <c r="C181" i="2"/>
  <c r="C176" i="2"/>
  <c r="C168" i="2"/>
  <c r="C161" i="2"/>
  <c r="C153" i="2"/>
  <c r="C153" i="3" s="1"/>
  <c r="B147" i="2"/>
  <c r="B147" i="3" s="1"/>
  <c r="B147" i="8"/>
  <c r="D147" i="8" s="1"/>
  <c r="G147" i="3"/>
  <c r="H147" i="3"/>
  <c r="I147" i="3"/>
  <c r="C140" i="2"/>
  <c r="C132" i="2"/>
  <c r="C132" i="3" s="1"/>
  <c r="C125" i="2"/>
  <c r="C125" i="3" s="1"/>
  <c r="C117" i="2"/>
  <c r="C112" i="2"/>
  <c r="C104" i="2"/>
  <c r="C104" i="3" s="1"/>
  <c r="C97" i="2"/>
  <c r="C97" i="3" s="1"/>
  <c r="C89" i="2"/>
  <c r="B83" i="2"/>
  <c r="B83" i="8"/>
  <c r="D83" i="8" s="1"/>
  <c r="G83" i="3"/>
  <c r="H83" i="3"/>
  <c r="I83" i="3"/>
  <c r="C76" i="2"/>
  <c r="C76" i="3" s="1"/>
  <c r="C68" i="2"/>
  <c r="C61" i="2"/>
  <c r="C53" i="2"/>
  <c r="C48" i="2"/>
  <c r="C40" i="2"/>
  <c r="C33" i="2"/>
  <c r="C25" i="2"/>
  <c r="C25" i="3" s="1"/>
  <c r="C17" i="2"/>
  <c r="C17" i="3" s="1"/>
  <c r="C191" i="2"/>
  <c r="E191" i="3"/>
  <c r="D191" i="3"/>
  <c r="C187" i="2"/>
  <c r="E187" i="3"/>
  <c r="D187" i="3"/>
  <c r="C183" i="2"/>
  <c r="E183" i="3"/>
  <c r="D183" i="3"/>
  <c r="E179" i="3"/>
  <c r="C179" i="3"/>
  <c r="D179" i="3"/>
  <c r="C175" i="2"/>
  <c r="E175" i="3"/>
  <c r="D175" i="3"/>
  <c r="C171" i="2"/>
  <c r="E171" i="3"/>
  <c r="D171" i="3"/>
  <c r="C167" i="2"/>
  <c r="C167" i="3" s="1"/>
  <c r="E167" i="3"/>
  <c r="D167" i="3"/>
  <c r="E163" i="3"/>
  <c r="C163" i="3"/>
  <c r="D163" i="3"/>
  <c r="C159" i="2"/>
  <c r="C159" i="3" s="1"/>
  <c r="E159" i="3"/>
  <c r="D159" i="3"/>
  <c r="C155" i="2"/>
  <c r="C155" i="3" s="1"/>
  <c r="E155" i="3"/>
  <c r="D155" i="3"/>
  <c r="C151" i="2"/>
  <c r="C151" i="3" s="1"/>
  <c r="E151" i="3"/>
  <c r="D151" i="3"/>
  <c r="E147" i="3"/>
  <c r="C147" i="3"/>
  <c r="D147" i="3"/>
  <c r="C143" i="2"/>
  <c r="E143" i="3"/>
  <c r="D143" i="3"/>
  <c r="C139" i="2"/>
  <c r="E139" i="3"/>
  <c r="D139" i="3"/>
  <c r="C135" i="2"/>
  <c r="E135" i="3"/>
  <c r="D135" i="3"/>
  <c r="E131" i="3"/>
  <c r="D131" i="3"/>
  <c r="C127" i="2"/>
  <c r="E127" i="3"/>
  <c r="D127" i="3"/>
  <c r="C123" i="2"/>
  <c r="E123" i="3"/>
  <c r="D123" i="3"/>
  <c r="C119" i="2"/>
  <c r="E119" i="3"/>
  <c r="D119" i="3"/>
  <c r="E115" i="3"/>
  <c r="C115" i="3"/>
  <c r="D115" i="3"/>
  <c r="C111" i="2"/>
  <c r="C111" i="3" s="1"/>
  <c r="E111" i="3"/>
  <c r="D111" i="3"/>
  <c r="C107" i="2"/>
  <c r="C107" i="3" s="1"/>
  <c r="E107" i="3"/>
  <c r="D107" i="3"/>
  <c r="C103" i="2"/>
  <c r="C103" i="3" s="1"/>
  <c r="E103" i="3"/>
  <c r="D103" i="3"/>
  <c r="E99" i="3"/>
  <c r="C99" i="3"/>
  <c r="D99" i="3"/>
  <c r="C95" i="2"/>
  <c r="C95" i="3" s="1"/>
  <c r="E95" i="3"/>
  <c r="D95" i="3"/>
  <c r="C91" i="2"/>
  <c r="C91" i="3" s="1"/>
  <c r="E91" i="3"/>
  <c r="D91" i="3"/>
  <c r="C87" i="2"/>
  <c r="C87" i="3" s="1"/>
  <c r="E87" i="3"/>
  <c r="D87" i="3"/>
  <c r="E83" i="3"/>
  <c r="C83" i="3"/>
  <c r="D83" i="3"/>
  <c r="C79" i="2"/>
  <c r="E79" i="3"/>
  <c r="D79" i="3"/>
  <c r="C75" i="2"/>
  <c r="E75" i="3"/>
  <c r="D75" i="3"/>
  <c r="C71" i="2"/>
  <c r="E71" i="3"/>
  <c r="D71" i="3"/>
  <c r="E67" i="3"/>
  <c r="D67" i="3"/>
  <c r="C63" i="2"/>
  <c r="E63" i="3"/>
  <c r="D63" i="3"/>
  <c r="C59" i="2"/>
  <c r="E59" i="3"/>
  <c r="D59" i="3"/>
  <c r="C55" i="2"/>
  <c r="E55" i="3"/>
  <c r="D55" i="3"/>
  <c r="E51" i="3"/>
  <c r="C51" i="3"/>
  <c r="D51" i="3"/>
  <c r="C47" i="2"/>
  <c r="C47" i="3" s="1"/>
  <c r="E47" i="3"/>
  <c r="D47" i="3"/>
  <c r="C43" i="2"/>
  <c r="C43" i="3" s="1"/>
  <c r="E43" i="3"/>
  <c r="D43" i="3"/>
  <c r="C39" i="2"/>
  <c r="C39" i="3" s="1"/>
  <c r="E39" i="3"/>
  <c r="D39" i="3"/>
  <c r="E35" i="3"/>
  <c r="C35" i="3"/>
  <c r="D35" i="3"/>
  <c r="C31" i="2"/>
  <c r="C31" i="3" s="1"/>
  <c r="E31" i="3"/>
  <c r="D31" i="3"/>
  <c r="C27" i="2"/>
  <c r="C27" i="3" s="1"/>
  <c r="E27" i="3"/>
  <c r="D27" i="3"/>
  <c r="C23" i="2"/>
  <c r="C23" i="3" s="1"/>
  <c r="E23" i="3"/>
  <c r="D23" i="3"/>
  <c r="C19" i="2"/>
  <c r="C15" i="2"/>
  <c r="C15" i="3" s="1"/>
  <c r="E15" i="3"/>
  <c r="D15" i="3"/>
  <c r="B149" i="2"/>
  <c r="B57" i="2"/>
  <c r="C188" i="2"/>
  <c r="C180" i="2"/>
  <c r="C180" i="3" s="1"/>
  <c r="C173" i="2"/>
  <c r="C173" i="3" s="1"/>
  <c r="C165" i="2"/>
  <c r="C160" i="2"/>
  <c r="C152" i="2"/>
  <c r="C152" i="3" s="1"/>
  <c r="C145" i="2"/>
  <c r="C145" i="3" s="1"/>
  <c r="C137" i="2"/>
  <c r="C131" i="2"/>
  <c r="C124" i="2"/>
  <c r="C124" i="3" s="1"/>
  <c r="C116" i="2"/>
  <c r="C109" i="2"/>
  <c r="C101" i="2"/>
  <c r="C96" i="2"/>
  <c r="C88" i="2"/>
  <c r="C88" i="3" s="1"/>
  <c r="C81" i="2"/>
  <c r="C81" i="3" s="1"/>
  <c r="C73" i="2"/>
  <c r="C67" i="2"/>
  <c r="C60" i="2"/>
  <c r="C60" i="3" s="1"/>
  <c r="C52" i="2"/>
  <c r="C45" i="2"/>
  <c r="C37" i="2"/>
  <c r="C32" i="2"/>
  <c r="C24" i="2"/>
  <c r="C16" i="2"/>
  <c r="C190" i="2"/>
  <c r="C190" i="3" s="1"/>
  <c r="E190" i="3"/>
  <c r="D190" i="3"/>
  <c r="C186" i="2"/>
  <c r="C186" i="3" s="1"/>
  <c r="E186" i="3"/>
  <c r="D186" i="3"/>
  <c r="C182" i="2"/>
  <c r="C182" i="3" s="1"/>
  <c r="E182" i="3"/>
  <c r="D182" i="3"/>
  <c r="C178" i="2"/>
  <c r="C178" i="3" s="1"/>
  <c r="E178" i="3"/>
  <c r="D178" i="3"/>
  <c r="C174" i="2"/>
  <c r="C174" i="3" s="1"/>
  <c r="E174" i="3"/>
  <c r="D174" i="3"/>
  <c r="C170" i="2"/>
  <c r="C170" i="3" s="1"/>
  <c r="E170" i="3"/>
  <c r="D170" i="3"/>
  <c r="C166" i="2"/>
  <c r="C166" i="3" s="1"/>
  <c r="E166" i="3"/>
  <c r="D166" i="3"/>
  <c r="C162" i="2"/>
  <c r="C162" i="3" s="1"/>
  <c r="E162" i="3"/>
  <c r="D162" i="3"/>
  <c r="C158" i="2"/>
  <c r="C158" i="3" s="1"/>
  <c r="E158" i="3"/>
  <c r="D158" i="3"/>
  <c r="C154" i="2"/>
  <c r="C154" i="3" s="1"/>
  <c r="E154" i="3"/>
  <c r="D154" i="3"/>
  <c r="C150" i="2"/>
  <c r="C150" i="3" s="1"/>
  <c r="E150" i="3"/>
  <c r="D150" i="3"/>
  <c r="C146" i="2"/>
  <c r="C146" i="3" s="1"/>
  <c r="E146" i="3"/>
  <c r="D146" i="3"/>
  <c r="C142" i="3"/>
  <c r="E142" i="3"/>
  <c r="D142" i="3"/>
  <c r="C138" i="2"/>
  <c r="C138" i="3" s="1"/>
  <c r="E138" i="3"/>
  <c r="D138" i="3"/>
  <c r="C134" i="2"/>
  <c r="C134" i="3" s="1"/>
  <c r="E134" i="3"/>
  <c r="D134" i="3"/>
  <c r="C130" i="2"/>
  <c r="C130" i="3" s="1"/>
  <c r="E130" i="3"/>
  <c r="D130" i="3"/>
  <c r="C126" i="2"/>
  <c r="C126" i="3" s="1"/>
  <c r="E126" i="3"/>
  <c r="D126" i="3"/>
  <c r="C122" i="3"/>
  <c r="E122" i="3"/>
  <c r="D122" i="3"/>
  <c r="C118" i="2"/>
  <c r="C118" i="3" s="1"/>
  <c r="E118" i="3"/>
  <c r="D118" i="3"/>
  <c r="C114" i="2"/>
  <c r="C114" i="3" s="1"/>
  <c r="E114" i="3"/>
  <c r="D114" i="3"/>
  <c r="C110" i="2"/>
  <c r="C110" i="3" s="1"/>
  <c r="E110" i="3"/>
  <c r="D110" i="3"/>
  <c r="C106" i="2"/>
  <c r="C106" i="3" s="1"/>
  <c r="E106" i="3"/>
  <c r="D106" i="3"/>
  <c r="C102" i="2"/>
  <c r="C102" i="3" s="1"/>
  <c r="E102" i="3"/>
  <c r="D102" i="3"/>
  <c r="C98" i="2"/>
  <c r="C98" i="3" s="1"/>
  <c r="E98" i="3"/>
  <c r="D98" i="3"/>
  <c r="C94" i="2"/>
  <c r="C94" i="3" s="1"/>
  <c r="E94" i="3"/>
  <c r="D94" i="3"/>
  <c r="C90" i="2"/>
  <c r="C90" i="3" s="1"/>
  <c r="E90" i="3"/>
  <c r="D90" i="3"/>
  <c r="C86" i="2"/>
  <c r="C86" i="3" s="1"/>
  <c r="E86" i="3"/>
  <c r="D86" i="3"/>
  <c r="C82" i="2"/>
  <c r="C82" i="3" s="1"/>
  <c r="E82" i="3"/>
  <c r="D82" i="3"/>
  <c r="C78" i="2"/>
  <c r="C78" i="3" s="1"/>
  <c r="E78" i="3"/>
  <c r="D78" i="3"/>
  <c r="C74" i="2"/>
  <c r="C74" i="3" s="1"/>
  <c r="E74" i="3"/>
  <c r="D74" i="3"/>
  <c r="C70" i="2"/>
  <c r="C70" i="3" s="1"/>
  <c r="E70" i="3"/>
  <c r="D70" i="3"/>
  <c r="C66" i="2"/>
  <c r="C66" i="3" s="1"/>
  <c r="E66" i="3"/>
  <c r="D66" i="3"/>
  <c r="C62" i="2"/>
  <c r="C62" i="3" s="1"/>
  <c r="E62" i="3"/>
  <c r="D62" i="3"/>
  <c r="C58" i="2"/>
  <c r="C58" i="3" s="1"/>
  <c r="E58" i="3"/>
  <c r="D58" i="3"/>
  <c r="C54" i="2"/>
  <c r="C54" i="3" s="1"/>
  <c r="E54" i="3"/>
  <c r="D54" i="3"/>
  <c r="C50" i="2"/>
  <c r="C50" i="3" s="1"/>
  <c r="E50" i="3"/>
  <c r="D50" i="3"/>
  <c r="C46" i="2"/>
  <c r="C46" i="3" s="1"/>
  <c r="E46" i="3"/>
  <c r="D46" i="3"/>
  <c r="C42" i="2"/>
  <c r="C42" i="3" s="1"/>
  <c r="E42" i="3"/>
  <c r="D42" i="3"/>
  <c r="C38" i="2"/>
  <c r="C38" i="3" s="1"/>
  <c r="E38" i="3"/>
  <c r="D38" i="3"/>
  <c r="C34" i="2"/>
  <c r="C34" i="3" s="1"/>
  <c r="E34" i="3"/>
  <c r="D34" i="3"/>
  <c r="C30" i="2"/>
  <c r="C30" i="3" s="1"/>
  <c r="E30" i="3"/>
  <c r="D30" i="3"/>
  <c r="C26" i="2"/>
  <c r="C26" i="3" s="1"/>
  <c r="E26" i="3"/>
  <c r="D26" i="3"/>
  <c r="C22" i="2"/>
  <c r="C22" i="3" s="1"/>
  <c r="C18" i="2"/>
  <c r="C18" i="3" s="1"/>
  <c r="E18" i="3"/>
  <c r="D18" i="3"/>
  <c r="C14" i="2"/>
  <c r="C14" i="3" s="1"/>
  <c r="E14" i="3"/>
  <c r="D14" i="3"/>
  <c r="B200" i="2"/>
  <c r="B200" i="3" s="1"/>
  <c r="G200" i="3"/>
  <c r="H200" i="3"/>
  <c r="I200" i="3"/>
  <c r="E200" i="3"/>
  <c r="C200" i="3"/>
  <c r="D200" i="3"/>
  <c r="C199" i="2"/>
  <c r="B199" i="8" s="1"/>
  <c r="D199" i="8" s="1"/>
  <c r="D199" i="3"/>
  <c r="E199" i="3"/>
  <c r="C198" i="2"/>
  <c r="E198" i="3"/>
  <c r="D198" i="3"/>
  <c r="B197" i="2"/>
  <c r="H197" i="3"/>
  <c r="I197" i="3"/>
  <c r="G197" i="3"/>
  <c r="C197" i="3"/>
  <c r="E197" i="3"/>
  <c r="D197" i="3"/>
  <c r="E196" i="3"/>
  <c r="D196" i="3"/>
  <c r="G196" i="3"/>
  <c r="C196" i="3"/>
  <c r="H196" i="3"/>
  <c r="I196" i="3"/>
  <c r="B196" i="2"/>
  <c r="B195" i="2"/>
  <c r="G195" i="3"/>
  <c r="H195" i="3"/>
  <c r="I195" i="3"/>
  <c r="C195" i="3"/>
  <c r="D195" i="3"/>
  <c r="E195" i="3"/>
  <c r="G20" i="3" l="1"/>
  <c r="H20" i="3"/>
  <c r="I20" i="3"/>
  <c r="B20" i="2"/>
  <c r="J20" i="3" s="1"/>
  <c r="G19" i="3"/>
  <c r="H19" i="3"/>
  <c r="I19" i="3"/>
  <c r="C19" i="3"/>
  <c r="G21" i="3"/>
  <c r="B21" i="3"/>
  <c r="H21" i="3"/>
  <c r="I21" i="3"/>
  <c r="C20" i="3"/>
  <c r="G22" i="3"/>
  <c r="H22" i="3"/>
  <c r="I22" i="3"/>
  <c r="B214" i="8"/>
  <c r="D214" i="8" s="1"/>
  <c r="B215" i="8"/>
  <c r="D215" i="8" s="1"/>
  <c r="B225" i="3"/>
  <c r="H225" i="8"/>
  <c r="J225" i="8" s="1"/>
  <c r="M221" i="8"/>
  <c r="H216" i="8"/>
  <c r="J216" i="8" s="1"/>
  <c r="B213" i="3"/>
  <c r="M212" i="8"/>
  <c r="C218" i="3"/>
  <c r="D218" i="8"/>
  <c r="C223" i="3"/>
  <c r="C214" i="3"/>
  <c r="M211" i="8"/>
  <c r="B209" i="8"/>
  <c r="D209" i="8" s="1"/>
  <c r="I209" i="3"/>
  <c r="G209" i="3"/>
  <c r="H209" i="3"/>
  <c r="C209" i="3"/>
  <c r="C205" i="3"/>
  <c r="B205" i="8"/>
  <c r="D205" i="8" s="1"/>
  <c r="C203" i="3"/>
  <c r="B203" i="8"/>
  <c r="D203" i="8" s="1"/>
  <c r="I207" i="3"/>
  <c r="B207" i="3"/>
  <c r="G207" i="3"/>
  <c r="H207" i="3"/>
  <c r="C207" i="3"/>
  <c r="G206" i="3"/>
  <c r="C206" i="3"/>
  <c r="H206" i="3"/>
  <c r="I206" i="3"/>
  <c r="B205" i="2"/>
  <c r="G205" i="3"/>
  <c r="H205" i="3"/>
  <c r="I205" i="3"/>
  <c r="J216" i="3"/>
  <c r="B202" i="2"/>
  <c r="B202" i="3" s="1"/>
  <c r="G202" i="3"/>
  <c r="H202" i="3"/>
  <c r="I202" i="3"/>
  <c r="H210" i="8"/>
  <c r="J210" i="8" s="1"/>
  <c r="G210" i="3"/>
  <c r="H210" i="3"/>
  <c r="I210" i="3"/>
  <c r="B222" i="2"/>
  <c r="G222" i="3"/>
  <c r="H222" i="3"/>
  <c r="I222" i="3"/>
  <c r="J224" i="3"/>
  <c r="C202" i="3"/>
  <c r="J221" i="3"/>
  <c r="B215" i="2"/>
  <c r="H215" i="8" s="1"/>
  <c r="G215" i="3"/>
  <c r="H215" i="3"/>
  <c r="I215" i="3"/>
  <c r="B219" i="2"/>
  <c r="H219" i="8" s="1"/>
  <c r="J219" i="8" s="1"/>
  <c r="G219" i="3"/>
  <c r="H219" i="3"/>
  <c r="I219" i="3"/>
  <c r="B223" i="2"/>
  <c r="H223" i="8" s="1"/>
  <c r="J223" i="8" s="1"/>
  <c r="M223" i="8" s="1"/>
  <c r="I223" i="3"/>
  <c r="H223" i="3"/>
  <c r="G223" i="3"/>
  <c r="J213" i="3"/>
  <c r="J225" i="3"/>
  <c r="J212" i="3"/>
  <c r="B218" i="2"/>
  <c r="G218" i="3"/>
  <c r="H218" i="3"/>
  <c r="I218" i="3"/>
  <c r="J211" i="3"/>
  <c r="H208" i="8"/>
  <c r="J208" i="8" s="1"/>
  <c r="J208" i="3"/>
  <c r="C210" i="3"/>
  <c r="C222" i="3"/>
  <c r="B203" i="2"/>
  <c r="B203" i="3" s="1"/>
  <c r="G203" i="3"/>
  <c r="H203" i="3"/>
  <c r="I203" i="3"/>
  <c r="J207" i="3"/>
  <c r="C215" i="3"/>
  <c r="C219" i="3"/>
  <c r="B209" i="2"/>
  <c r="B209" i="3" s="1"/>
  <c r="B216" i="3"/>
  <c r="B224" i="3"/>
  <c r="B212" i="3"/>
  <c r="H204" i="8"/>
  <c r="J204" i="3"/>
  <c r="B211" i="3"/>
  <c r="H220" i="8"/>
  <c r="J220" i="8" s="1"/>
  <c r="J220" i="3"/>
  <c r="B206" i="2"/>
  <c r="G214" i="3"/>
  <c r="H214" i="3"/>
  <c r="I214" i="3"/>
  <c r="B214" i="2"/>
  <c r="B208" i="3"/>
  <c r="B221" i="3"/>
  <c r="J217" i="8"/>
  <c r="J217" i="3"/>
  <c r="B217" i="3"/>
  <c r="B196" i="3"/>
  <c r="H196" i="8"/>
  <c r="J196" i="8" s="1"/>
  <c r="C198" i="3"/>
  <c r="B198" i="8"/>
  <c r="D198" i="8" s="1"/>
  <c r="B16" i="2"/>
  <c r="B16" i="8"/>
  <c r="D16" i="8" s="1"/>
  <c r="G16" i="3"/>
  <c r="H16" i="3"/>
  <c r="I16" i="3"/>
  <c r="B45" i="2"/>
  <c r="B45" i="3" s="1"/>
  <c r="B45" i="8"/>
  <c r="D45" i="8" s="1"/>
  <c r="G45" i="3"/>
  <c r="H45" i="3"/>
  <c r="I45" i="3"/>
  <c r="B73" i="8"/>
  <c r="D73" i="8" s="1"/>
  <c r="G73" i="3"/>
  <c r="H73" i="3"/>
  <c r="I73" i="3"/>
  <c r="B73" i="2"/>
  <c r="B101" i="2"/>
  <c r="B101" i="3" s="1"/>
  <c r="B101" i="8"/>
  <c r="D101" i="8" s="1"/>
  <c r="G101" i="3"/>
  <c r="H101" i="3"/>
  <c r="I101" i="3"/>
  <c r="B131" i="2"/>
  <c r="B131" i="8"/>
  <c r="D131" i="8" s="1"/>
  <c r="G131" i="3"/>
  <c r="H131" i="3"/>
  <c r="I131" i="3"/>
  <c r="B160" i="2"/>
  <c r="B160" i="3" s="1"/>
  <c r="B160" i="8"/>
  <c r="D160" i="8" s="1"/>
  <c r="G160" i="3"/>
  <c r="H160" i="3"/>
  <c r="I160" i="3"/>
  <c r="B188" i="2"/>
  <c r="B188" i="8"/>
  <c r="D188" i="8" s="1"/>
  <c r="G188" i="3"/>
  <c r="H188" i="3"/>
  <c r="I188" i="3"/>
  <c r="B71" i="2"/>
  <c r="B71" i="3" s="1"/>
  <c r="B71" i="8"/>
  <c r="D71" i="8" s="1"/>
  <c r="G71" i="3"/>
  <c r="H71" i="3"/>
  <c r="I71" i="3"/>
  <c r="B75" i="2"/>
  <c r="B75" i="8"/>
  <c r="D75" i="8" s="1"/>
  <c r="G75" i="3"/>
  <c r="H75" i="3"/>
  <c r="I75" i="3"/>
  <c r="B79" i="2"/>
  <c r="B79" i="3" s="1"/>
  <c r="B79" i="8"/>
  <c r="D79" i="8" s="1"/>
  <c r="G79" i="3"/>
  <c r="H79" i="3"/>
  <c r="I79" i="3"/>
  <c r="B135" i="2"/>
  <c r="B135" i="8"/>
  <c r="D135" i="8" s="1"/>
  <c r="G135" i="3"/>
  <c r="H135" i="3"/>
  <c r="I135" i="3"/>
  <c r="B139" i="2"/>
  <c r="B139" i="3" s="1"/>
  <c r="B139" i="8"/>
  <c r="D139" i="8" s="1"/>
  <c r="G139" i="3"/>
  <c r="H139" i="3"/>
  <c r="I139" i="3"/>
  <c r="B143" i="2"/>
  <c r="B143" i="8"/>
  <c r="D143" i="8" s="1"/>
  <c r="G143" i="3"/>
  <c r="H143" i="3"/>
  <c r="I143" i="3"/>
  <c r="B33" i="8"/>
  <c r="D33" i="8" s="1"/>
  <c r="G33" i="3"/>
  <c r="H33" i="3"/>
  <c r="I33" i="3"/>
  <c r="B33" i="2"/>
  <c r="B61" i="2"/>
  <c r="B61" i="8"/>
  <c r="D61" i="8" s="1"/>
  <c r="G61" i="3"/>
  <c r="H61" i="3"/>
  <c r="I61" i="3"/>
  <c r="H83" i="8"/>
  <c r="J83" i="8" s="1"/>
  <c r="M83" i="8" s="1"/>
  <c r="J83" i="3"/>
  <c r="B112" i="2"/>
  <c r="B112" i="8"/>
  <c r="D112" i="8" s="1"/>
  <c r="G112" i="3"/>
  <c r="H112" i="3"/>
  <c r="I112" i="3"/>
  <c r="B140" i="2"/>
  <c r="B140" i="3" s="1"/>
  <c r="B140" i="8"/>
  <c r="D140" i="8" s="1"/>
  <c r="G140" i="3"/>
  <c r="H140" i="3"/>
  <c r="I140" i="3"/>
  <c r="B161" i="8"/>
  <c r="D161" i="8" s="1"/>
  <c r="G161" i="3"/>
  <c r="H161" i="3"/>
  <c r="I161" i="3"/>
  <c r="B161" i="2"/>
  <c r="B189" i="8"/>
  <c r="D189" i="8" s="1"/>
  <c r="I189" i="3"/>
  <c r="G189" i="3"/>
  <c r="H189" i="3"/>
  <c r="B189" i="2"/>
  <c r="C140" i="3"/>
  <c r="C188" i="3"/>
  <c r="H20" i="8"/>
  <c r="J20" i="8" s="1"/>
  <c r="M20" i="8" s="1"/>
  <c r="H35" i="8"/>
  <c r="J35" i="8" s="1"/>
  <c r="M35" i="8" s="1"/>
  <c r="J35" i="3"/>
  <c r="H56" i="8"/>
  <c r="J56" i="8" s="1"/>
  <c r="M56" i="8" s="1"/>
  <c r="J56" i="3"/>
  <c r="B77" i="2"/>
  <c r="B77" i="8"/>
  <c r="D77" i="8" s="1"/>
  <c r="G77" i="3"/>
  <c r="H77" i="3"/>
  <c r="I77" i="3"/>
  <c r="H92" i="8"/>
  <c r="J92" i="8" s="1"/>
  <c r="M92" i="8" s="1"/>
  <c r="J92" i="3"/>
  <c r="B113" i="2"/>
  <c r="B113" i="8"/>
  <c r="D113" i="8" s="1"/>
  <c r="G113" i="3"/>
  <c r="H113" i="3"/>
  <c r="I113" i="3"/>
  <c r="H128" i="8"/>
  <c r="J128" i="8" s="1"/>
  <c r="M128" i="8" s="1"/>
  <c r="J128" i="3"/>
  <c r="H148" i="8"/>
  <c r="J148" i="8" s="1"/>
  <c r="M148" i="8" s="1"/>
  <c r="J148" i="3"/>
  <c r="H163" i="8"/>
  <c r="J163" i="8" s="1"/>
  <c r="M163" i="8" s="1"/>
  <c r="J163" i="3"/>
  <c r="H184" i="8"/>
  <c r="J184" i="8" s="1"/>
  <c r="Q184" i="8" s="1"/>
  <c r="J184" i="3"/>
  <c r="C33" i="3"/>
  <c r="C113" i="3"/>
  <c r="C161" i="3"/>
  <c r="B197" i="3"/>
  <c r="H197" i="8"/>
  <c r="J197" i="8" s="1"/>
  <c r="B24" i="2"/>
  <c r="B24" i="8"/>
  <c r="D24" i="8" s="1"/>
  <c r="G24" i="3"/>
  <c r="H24" i="3"/>
  <c r="I24" i="3"/>
  <c r="B52" i="2"/>
  <c r="B52" i="3" s="1"/>
  <c r="B52" i="8"/>
  <c r="D52" i="8" s="1"/>
  <c r="G52" i="3"/>
  <c r="H52" i="3"/>
  <c r="I52" i="3"/>
  <c r="B81" i="2"/>
  <c r="B81" i="8"/>
  <c r="D81" i="8" s="1"/>
  <c r="G81" i="3"/>
  <c r="H81" i="3"/>
  <c r="I81" i="3"/>
  <c r="B109" i="2"/>
  <c r="B109" i="3" s="1"/>
  <c r="B109" i="8"/>
  <c r="D109" i="8" s="1"/>
  <c r="G109" i="3"/>
  <c r="H109" i="3"/>
  <c r="I109" i="3"/>
  <c r="B137" i="8"/>
  <c r="D137" i="8" s="1"/>
  <c r="G137" i="3"/>
  <c r="H137" i="3"/>
  <c r="I137" i="3"/>
  <c r="B137" i="2"/>
  <c r="B165" i="8"/>
  <c r="D165" i="8" s="1"/>
  <c r="G165" i="3"/>
  <c r="H165" i="3"/>
  <c r="I165" i="3"/>
  <c r="B165" i="2"/>
  <c r="H57" i="8"/>
  <c r="J57" i="8" s="1"/>
  <c r="M57" i="8" s="1"/>
  <c r="J57" i="3"/>
  <c r="B55" i="2"/>
  <c r="B55" i="3" s="1"/>
  <c r="B55" i="8"/>
  <c r="D55" i="8" s="1"/>
  <c r="G55" i="3"/>
  <c r="H55" i="3"/>
  <c r="I55" i="3"/>
  <c r="B59" i="2"/>
  <c r="B59" i="8"/>
  <c r="D59" i="8" s="1"/>
  <c r="G59" i="3"/>
  <c r="H59" i="3"/>
  <c r="I59" i="3"/>
  <c r="B63" i="2"/>
  <c r="B63" i="3" s="1"/>
  <c r="B63" i="8"/>
  <c r="D63" i="8" s="1"/>
  <c r="G63" i="3"/>
  <c r="H63" i="3"/>
  <c r="I63" i="3"/>
  <c r="B119" i="2"/>
  <c r="B119" i="8"/>
  <c r="D119" i="8" s="1"/>
  <c r="G119" i="3"/>
  <c r="H119" i="3"/>
  <c r="I119" i="3"/>
  <c r="B123" i="2"/>
  <c r="B123" i="3" s="1"/>
  <c r="B123" i="8"/>
  <c r="D123" i="8" s="1"/>
  <c r="G123" i="3"/>
  <c r="H123" i="3"/>
  <c r="I123" i="3"/>
  <c r="B127" i="2"/>
  <c r="B127" i="8"/>
  <c r="D127" i="8" s="1"/>
  <c r="G127" i="3"/>
  <c r="H127" i="3"/>
  <c r="I127" i="3"/>
  <c r="B183" i="2"/>
  <c r="B183" i="3" s="1"/>
  <c r="B183" i="8"/>
  <c r="D183" i="8" s="1"/>
  <c r="I183" i="3"/>
  <c r="G183" i="3"/>
  <c r="H183" i="3"/>
  <c r="B187" i="2"/>
  <c r="B187" i="3" s="1"/>
  <c r="B187" i="8"/>
  <c r="D187" i="8" s="1"/>
  <c r="I187" i="3"/>
  <c r="G187" i="3"/>
  <c r="H187" i="3"/>
  <c r="B191" i="2"/>
  <c r="B191" i="3" s="1"/>
  <c r="B191" i="8"/>
  <c r="D191" i="8" s="1"/>
  <c r="I191" i="3"/>
  <c r="G191" i="3"/>
  <c r="H191" i="3"/>
  <c r="B40" i="2"/>
  <c r="B40" i="8"/>
  <c r="D40" i="8" s="1"/>
  <c r="G40" i="3"/>
  <c r="H40" i="3"/>
  <c r="I40" i="3"/>
  <c r="B68" i="2"/>
  <c r="B68" i="3" s="1"/>
  <c r="B68" i="8"/>
  <c r="D68" i="8" s="1"/>
  <c r="G68" i="3"/>
  <c r="H68" i="3"/>
  <c r="I68" i="3"/>
  <c r="B89" i="8"/>
  <c r="D89" i="8" s="1"/>
  <c r="G89" i="3"/>
  <c r="H89" i="3"/>
  <c r="I89" i="3"/>
  <c r="B89" i="2"/>
  <c r="B117" i="2"/>
  <c r="B117" i="3" s="1"/>
  <c r="B117" i="8"/>
  <c r="D117" i="8" s="1"/>
  <c r="G117" i="3"/>
  <c r="H117" i="3"/>
  <c r="I117" i="3"/>
  <c r="B168" i="2"/>
  <c r="B168" i="8"/>
  <c r="D168" i="8" s="1"/>
  <c r="G168" i="3"/>
  <c r="H168" i="3"/>
  <c r="I168" i="3"/>
  <c r="H65" i="8"/>
  <c r="J65" i="8" s="1"/>
  <c r="M65" i="8" s="1"/>
  <c r="J65" i="3"/>
  <c r="C24" i="3"/>
  <c r="C40" i="3"/>
  <c r="C168" i="3"/>
  <c r="B41" i="8"/>
  <c r="D41" i="8" s="1"/>
  <c r="G41" i="3"/>
  <c r="H41" i="3"/>
  <c r="I41" i="3"/>
  <c r="B41" i="2"/>
  <c r="B133" i="2"/>
  <c r="B133" i="8"/>
  <c r="D133" i="8" s="1"/>
  <c r="G133" i="3"/>
  <c r="H133" i="3"/>
  <c r="I133" i="3"/>
  <c r="B169" i="2"/>
  <c r="B169" i="3" s="1"/>
  <c r="B169" i="8"/>
  <c r="D169" i="8" s="1"/>
  <c r="I169" i="3"/>
  <c r="G169" i="3"/>
  <c r="H169" i="3"/>
  <c r="B184" i="3"/>
  <c r="C45" i="3"/>
  <c r="C61" i="3"/>
  <c r="C77" i="3"/>
  <c r="C109" i="3"/>
  <c r="C169" i="3"/>
  <c r="C189" i="3"/>
  <c r="H21" i="8"/>
  <c r="J21" i="8" s="1"/>
  <c r="M21" i="8" s="1"/>
  <c r="H36" i="8"/>
  <c r="J36" i="8" s="1"/>
  <c r="M36" i="8" s="1"/>
  <c r="J36" i="3"/>
  <c r="H51" i="8"/>
  <c r="J51" i="8" s="1"/>
  <c r="M51" i="8" s="1"/>
  <c r="J51" i="3"/>
  <c r="B57" i="3"/>
  <c r="H72" i="8"/>
  <c r="J72" i="8" s="1"/>
  <c r="M72" i="8" s="1"/>
  <c r="J72" i="3"/>
  <c r="H85" i="8"/>
  <c r="J85" i="8" s="1"/>
  <c r="M85" i="8" s="1"/>
  <c r="J85" i="3"/>
  <c r="H100" i="8"/>
  <c r="J100" i="8" s="1"/>
  <c r="M100" i="8" s="1"/>
  <c r="J100" i="3"/>
  <c r="H115" i="8"/>
  <c r="J115" i="8" s="1"/>
  <c r="M115" i="8" s="1"/>
  <c r="J115" i="3"/>
  <c r="H136" i="8"/>
  <c r="J136" i="8" s="1"/>
  <c r="M136" i="8" s="1"/>
  <c r="J136" i="3"/>
  <c r="H172" i="8"/>
  <c r="J172" i="8" s="1"/>
  <c r="M172" i="8" s="1"/>
  <c r="J172" i="3"/>
  <c r="B10" i="8"/>
  <c r="D10" i="8" s="1"/>
  <c r="G10" i="3"/>
  <c r="H10" i="3"/>
  <c r="I10" i="3"/>
  <c r="B32" i="2"/>
  <c r="B32" i="8"/>
  <c r="D32" i="8" s="1"/>
  <c r="G32" i="3"/>
  <c r="H32" i="3"/>
  <c r="I32" i="3"/>
  <c r="B60" i="2"/>
  <c r="B60" i="3" s="1"/>
  <c r="B60" i="8"/>
  <c r="D60" i="8" s="1"/>
  <c r="G60" i="3"/>
  <c r="H60" i="3"/>
  <c r="I60" i="3"/>
  <c r="B88" i="2"/>
  <c r="B88" i="8"/>
  <c r="D88" i="8" s="1"/>
  <c r="G88" i="3"/>
  <c r="H88" i="3"/>
  <c r="I88" i="3"/>
  <c r="B116" i="2"/>
  <c r="B116" i="3" s="1"/>
  <c r="B116" i="8"/>
  <c r="D116" i="8" s="1"/>
  <c r="G116" i="3"/>
  <c r="H116" i="3"/>
  <c r="I116" i="3"/>
  <c r="B145" i="2"/>
  <c r="B145" i="8"/>
  <c r="D145" i="8" s="1"/>
  <c r="G145" i="3"/>
  <c r="H145" i="3"/>
  <c r="I145" i="3"/>
  <c r="B173" i="2"/>
  <c r="B173" i="3" s="1"/>
  <c r="B173" i="8"/>
  <c r="D173" i="8" s="1"/>
  <c r="G173" i="3"/>
  <c r="H173" i="3"/>
  <c r="I173" i="3"/>
  <c r="H149" i="8"/>
  <c r="J149" i="8" s="1"/>
  <c r="M149" i="8" s="1"/>
  <c r="J149" i="3"/>
  <c r="B39" i="2"/>
  <c r="B39" i="3" s="1"/>
  <c r="B39" i="8"/>
  <c r="D39" i="8" s="1"/>
  <c r="G39" i="3"/>
  <c r="H39" i="3"/>
  <c r="I39" i="3"/>
  <c r="B43" i="2"/>
  <c r="B43" i="8"/>
  <c r="D43" i="8" s="1"/>
  <c r="G43" i="3"/>
  <c r="H43" i="3"/>
  <c r="I43" i="3"/>
  <c r="B47" i="2"/>
  <c r="B47" i="3" s="1"/>
  <c r="B47" i="8"/>
  <c r="D47" i="8" s="1"/>
  <c r="G47" i="3"/>
  <c r="H47" i="3"/>
  <c r="I47" i="3"/>
  <c r="C71" i="3"/>
  <c r="C75" i="3"/>
  <c r="C79" i="3"/>
  <c r="B103" i="2"/>
  <c r="B103" i="8"/>
  <c r="D103" i="8" s="1"/>
  <c r="G103" i="3"/>
  <c r="H103" i="3"/>
  <c r="I103" i="3"/>
  <c r="B107" i="2"/>
  <c r="B107" i="3" s="1"/>
  <c r="B107" i="8"/>
  <c r="D107" i="8" s="1"/>
  <c r="G107" i="3"/>
  <c r="H107" i="3"/>
  <c r="I107" i="3"/>
  <c r="B111" i="2"/>
  <c r="B111" i="8"/>
  <c r="D111" i="8" s="1"/>
  <c r="G111" i="3"/>
  <c r="H111" i="3"/>
  <c r="I111" i="3"/>
  <c r="C135" i="3"/>
  <c r="C139" i="3"/>
  <c r="C143" i="3"/>
  <c r="B167" i="2"/>
  <c r="B167" i="8"/>
  <c r="D167" i="8" s="1"/>
  <c r="G167" i="3"/>
  <c r="H167" i="3"/>
  <c r="I167" i="3"/>
  <c r="B171" i="2"/>
  <c r="B171" i="8"/>
  <c r="D171" i="8" s="1"/>
  <c r="H171" i="3"/>
  <c r="I171" i="3"/>
  <c r="G171" i="3"/>
  <c r="B175" i="2"/>
  <c r="B175" i="3" s="1"/>
  <c r="B175" i="8"/>
  <c r="D175" i="8" s="1"/>
  <c r="G175" i="3"/>
  <c r="H175" i="3"/>
  <c r="I175" i="3"/>
  <c r="B17" i="2"/>
  <c r="B17" i="3" s="1"/>
  <c r="B17" i="8"/>
  <c r="D17" i="8" s="1"/>
  <c r="G17" i="3"/>
  <c r="H17" i="3"/>
  <c r="I17" i="3"/>
  <c r="B48" i="2"/>
  <c r="B48" i="8"/>
  <c r="D48" i="8" s="1"/>
  <c r="G48" i="3"/>
  <c r="H48" i="3"/>
  <c r="I48" i="3"/>
  <c r="B76" i="2"/>
  <c r="B76" i="3" s="1"/>
  <c r="B76" i="8"/>
  <c r="D76" i="8" s="1"/>
  <c r="G76" i="3"/>
  <c r="H76" i="3"/>
  <c r="I76" i="3"/>
  <c r="B83" i="3"/>
  <c r="B97" i="8"/>
  <c r="D97" i="8" s="1"/>
  <c r="G97" i="3"/>
  <c r="H97" i="3"/>
  <c r="I97" i="3"/>
  <c r="B97" i="2"/>
  <c r="B125" i="2"/>
  <c r="B125" i="8"/>
  <c r="D125" i="8" s="1"/>
  <c r="G125" i="3"/>
  <c r="H125" i="3"/>
  <c r="I125" i="3"/>
  <c r="H147" i="8"/>
  <c r="J147" i="8" s="1"/>
  <c r="M147" i="8" s="1"/>
  <c r="J147" i="3"/>
  <c r="B176" i="2"/>
  <c r="B176" i="8"/>
  <c r="D176" i="8" s="1"/>
  <c r="H176" i="3"/>
  <c r="G176" i="3"/>
  <c r="I176" i="3"/>
  <c r="H164" i="8"/>
  <c r="J164" i="8" s="1"/>
  <c r="M164" i="8" s="1"/>
  <c r="J164" i="3"/>
  <c r="C52" i="3"/>
  <c r="C68" i="3"/>
  <c r="C116" i="3"/>
  <c r="H12" i="8"/>
  <c r="J12" i="8" s="1"/>
  <c r="M12" i="8" s="1"/>
  <c r="J12" i="3"/>
  <c r="H28" i="8"/>
  <c r="J28" i="8" s="1"/>
  <c r="M28" i="8" s="1"/>
  <c r="J28" i="3"/>
  <c r="B35" i="3"/>
  <c r="B49" i="2"/>
  <c r="B49" i="8"/>
  <c r="D49" i="8" s="1"/>
  <c r="G49" i="3"/>
  <c r="H49" i="3"/>
  <c r="I49" i="3"/>
  <c r="B56" i="3"/>
  <c r="H64" i="8"/>
  <c r="J64" i="8" s="1"/>
  <c r="M64" i="8" s="1"/>
  <c r="J64" i="3"/>
  <c r="H84" i="8"/>
  <c r="J84" i="8" s="1"/>
  <c r="M84" i="8" s="1"/>
  <c r="J84" i="3"/>
  <c r="B92" i="3"/>
  <c r="H99" i="8"/>
  <c r="J99" i="8" s="1"/>
  <c r="M99" i="8" s="1"/>
  <c r="J99" i="3"/>
  <c r="H120" i="8"/>
  <c r="J120" i="8" s="1"/>
  <c r="M120" i="8" s="1"/>
  <c r="J120" i="3"/>
  <c r="B128" i="3"/>
  <c r="B141" i="2"/>
  <c r="B141" i="3" s="1"/>
  <c r="B141" i="8"/>
  <c r="D141" i="8" s="1"/>
  <c r="G141" i="3"/>
  <c r="H141" i="3"/>
  <c r="I141" i="3"/>
  <c r="B148" i="3"/>
  <c r="H156" i="8"/>
  <c r="J156" i="8" s="1"/>
  <c r="M156" i="8" s="1"/>
  <c r="J156" i="3"/>
  <c r="B163" i="3"/>
  <c r="B177" i="2"/>
  <c r="B177" i="8"/>
  <c r="D177" i="8" s="1"/>
  <c r="I177" i="3"/>
  <c r="G177" i="3"/>
  <c r="H177" i="3"/>
  <c r="H192" i="8"/>
  <c r="J192" i="8" s="1"/>
  <c r="Q192" i="8" s="1"/>
  <c r="J192" i="3"/>
  <c r="C41" i="3"/>
  <c r="C73" i="3"/>
  <c r="C89" i="3"/>
  <c r="C137" i="3"/>
  <c r="B65" i="3"/>
  <c r="H157" i="8"/>
  <c r="J157" i="8" s="1"/>
  <c r="M157" i="8" s="1"/>
  <c r="J157" i="3"/>
  <c r="B164" i="3"/>
  <c r="H193" i="8"/>
  <c r="J193" i="8" s="1"/>
  <c r="Q193" i="8" s="1"/>
  <c r="J193" i="3"/>
  <c r="J195" i="3"/>
  <c r="H195" i="8"/>
  <c r="J195" i="8" s="1"/>
  <c r="Q195" i="8" s="1"/>
  <c r="C199" i="3"/>
  <c r="B14" i="8"/>
  <c r="D14" i="8" s="1"/>
  <c r="G14" i="3"/>
  <c r="H14" i="3"/>
  <c r="I14" i="3"/>
  <c r="B14" i="2"/>
  <c r="B18" i="2"/>
  <c r="B18" i="3" s="1"/>
  <c r="B18" i="8"/>
  <c r="D18" i="8" s="1"/>
  <c r="G18" i="3"/>
  <c r="H18" i="3"/>
  <c r="I18" i="3"/>
  <c r="B22" i="8"/>
  <c r="D22" i="8" s="1"/>
  <c r="B22" i="2"/>
  <c r="J22" i="3" s="1"/>
  <c r="B26" i="2"/>
  <c r="B26" i="3" s="1"/>
  <c r="B26" i="8"/>
  <c r="D26" i="8" s="1"/>
  <c r="G26" i="3"/>
  <c r="H26" i="3"/>
  <c r="I26" i="3"/>
  <c r="B30" i="2"/>
  <c r="B30" i="8"/>
  <c r="D30" i="8" s="1"/>
  <c r="G30" i="3"/>
  <c r="H30" i="3"/>
  <c r="I30" i="3"/>
  <c r="B34" i="8"/>
  <c r="D34" i="8" s="1"/>
  <c r="G34" i="3"/>
  <c r="H34" i="3"/>
  <c r="I34" i="3"/>
  <c r="B34" i="2"/>
  <c r="B38" i="2"/>
  <c r="B38" i="8"/>
  <c r="D38" i="8" s="1"/>
  <c r="G38" i="3"/>
  <c r="H38" i="3"/>
  <c r="I38" i="3"/>
  <c r="B42" i="8"/>
  <c r="D42" i="8" s="1"/>
  <c r="G42" i="3"/>
  <c r="H42" i="3"/>
  <c r="I42" i="3"/>
  <c r="B42" i="2"/>
  <c r="B46" i="8"/>
  <c r="D46" i="8" s="1"/>
  <c r="G46" i="3"/>
  <c r="H46" i="3"/>
  <c r="I46" i="3"/>
  <c r="B46" i="2"/>
  <c r="B50" i="2"/>
  <c r="B50" i="3" s="1"/>
  <c r="B50" i="8"/>
  <c r="D50" i="8" s="1"/>
  <c r="G50" i="3"/>
  <c r="H50" i="3"/>
  <c r="I50" i="3"/>
  <c r="B54" i="8"/>
  <c r="D54" i="8" s="1"/>
  <c r="G54" i="3"/>
  <c r="H54" i="3"/>
  <c r="I54" i="3"/>
  <c r="B54" i="2"/>
  <c r="B58" i="2"/>
  <c r="B58" i="3" s="1"/>
  <c r="B58" i="8"/>
  <c r="D58" i="8" s="1"/>
  <c r="G58" i="3"/>
  <c r="H58" i="3"/>
  <c r="I58" i="3"/>
  <c r="B62" i="2"/>
  <c r="B62" i="8"/>
  <c r="D62" i="8" s="1"/>
  <c r="G62" i="3"/>
  <c r="H62" i="3"/>
  <c r="I62" i="3"/>
  <c r="B66" i="8"/>
  <c r="D66" i="8" s="1"/>
  <c r="G66" i="3"/>
  <c r="H66" i="3"/>
  <c r="I66" i="3"/>
  <c r="B66" i="2"/>
  <c r="B70" i="2"/>
  <c r="B70" i="8"/>
  <c r="D70" i="8" s="1"/>
  <c r="G70" i="3"/>
  <c r="H70" i="3"/>
  <c r="I70" i="3"/>
  <c r="B74" i="8"/>
  <c r="D74" i="8" s="1"/>
  <c r="G74" i="3"/>
  <c r="H74" i="3"/>
  <c r="I74" i="3"/>
  <c r="B74" i="2"/>
  <c r="B78" i="8"/>
  <c r="D78" i="8" s="1"/>
  <c r="G78" i="3"/>
  <c r="H78" i="3"/>
  <c r="I78" i="3"/>
  <c r="B78" i="2"/>
  <c r="B82" i="2"/>
  <c r="B82" i="3" s="1"/>
  <c r="B82" i="8"/>
  <c r="D82" i="8" s="1"/>
  <c r="G82" i="3"/>
  <c r="H82" i="3"/>
  <c r="I82" i="3"/>
  <c r="B86" i="8"/>
  <c r="D86" i="8" s="1"/>
  <c r="G86" i="3"/>
  <c r="H86" i="3"/>
  <c r="I86" i="3"/>
  <c r="B86" i="2"/>
  <c r="B90" i="2"/>
  <c r="B90" i="3" s="1"/>
  <c r="B90" i="8"/>
  <c r="D90" i="8" s="1"/>
  <c r="G90" i="3"/>
  <c r="H90" i="3"/>
  <c r="I90" i="3"/>
  <c r="B94" i="2"/>
  <c r="B94" i="8"/>
  <c r="D94" i="8" s="1"/>
  <c r="G94" i="3"/>
  <c r="H94" i="3"/>
  <c r="I94" i="3"/>
  <c r="B98" i="8"/>
  <c r="D98" i="8" s="1"/>
  <c r="G98" i="3"/>
  <c r="H98" i="3"/>
  <c r="I98" i="3"/>
  <c r="B98" i="2"/>
  <c r="B102" i="2"/>
  <c r="B102" i="8"/>
  <c r="D102" i="8" s="1"/>
  <c r="G102" i="3"/>
  <c r="H102" i="3"/>
  <c r="I102" i="3"/>
  <c r="B106" i="8"/>
  <c r="D106" i="8" s="1"/>
  <c r="G106" i="3"/>
  <c r="H106" i="3"/>
  <c r="I106" i="3"/>
  <c r="B106" i="2"/>
  <c r="B110" i="8"/>
  <c r="D110" i="8" s="1"/>
  <c r="G110" i="3"/>
  <c r="H110" i="3"/>
  <c r="I110" i="3"/>
  <c r="B110" i="2"/>
  <c r="B114" i="2"/>
  <c r="B114" i="3" s="1"/>
  <c r="B114" i="8"/>
  <c r="D114" i="8" s="1"/>
  <c r="G114" i="3"/>
  <c r="H114" i="3"/>
  <c r="I114" i="3"/>
  <c r="B118" i="8"/>
  <c r="D118" i="8" s="1"/>
  <c r="G118" i="3"/>
  <c r="H118" i="3"/>
  <c r="I118" i="3"/>
  <c r="B118" i="2"/>
  <c r="B122" i="2"/>
  <c r="B122" i="3" s="1"/>
  <c r="B122" i="8"/>
  <c r="D122" i="8" s="1"/>
  <c r="G122" i="3"/>
  <c r="H122" i="3"/>
  <c r="I122" i="3"/>
  <c r="B126" i="2"/>
  <c r="B126" i="8"/>
  <c r="D126" i="8" s="1"/>
  <c r="G126" i="3"/>
  <c r="H126" i="3"/>
  <c r="I126" i="3"/>
  <c r="B130" i="8"/>
  <c r="D130" i="8" s="1"/>
  <c r="G130" i="3"/>
  <c r="H130" i="3"/>
  <c r="I130" i="3"/>
  <c r="B130" i="2"/>
  <c r="B134" i="2"/>
  <c r="B134" i="8"/>
  <c r="D134" i="8" s="1"/>
  <c r="G134" i="3"/>
  <c r="H134" i="3"/>
  <c r="I134" i="3"/>
  <c r="B138" i="8"/>
  <c r="D138" i="8" s="1"/>
  <c r="G138" i="3"/>
  <c r="H138" i="3"/>
  <c r="I138" i="3"/>
  <c r="B138" i="2"/>
  <c r="B142" i="8"/>
  <c r="D142" i="8" s="1"/>
  <c r="G142" i="3"/>
  <c r="H142" i="3"/>
  <c r="I142" i="3"/>
  <c r="B142" i="2"/>
  <c r="B146" i="2"/>
  <c r="B146" i="3" s="1"/>
  <c r="B146" i="8"/>
  <c r="D146" i="8" s="1"/>
  <c r="G146" i="3"/>
  <c r="H146" i="3"/>
  <c r="I146" i="3"/>
  <c r="B150" i="8"/>
  <c r="D150" i="8" s="1"/>
  <c r="G150" i="3"/>
  <c r="H150" i="3"/>
  <c r="I150" i="3"/>
  <c r="B150" i="2"/>
  <c r="B154" i="2"/>
  <c r="B154" i="3" s="1"/>
  <c r="B154" i="8"/>
  <c r="D154" i="8" s="1"/>
  <c r="G154" i="3"/>
  <c r="H154" i="3"/>
  <c r="I154" i="3"/>
  <c r="B158" i="8"/>
  <c r="D158" i="8" s="1"/>
  <c r="G158" i="3"/>
  <c r="H158" i="3"/>
  <c r="I158" i="3"/>
  <c r="B158" i="2"/>
  <c r="B162" i="2"/>
  <c r="B162" i="3" s="1"/>
  <c r="B162" i="8"/>
  <c r="D162" i="8" s="1"/>
  <c r="G162" i="3"/>
  <c r="H162" i="3"/>
  <c r="I162" i="3"/>
  <c r="B166" i="8"/>
  <c r="D166" i="8" s="1"/>
  <c r="G166" i="3"/>
  <c r="H166" i="3"/>
  <c r="I166" i="3"/>
  <c r="B166" i="2"/>
  <c r="B170" i="8"/>
  <c r="D170" i="8" s="1"/>
  <c r="H170" i="3"/>
  <c r="I170" i="3"/>
  <c r="G170" i="3"/>
  <c r="B170" i="2"/>
  <c r="B174" i="2"/>
  <c r="B174" i="8"/>
  <c r="D174" i="8" s="1"/>
  <c r="H174" i="3"/>
  <c r="G174" i="3"/>
  <c r="I174" i="3"/>
  <c r="B178" i="8"/>
  <c r="D178" i="8" s="1"/>
  <c r="G178" i="3"/>
  <c r="H178" i="3"/>
  <c r="I178" i="3"/>
  <c r="B178" i="2"/>
  <c r="B178" i="3" s="1"/>
  <c r="B182" i="2"/>
  <c r="B182" i="8"/>
  <c r="D182" i="8" s="1"/>
  <c r="G182" i="3"/>
  <c r="H182" i="3"/>
  <c r="I182" i="3"/>
  <c r="B186" i="8"/>
  <c r="D186" i="8" s="1"/>
  <c r="G186" i="3"/>
  <c r="H186" i="3"/>
  <c r="I186" i="3"/>
  <c r="B186" i="2"/>
  <c r="B186" i="3" s="1"/>
  <c r="B190" i="2"/>
  <c r="B190" i="8"/>
  <c r="D190" i="8" s="1"/>
  <c r="G190" i="3"/>
  <c r="H190" i="3"/>
  <c r="I190" i="3"/>
  <c r="B37" i="2"/>
  <c r="B37" i="3" s="1"/>
  <c r="B37" i="8"/>
  <c r="D37" i="8" s="1"/>
  <c r="G37" i="3"/>
  <c r="H37" i="3"/>
  <c r="I37" i="3"/>
  <c r="B67" i="2"/>
  <c r="B67" i="8"/>
  <c r="D67" i="8" s="1"/>
  <c r="G67" i="3"/>
  <c r="H67" i="3"/>
  <c r="I67" i="3"/>
  <c r="B96" i="2"/>
  <c r="B96" i="3" s="1"/>
  <c r="B96" i="8"/>
  <c r="D96" i="8" s="1"/>
  <c r="G96" i="3"/>
  <c r="H96" i="3"/>
  <c r="I96" i="3"/>
  <c r="B124" i="2"/>
  <c r="B124" i="8"/>
  <c r="D124" i="8" s="1"/>
  <c r="G124" i="3"/>
  <c r="H124" i="3"/>
  <c r="I124" i="3"/>
  <c r="B152" i="2"/>
  <c r="B152" i="3" s="1"/>
  <c r="B152" i="8"/>
  <c r="D152" i="8" s="1"/>
  <c r="G152" i="3"/>
  <c r="H152" i="3"/>
  <c r="I152" i="3"/>
  <c r="B180" i="8"/>
  <c r="D180" i="8" s="1"/>
  <c r="G180" i="3"/>
  <c r="H180" i="3"/>
  <c r="I180" i="3"/>
  <c r="B180" i="2"/>
  <c r="B180" i="3" s="1"/>
  <c r="C10" i="3"/>
  <c r="B15" i="2"/>
  <c r="B15" i="8"/>
  <c r="D15" i="8" s="1"/>
  <c r="G15" i="3"/>
  <c r="H15" i="3"/>
  <c r="I15" i="3"/>
  <c r="B19" i="2"/>
  <c r="J19" i="3" s="1"/>
  <c r="B19" i="8"/>
  <c r="D19" i="8" s="1"/>
  <c r="B23" i="2"/>
  <c r="B23" i="8"/>
  <c r="D23" i="8" s="1"/>
  <c r="G23" i="3"/>
  <c r="H23" i="3"/>
  <c r="I23" i="3"/>
  <c r="B27" i="2"/>
  <c r="B27" i="3" s="1"/>
  <c r="B27" i="8"/>
  <c r="D27" i="8" s="1"/>
  <c r="G27" i="3"/>
  <c r="H27" i="3"/>
  <c r="I27" i="3"/>
  <c r="B31" i="2"/>
  <c r="B31" i="8"/>
  <c r="D31" i="8" s="1"/>
  <c r="G31" i="3"/>
  <c r="H31" i="3"/>
  <c r="I31" i="3"/>
  <c r="C55" i="3"/>
  <c r="C59" i="3"/>
  <c r="C63" i="3"/>
  <c r="C67" i="3"/>
  <c r="B87" i="2"/>
  <c r="B87" i="3" s="1"/>
  <c r="B87" i="8"/>
  <c r="D87" i="8" s="1"/>
  <c r="G87" i="3"/>
  <c r="H87" i="3"/>
  <c r="I87" i="3"/>
  <c r="B91" i="2"/>
  <c r="B91" i="8"/>
  <c r="D91" i="8" s="1"/>
  <c r="G91" i="3"/>
  <c r="H91" i="3"/>
  <c r="I91" i="3"/>
  <c r="B95" i="2"/>
  <c r="B95" i="3" s="1"/>
  <c r="B95" i="8"/>
  <c r="D95" i="8" s="1"/>
  <c r="G95" i="3"/>
  <c r="H95" i="3"/>
  <c r="I95" i="3"/>
  <c r="C119" i="3"/>
  <c r="C123" i="3"/>
  <c r="C127" i="3"/>
  <c r="C131" i="3"/>
  <c r="B151" i="2"/>
  <c r="B151" i="8"/>
  <c r="D151" i="8" s="1"/>
  <c r="G151" i="3"/>
  <c r="H151" i="3"/>
  <c r="I151" i="3"/>
  <c r="B155" i="2"/>
  <c r="B155" i="3" s="1"/>
  <c r="B155" i="8"/>
  <c r="D155" i="8" s="1"/>
  <c r="G155" i="3"/>
  <c r="H155" i="3"/>
  <c r="I155" i="3"/>
  <c r="B159" i="2"/>
  <c r="B159" i="8"/>
  <c r="D159" i="8" s="1"/>
  <c r="G159" i="3"/>
  <c r="H159" i="3"/>
  <c r="I159" i="3"/>
  <c r="C171" i="3"/>
  <c r="C175" i="3"/>
  <c r="C183" i="3"/>
  <c r="C187" i="3"/>
  <c r="C191" i="3"/>
  <c r="B25" i="8"/>
  <c r="D25" i="8" s="1"/>
  <c r="G25" i="3"/>
  <c r="H25" i="3"/>
  <c r="I25" i="3"/>
  <c r="B25" i="2"/>
  <c r="B53" i="2"/>
  <c r="B53" i="8"/>
  <c r="D53" i="8" s="1"/>
  <c r="G53" i="3"/>
  <c r="H53" i="3"/>
  <c r="I53" i="3"/>
  <c r="B104" i="2"/>
  <c r="B104" i="3" s="1"/>
  <c r="B104" i="8"/>
  <c r="D104" i="8" s="1"/>
  <c r="G104" i="3"/>
  <c r="H104" i="3"/>
  <c r="I104" i="3"/>
  <c r="B132" i="2"/>
  <c r="B132" i="8"/>
  <c r="D132" i="8" s="1"/>
  <c r="G132" i="3"/>
  <c r="H132" i="3"/>
  <c r="I132" i="3"/>
  <c r="B153" i="8"/>
  <c r="D153" i="8" s="1"/>
  <c r="G153" i="3"/>
  <c r="H153" i="3"/>
  <c r="I153" i="3"/>
  <c r="B153" i="2"/>
  <c r="B181" i="2"/>
  <c r="B181" i="3" s="1"/>
  <c r="B181" i="8"/>
  <c r="D181" i="8" s="1"/>
  <c r="I181" i="3"/>
  <c r="G181" i="3"/>
  <c r="H181" i="3"/>
  <c r="C16" i="3"/>
  <c r="C32" i="3"/>
  <c r="C48" i="3"/>
  <c r="C96" i="3"/>
  <c r="C112" i="3"/>
  <c r="C160" i="3"/>
  <c r="C176" i="3"/>
  <c r="B69" i="2"/>
  <c r="B69" i="3" s="1"/>
  <c r="B69" i="8"/>
  <c r="D69" i="8" s="1"/>
  <c r="G69" i="3"/>
  <c r="H69" i="3"/>
  <c r="I69" i="3"/>
  <c r="B105" i="8"/>
  <c r="D105" i="8" s="1"/>
  <c r="G105" i="3"/>
  <c r="H105" i="3"/>
  <c r="I105" i="3"/>
  <c r="B105" i="2"/>
  <c r="B192" i="3"/>
  <c r="H121" i="8"/>
  <c r="J121" i="8" s="1"/>
  <c r="M121" i="8" s="1"/>
  <c r="J121" i="3"/>
  <c r="B11" i="8"/>
  <c r="D11" i="8" s="1"/>
  <c r="G11" i="3"/>
  <c r="I11" i="3"/>
  <c r="H11" i="3"/>
  <c r="B11" i="2"/>
  <c r="C37" i="3"/>
  <c r="C53" i="3"/>
  <c r="C69" i="3"/>
  <c r="C101" i="3"/>
  <c r="C117" i="3"/>
  <c r="C133" i="3"/>
  <c r="C165" i="3"/>
  <c r="C177" i="3"/>
  <c r="C181" i="3"/>
  <c r="H13" i="8"/>
  <c r="J13" i="8" s="1"/>
  <c r="M13" i="8" s="1"/>
  <c r="J13" i="3"/>
  <c r="H29" i="8"/>
  <c r="J29" i="8" s="1"/>
  <c r="M29" i="8" s="1"/>
  <c r="J29" i="3"/>
  <c r="B36" i="3"/>
  <c r="H44" i="8"/>
  <c r="J44" i="8" s="1"/>
  <c r="M44" i="8" s="1"/>
  <c r="J44" i="3"/>
  <c r="B51" i="3"/>
  <c r="B72" i="3"/>
  <c r="H80" i="8"/>
  <c r="J80" i="8" s="1"/>
  <c r="M80" i="8" s="1"/>
  <c r="J80" i="3"/>
  <c r="B85" i="3"/>
  <c r="H93" i="8"/>
  <c r="J93" i="8" s="1"/>
  <c r="M93" i="8" s="1"/>
  <c r="J93" i="3"/>
  <c r="B100" i="3"/>
  <c r="H108" i="8"/>
  <c r="J108" i="8" s="1"/>
  <c r="M108" i="8" s="1"/>
  <c r="J108" i="3"/>
  <c r="B115" i="3"/>
  <c r="B136" i="3"/>
  <c r="H144" i="8"/>
  <c r="J144" i="8" s="1"/>
  <c r="M144" i="8" s="1"/>
  <c r="J144" i="3"/>
  <c r="B149" i="3"/>
  <c r="B172" i="3"/>
  <c r="H179" i="8"/>
  <c r="J179" i="8" s="1"/>
  <c r="Q179" i="8" s="1"/>
  <c r="J179" i="3"/>
  <c r="H200" i="8"/>
  <c r="J200" i="8" s="1"/>
  <c r="J200" i="3"/>
  <c r="B199" i="2"/>
  <c r="B199" i="3" s="1"/>
  <c r="H199" i="3"/>
  <c r="G199" i="3"/>
  <c r="I199" i="3"/>
  <c r="G198" i="3"/>
  <c r="H198" i="3"/>
  <c r="I198" i="3"/>
  <c r="B198" i="2"/>
  <c r="J197" i="3"/>
  <c r="J196" i="3"/>
  <c r="B195" i="3"/>
  <c r="B22" i="3" l="1"/>
  <c r="B19" i="3"/>
  <c r="B20" i="3"/>
  <c r="H214" i="8"/>
  <c r="J214" i="8" s="1"/>
  <c r="M214" i="8" s="1"/>
  <c r="B218" i="3"/>
  <c r="H218" i="8"/>
  <c r="J218" i="8" s="1"/>
  <c r="M225" i="8"/>
  <c r="B223" i="3"/>
  <c r="B222" i="3"/>
  <c r="H222" i="8"/>
  <c r="J222" i="8" s="1"/>
  <c r="M219" i="8"/>
  <c r="M216" i="8"/>
  <c r="B215" i="3"/>
  <c r="M217" i="8"/>
  <c r="M220" i="8"/>
  <c r="M208" i="8"/>
  <c r="Q208" i="8"/>
  <c r="M210" i="8"/>
  <c r="Q210" i="8"/>
  <c r="H209" i="8"/>
  <c r="J209" i="8" s="1"/>
  <c r="J209" i="3"/>
  <c r="J205" i="3"/>
  <c r="H205" i="8"/>
  <c r="J206" i="3"/>
  <c r="H206" i="8"/>
  <c r="B206" i="3"/>
  <c r="B205" i="3"/>
  <c r="J210" i="3"/>
  <c r="J215" i="3"/>
  <c r="H202" i="8"/>
  <c r="J202" i="3"/>
  <c r="H207" i="8"/>
  <c r="J218" i="3"/>
  <c r="J214" i="3"/>
  <c r="B214" i="3"/>
  <c r="J219" i="3"/>
  <c r="H203" i="8"/>
  <c r="J203" i="3"/>
  <c r="J223" i="3"/>
  <c r="B219" i="3"/>
  <c r="J222" i="3"/>
  <c r="B210" i="3"/>
  <c r="H105" i="8"/>
  <c r="J105" i="8" s="1"/>
  <c r="M105" i="8" s="1"/>
  <c r="J105" i="3"/>
  <c r="B105" i="3"/>
  <c r="H181" i="8"/>
  <c r="J181" i="8" s="1"/>
  <c r="Q181" i="8" s="1"/>
  <c r="J181" i="3"/>
  <c r="H132" i="8"/>
  <c r="J132" i="8" s="1"/>
  <c r="M132" i="8" s="1"/>
  <c r="J132" i="3"/>
  <c r="H53" i="8"/>
  <c r="J53" i="8" s="1"/>
  <c r="M53" i="8" s="1"/>
  <c r="J53" i="3"/>
  <c r="H124" i="8"/>
  <c r="J124" i="8" s="1"/>
  <c r="M124" i="8" s="1"/>
  <c r="J124" i="3"/>
  <c r="H67" i="8"/>
  <c r="J67" i="8" s="1"/>
  <c r="M67" i="8" s="1"/>
  <c r="J67" i="3"/>
  <c r="H190" i="8"/>
  <c r="J190" i="8" s="1"/>
  <c r="Q190" i="8" s="1"/>
  <c r="J190" i="3"/>
  <c r="H182" i="8"/>
  <c r="J182" i="8" s="1"/>
  <c r="Q182" i="8" s="1"/>
  <c r="J182" i="3"/>
  <c r="H174" i="8"/>
  <c r="J174" i="8" s="1"/>
  <c r="M174" i="8" s="1"/>
  <c r="J174" i="3"/>
  <c r="H134" i="8"/>
  <c r="J134" i="8" s="1"/>
  <c r="M134" i="8" s="1"/>
  <c r="J134" i="3"/>
  <c r="H126" i="8"/>
  <c r="J126" i="8" s="1"/>
  <c r="M126" i="8" s="1"/>
  <c r="J126" i="3"/>
  <c r="H102" i="8"/>
  <c r="J102" i="8" s="1"/>
  <c r="M102" i="8" s="1"/>
  <c r="J102" i="3"/>
  <c r="H94" i="8"/>
  <c r="J94" i="8" s="1"/>
  <c r="M94" i="8" s="1"/>
  <c r="J94" i="3"/>
  <c r="H70" i="8"/>
  <c r="J70" i="8" s="1"/>
  <c r="M70" i="8" s="1"/>
  <c r="J70" i="3"/>
  <c r="H62" i="8"/>
  <c r="J62" i="8" s="1"/>
  <c r="M62" i="8" s="1"/>
  <c r="J62" i="3"/>
  <c r="H38" i="8"/>
  <c r="J38" i="8" s="1"/>
  <c r="M38" i="8" s="1"/>
  <c r="J38" i="3"/>
  <c r="H30" i="8"/>
  <c r="J30" i="8" s="1"/>
  <c r="M30" i="8" s="1"/>
  <c r="J30" i="3"/>
  <c r="H49" i="8"/>
  <c r="J49" i="8" s="1"/>
  <c r="M49" i="8" s="1"/>
  <c r="J49" i="3"/>
  <c r="H48" i="8"/>
  <c r="J48" i="8" s="1"/>
  <c r="M48" i="8" s="1"/>
  <c r="J48" i="3"/>
  <c r="H175" i="8"/>
  <c r="J175" i="8" s="1"/>
  <c r="M175" i="8" s="1"/>
  <c r="J175" i="3"/>
  <c r="H167" i="8"/>
  <c r="J167" i="8" s="1"/>
  <c r="M167" i="8" s="1"/>
  <c r="J167" i="3"/>
  <c r="H43" i="8"/>
  <c r="J43" i="8" s="1"/>
  <c r="M43" i="8" s="1"/>
  <c r="J43" i="3"/>
  <c r="H145" i="8"/>
  <c r="J145" i="8" s="1"/>
  <c r="M145" i="8" s="1"/>
  <c r="J145" i="3"/>
  <c r="H88" i="8"/>
  <c r="J88" i="8" s="1"/>
  <c r="M88" i="8" s="1"/>
  <c r="J88" i="3"/>
  <c r="H32" i="8"/>
  <c r="J32" i="8" s="1"/>
  <c r="M32" i="8" s="1"/>
  <c r="J32" i="3"/>
  <c r="H133" i="8"/>
  <c r="J133" i="8" s="1"/>
  <c r="M133" i="8" s="1"/>
  <c r="J133" i="3"/>
  <c r="H89" i="8"/>
  <c r="J89" i="8" s="1"/>
  <c r="M89" i="8" s="1"/>
  <c r="J89" i="3"/>
  <c r="B89" i="3"/>
  <c r="H137" i="8"/>
  <c r="J137" i="8" s="1"/>
  <c r="M137" i="8" s="1"/>
  <c r="J137" i="3"/>
  <c r="B137" i="3"/>
  <c r="H113" i="8"/>
  <c r="J113" i="8" s="1"/>
  <c r="M113" i="8" s="1"/>
  <c r="J113" i="3"/>
  <c r="H77" i="8"/>
  <c r="J77" i="8" s="1"/>
  <c r="M77" i="8" s="1"/>
  <c r="J77" i="3"/>
  <c r="H112" i="8"/>
  <c r="J112" i="8" s="1"/>
  <c r="M112" i="8" s="1"/>
  <c r="J112" i="3"/>
  <c r="H61" i="8"/>
  <c r="J61" i="8" s="1"/>
  <c r="M61" i="8" s="1"/>
  <c r="J61" i="3"/>
  <c r="H143" i="8"/>
  <c r="J143" i="8" s="1"/>
  <c r="M143" i="8" s="1"/>
  <c r="J143" i="3"/>
  <c r="H135" i="8"/>
  <c r="J135" i="8" s="1"/>
  <c r="M135" i="8" s="1"/>
  <c r="J135" i="3"/>
  <c r="H75" i="8"/>
  <c r="J75" i="8" s="1"/>
  <c r="M75" i="8" s="1"/>
  <c r="J75" i="3"/>
  <c r="H188" i="8"/>
  <c r="J188" i="8" s="1"/>
  <c r="Q188" i="8" s="1"/>
  <c r="J188" i="3"/>
  <c r="H131" i="8"/>
  <c r="J131" i="8" s="1"/>
  <c r="M131" i="8" s="1"/>
  <c r="J131" i="3"/>
  <c r="H16" i="8"/>
  <c r="J16" i="8" s="1"/>
  <c r="M16" i="8" s="1"/>
  <c r="J16" i="3"/>
  <c r="M197" i="8"/>
  <c r="Q197" i="8"/>
  <c r="H153" i="8"/>
  <c r="J153" i="8" s="1"/>
  <c r="M153" i="8" s="1"/>
  <c r="J153" i="3"/>
  <c r="B153" i="3"/>
  <c r="H25" i="8"/>
  <c r="J25" i="8" s="1"/>
  <c r="M25" i="8" s="1"/>
  <c r="J25" i="3"/>
  <c r="B25" i="3"/>
  <c r="H159" i="8"/>
  <c r="J159" i="8" s="1"/>
  <c r="M159" i="8" s="1"/>
  <c r="J159" i="3"/>
  <c r="H151" i="8"/>
  <c r="J151" i="8" s="1"/>
  <c r="M151" i="8" s="1"/>
  <c r="J151" i="3"/>
  <c r="H91" i="8"/>
  <c r="J91" i="8" s="1"/>
  <c r="M91" i="8" s="1"/>
  <c r="J91" i="3"/>
  <c r="H31" i="8"/>
  <c r="J31" i="8" s="1"/>
  <c r="M31" i="8" s="1"/>
  <c r="J31" i="3"/>
  <c r="H23" i="8"/>
  <c r="J23" i="8" s="1"/>
  <c r="M23" i="8" s="1"/>
  <c r="J23" i="3"/>
  <c r="H15" i="8"/>
  <c r="J15" i="8" s="1"/>
  <c r="M15" i="8" s="1"/>
  <c r="J15" i="3"/>
  <c r="B190" i="3"/>
  <c r="H186" i="8"/>
  <c r="J186" i="8" s="1"/>
  <c r="Q186" i="8" s="1"/>
  <c r="J186" i="3"/>
  <c r="B182" i="3"/>
  <c r="H178" i="8"/>
  <c r="J178" i="8" s="1"/>
  <c r="Q178" i="8" s="1"/>
  <c r="J178" i="3"/>
  <c r="H170" i="8"/>
  <c r="J170" i="8" s="1"/>
  <c r="M170" i="8" s="1"/>
  <c r="J170" i="3"/>
  <c r="B170" i="3"/>
  <c r="H138" i="8"/>
  <c r="J138" i="8" s="1"/>
  <c r="M138" i="8" s="1"/>
  <c r="J138" i="3"/>
  <c r="B138" i="3"/>
  <c r="H130" i="8"/>
  <c r="J130" i="8" s="1"/>
  <c r="M130" i="8" s="1"/>
  <c r="J130" i="3"/>
  <c r="B130" i="3"/>
  <c r="H106" i="8"/>
  <c r="J106" i="8" s="1"/>
  <c r="M106" i="8" s="1"/>
  <c r="J106" i="3"/>
  <c r="B106" i="3"/>
  <c r="H98" i="8"/>
  <c r="J98" i="8" s="1"/>
  <c r="M98" i="8" s="1"/>
  <c r="J98" i="3"/>
  <c r="B98" i="3"/>
  <c r="H74" i="8"/>
  <c r="J74" i="8" s="1"/>
  <c r="M74" i="8" s="1"/>
  <c r="J74" i="3"/>
  <c r="B74" i="3"/>
  <c r="H66" i="8"/>
  <c r="J66" i="8" s="1"/>
  <c r="M66" i="8" s="1"/>
  <c r="J66" i="3"/>
  <c r="B66" i="3"/>
  <c r="H42" i="8"/>
  <c r="J42" i="8" s="1"/>
  <c r="M42" i="8" s="1"/>
  <c r="J42" i="3"/>
  <c r="B42" i="3"/>
  <c r="H34" i="8"/>
  <c r="J34" i="8" s="1"/>
  <c r="M34" i="8" s="1"/>
  <c r="J34" i="3"/>
  <c r="B34" i="3"/>
  <c r="H177" i="8"/>
  <c r="J177" i="8" s="1"/>
  <c r="M177" i="8" s="1"/>
  <c r="J177" i="3"/>
  <c r="H176" i="8"/>
  <c r="J176" i="8" s="1"/>
  <c r="M176" i="8" s="1"/>
  <c r="J176" i="3"/>
  <c r="H125" i="8"/>
  <c r="J125" i="8" s="1"/>
  <c r="M125" i="8" s="1"/>
  <c r="J125" i="3"/>
  <c r="H111" i="8"/>
  <c r="J111" i="8" s="1"/>
  <c r="M111" i="8" s="1"/>
  <c r="J111" i="3"/>
  <c r="H103" i="8"/>
  <c r="J103" i="8" s="1"/>
  <c r="M103" i="8" s="1"/>
  <c r="J103" i="3"/>
  <c r="H10" i="8"/>
  <c r="J10" i="8" s="1"/>
  <c r="M10" i="8" s="1"/>
  <c r="J10" i="3"/>
  <c r="B10" i="3"/>
  <c r="H41" i="8"/>
  <c r="J41" i="8" s="1"/>
  <c r="M41" i="8" s="1"/>
  <c r="J41" i="3"/>
  <c r="B41" i="3"/>
  <c r="H168" i="8"/>
  <c r="J168" i="8" s="1"/>
  <c r="M168" i="8" s="1"/>
  <c r="J168" i="3"/>
  <c r="H40" i="8"/>
  <c r="J40" i="8" s="1"/>
  <c r="M40" i="8" s="1"/>
  <c r="J40" i="3"/>
  <c r="H187" i="8"/>
  <c r="J187" i="8" s="1"/>
  <c r="Q187" i="8" s="1"/>
  <c r="J187" i="3"/>
  <c r="H127" i="8"/>
  <c r="J127" i="8" s="1"/>
  <c r="M127" i="8" s="1"/>
  <c r="J127" i="3"/>
  <c r="H119" i="8"/>
  <c r="J119" i="8" s="1"/>
  <c r="M119" i="8" s="1"/>
  <c r="J119" i="3"/>
  <c r="H59" i="8"/>
  <c r="J59" i="8" s="1"/>
  <c r="M59" i="8" s="1"/>
  <c r="J59" i="3"/>
  <c r="H81" i="8"/>
  <c r="J81" i="8" s="1"/>
  <c r="M81" i="8" s="1"/>
  <c r="J81" i="3"/>
  <c r="H24" i="8"/>
  <c r="J24" i="8" s="1"/>
  <c r="M24" i="8" s="1"/>
  <c r="J24" i="3"/>
  <c r="H189" i="8"/>
  <c r="J189" i="8" s="1"/>
  <c r="Q189" i="8" s="1"/>
  <c r="J189" i="3"/>
  <c r="H33" i="8"/>
  <c r="J33" i="8" s="1"/>
  <c r="M33" i="8" s="1"/>
  <c r="J33" i="3"/>
  <c r="B33" i="3"/>
  <c r="B188" i="3"/>
  <c r="B132" i="3"/>
  <c r="H104" i="8"/>
  <c r="J104" i="8" s="1"/>
  <c r="M104" i="8" s="1"/>
  <c r="J104" i="3"/>
  <c r="B53" i="3"/>
  <c r="H152" i="8"/>
  <c r="J152" i="8" s="1"/>
  <c r="M152" i="8" s="1"/>
  <c r="J152" i="3"/>
  <c r="B124" i="3"/>
  <c r="H96" i="8"/>
  <c r="J96" i="8" s="1"/>
  <c r="M96" i="8" s="1"/>
  <c r="J96" i="3"/>
  <c r="B67" i="3"/>
  <c r="H37" i="8"/>
  <c r="J37" i="8" s="1"/>
  <c r="M37" i="8" s="1"/>
  <c r="J37" i="3"/>
  <c r="B174" i="3"/>
  <c r="H162" i="8"/>
  <c r="J162" i="8" s="1"/>
  <c r="M162" i="8" s="1"/>
  <c r="J162" i="3"/>
  <c r="H154" i="8"/>
  <c r="J154" i="8" s="1"/>
  <c r="M154" i="8" s="1"/>
  <c r="J154" i="3"/>
  <c r="H146" i="8"/>
  <c r="J146" i="8" s="1"/>
  <c r="M146" i="8" s="1"/>
  <c r="J146" i="3"/>
  <c r="B134" i="3"/>
  <c r="B126" i="3"/>
  <c r="H122" i="8"/>
  <c r="J122" i="8" s="1"/>
  <c r="M122" i="8" s="1"/>
  <c r="J122" i="3"/>
  <c r="H114" i="8"/>
  <c r="J114" i="8" s="1"/>
  <c r="M114" i="8" s="1"/>
  <c r="J114" i="3"/>
  <c r="B102" i="3"/>
  <c r="B94" i="3"/>
  <c r="H90" i="8"/>
  <c r="J90" i="8" s="1"/>
  <c r="M90" i="8" s="1"/>
  <c r="J90" i="3"/>
  <c r="H82" i="8"/>
  <c r="J82" i="8" s="1"/>
  <c r="M82" i="8" s="1"/>
  <c r="J82" i="3"/>
  <c r="B70" i="3"/>
  <c r="B62" i="3"/>
  <c r="H58" i="8"/>
  <c r="J58" i="8" s="1"/>
  <c r="M58" i="8" s="1"/>
  <c r="J58" i="3"/>
  <c r="H50" i="8"/>
  <c r="J50" i="8" s="1"/>
  <c r="M50" i="8" s="1"/>
  <c r="J50" i="3"/>
  <c r="B38" i="3"/>
  <c r="B30" i="3"/>
  <c r="H26" i="8"/>
  <c r="J26" i="8" s="1"/>
  <c r="M26" i="8" s="1"/>
  <c r="J26" i="3"/>
  <c r="H18" i="8"/>
  <c r="J18" i="8" s="1"/>
  <c r="M18" i="8" s="1"/>
  <c r="J18" i="3"/>
  <c r="B49" i="3"/>
  <c r="H97" i="8"/>
  <c r="J97" i="8" s="1"/>
  <c r="M97" i="8" s="1"/>
  <c r="J97" i="3"/>
  <c r="B97" i="3"/>
  <c r="H76" i="8"/>
  <c r="J76" i="8" s="1"/>
  <c r="M76" i="8" s="1"/>
  <c r="J76" i="3"/>
  <c r="B48" i="3"/>
  <c r="H17" i="8"/>
  <c r="J17" i="8" s="1"/>
  <c r="M17" i="8" s="1"/>
  <c r="J17" i="3"/>
  <c r="H171" i="8"/>
  <c r="J171" i="8" s="1"/>
  <c r="M171" i="8" s="1"/>
  <c r="J171" i="3"/>
  <c r="B167" i="3"/>
  <c r="H47" i="8"/>
  <c r="J47" i="8" s="1"/>
  <c r="M47" i="8" s="1"/>
  <c r="J47" i="3"/>
  <c r="B43" i="3"/>
  <c r="H39" i="8"/>
  <c r="J39" i="8" s="1"/>
  <c r="M39" i="8" s="1"/>
  <c r="J39" i="3"/>
  <c r="H173" i="8"/>
  <c r="J173" i="8" s="1"/>
  <c r="M173" i="8" s="1"/>
  <c r="J173" i="3"/>
  <c r="B145" i="3"/>
  <c r="H116" i="8"/>
  <c r="J116" i="8" s="1"/>
  <c r="M116" i="8" s="1"/>
  <c r="J116" i="3"/>
  <c r="B88" i="3"/>
  <c r="H60" i="8"/>
  <c r="J60" i="8" s="1"/>
  <c r="M60" i="8" s="1"/>
  <c r="J60" i="3"/>
  <c r="B32" i="3"/>
  <c r="H169" i="8"/>
  <c r="J169" i="8" s="1"/>
  <c r="M169" i="8" s="1"/>
  <c r="J169" i="3"/>
  <c r="B133" i="3"/>
  <c r="H165" i="8"/>
  <c r="J165" i="8" s="1"/>
  <c r="M165" i="8" s="1"/>
  <c r="J165" i="3"/>
  <c r="B165" i="3"/>
  <c r="B113" i="3"/>
  <c r="B77" i="3"/>
  <c r="H140" i="8"/>
  <c r="J140" i="8" s="1"/>
  <c r="M140" i="8" s="1"/>
  <c r="J140" i="3"/>
  <c r="B112" i="3"/>
  <c r="B61" i="3"/>
  <c r="B143" i="3"/>
  <c r="H139" i="8"/>
  <c r="J139" i="8" s="1"/>
  <c r="M139" i="8" s="1"/>
  <c r="J139" i="3"/>
  <c r="B135" i="3"/>
  <c r="H79" i="8"/>
  <c r="J79" i="8" s="1"/>
  <c r="M79" i="8" s="1"/>
  <c r="J79" i="3"/>
  <c r="B75" i="3"/>
  <c r="H71" i="8"/>
  <c r="J71" i="8" s="1"/>
  <c r="M71" i="8" s="1"/>
  <c r="J71" i="3"/>
  <c r="H160" i="8"/>
  <c r="J160" i="8" s="1"/>
  <c r="M160" i="8" s="1"/>
  <c r="J160" i="3"/>
  <c r="B131" i="3"/>
  <c r="H101" i="8"/>
  <c r="J101" i="8" s="1"/>
  <c r="M101" i="8" s="1"/>
  <c r="J101" i="3"/>
  <c r="H45" i="8"/>
  <c r="J45" i="8" s="1"/>
  <c r="M45" i="8" s="1"/>
  <c r="J45" i="3"/>
  <c r="B16" i="3"/>
  <c r="M200" i="8"/>
  <c r="Q200" i="8"/>
  <c r="H11" i="8"/>
  <c r="J11" i="8" s="1"/>
  <c r="M11" i="8" s="1"/>
  <c r="J11" i="3"/>
  <c r="B11" i="3"/>
  <c r="H69" i="8"/>
  <c r="J69" i="8" s="1"/>
  <c r="M69" i="8" s="1"/>
  <c r="J69" i="3"/>
  <c r="B159" i="3"/>
  <c r="H155" i="8"/>
  <c r="J155" i="8" s="1"/>
  <c r="M155" i="8" s="1"/>
  <c r="J155" i="3"/>
  <c r="B151" i="3"/>
  <c r="H95" i="8"/>
  <c r="J95" i="8" s="1"/>
  <c r="M95" i="8" s="1"/>
  <c r="J95" i="3"/>
  <c r="B91" i="3"/>
  <c r="H87" i="8"/>
  <c r="J87" i="8" s="1"/>
  <c r="M87" i="8" s="1"/>
  <c r="J87" i="3"/>
  <c r="B31" i="3"/>
  <c r="H27" i="8"/>
  <c r="J27" i="8" s="1"/>
  <c r="M27" i="8" s="1"/>
  <c r="J27" i="3"/>
  <c r="B23" i="3"/>
  <c r="H19" i="8"/>
  <c r="J19" i="8" s="1"/>
  <c r="M19" i="8" s="1"/>
  <c r="B15" i="3"/>
  <c r="H180" i="8"/>
  <c r="J180" i="8" s="1"/>
  <c r="Q180" i="8" s="1"/>
  <c r="J180" i="3"/>
  <c r="H166" i="8"/>
  <c r="J166" i="8" s="1"/>
  <c r="M166" i="8" s="1"/>
  <c r="J166" i="3"/>
  <c r="B166" i="3"/>
  <c r="H158" i="8"/>
  <c r="J158" i="8" s="1"/>
  <c r="M158" i="8" s="1"/>
  <c r="J158" i="3"/>
  <c r="B158" i="3"/>
  <c r="H150" i="8"/>
  <c r="J150" i="8" s="1"/>
  <c r="M150" i="8" s="1"/>
  <c r="J150" i="3"/>
  <c r="B150" i="3"/>
  <c r="H142" i="8"/>
  <c r="J142" i="8" s="1"/>
  <c r="M142" i="8" s="1"/>
  <c r="J142" i="3"/>
  <c r="B142" i="3"/>
  <c r="H118" i="8"/>
  <c r="J118" i="8" s="1"/>
  <c r="M118" i="8" s="1"/>
  <c r="J118" i="3"/>
  <c r="B118" i="3"/>
  <c r="H110" i="8"/>
  <c r="J110" i="8" s="1"/>
  <c r="M110" i="8" s="1"/>
  <c r="J110" i="3"/>
  <c r="B110" i="3"/>
  <c r="H86" i="8"/>
  <c r="J86" i="8" s="1"/>
  <c r="M86" i="8" s="1"/>
  <c r="J86" i="3"/>
  <c r="B86" i="3"/>
  <c r="H78" i="8"/>
  <c r="J78" i="8" s="1"/>
  <c r="M78" i="8" s="1"/>
  <c r="J78" i="3"/>
  <c r="B78" i="3"/>
  <c r="H54" i="8"/>
  <c r="J54" i="8" s="1"/>
  <c r="M54" i="8" s="1"/>
  <c r="J54" i="3"/>
  <c r="B54" i="3"/>
  <c r="H46" i="8"/>
  <c r="J46" i="8" s="1"/>
  <c r="M46" i="8" s="1"/>
  <c r="J46" i="3"/>
  <c r="B46" i="3"/>
  <c r="H22" i="8"/>
  <c r="J22" i="8" s="1"/>
  <c r="M22" i="8" s="1"/>
  <c r="H14" i="8"/>
  <c r="J14" i="8" s="1"/>
  <c r="M14" i="8" s="1"/>
  <c r="J14" i="3"/>
  <c r="B14" i="3"/>
  <c r="B177" i="3"/>
  <c r="H141" i="8"/>
  <c r="J141" i="8" s="1"/>
  <c r="M141" i="8" s="1"/>
  <c r="J141" i="3"/>
  <c r="B176" i="3"/>
  <c r="B125" i="3"/>
  <c r="B171" i="3"/>
  <c r="B111" i="3"/>
  <c r="H107" i="8"/>
  <c r="J107" i="8" s="1"/>
  <c r="M107" i="8" s="1"/>
  <c r="J107" i="3"/>
  <c r="B103" i="3"/>
  <c r="B168" i="3"/>
  <c r="H117" i="8"/>
  <c r="J117" i="8" s="1"/>
  <c r="M117" i="8" s="1"/>
  <c r="J117" i="3"/>
  <c r="H68" i="8"/>
  <c r="J68" i="8" s="1"/>
  <c r="M68" i="8" s="1"/>
  <c r="J68" i="3"/>
  <c r="B40" i="3"/>
  <c r="H191" i="8"/>
  <c r="J191" i="8" s="1"/>
  <c r="Q191" i="8" s="1"/>
  <c r="J191" i="3"/>
  <c r="H183" i="8"/>
  <c r="J183" i="8" s="1"/>
  <c r="Q183" i="8" s="1"/>
  <c r="J183" i="3"/>
  <c r="B127" i="3"/>
  <c r="H123" i="8"/>
  <c r="J123" i="8" s="1"/>
  <c r="M123" i="8" s="1"/>
  <c r="J123" i="3"/>
  <c r="B119" i="3"/>
  <c r="H63" i="8"/>
  <c r="J63" i="8" s="1"/>
  <c r="M63" i="8" s="1"/>
  <c r="J63" i="3"/>
  <c r="B59" i="3"/>
  <c r="H55" i="8"/>
  <c r="J55" i="8" s="1"/>
  <c r="M55" i="8" s="1"/>
  <c r="J55" i="3"/>
  <c r="H109" i="8"/>
  <c r="J109" i="8" s="1"/>
  <c r="M109" i="8" s="1"/>
  <c r="J109" i="3"/>
  <c r="B81" i="3"/>
  <c r="H52" i="8"/>
  <c r="J52" i="8" s="1"/>
  <c r="M52" i="8" s="1"/>
  <c r="J52" i="3"/>
  <c r="B24" i="3"/>
  <c r="B189" i="3"/>
  <c r="H161" i="8"/>
  <c r="J161" i="8" s="1"/>
  <c r="M161" i="8" s="1"/>
  <c r="J161" i="3"/>
  <c r="B161" i="3"/>
  <c r="H73" i="8"/>
  <c r="J73" i="8" s="1"/>
  <c r="M73" i="8" s="1"/>
  <c r="J73" i="3"/>
  <c r="B73" i="3"/>
  <c r="H199" i="8"/>
  <c r="J199" i="8" s="1"/>
  <c r="J199" i="3"/>
  <c r="H198" i="8"/>
  <c r="J198" i="8" s="1"/>
  <c r="J198" i="3"/>
  <c r="B198" i="3"/>
  <c r="M196" i="8"/>
  <c r="Q196" i="8"/>
  <c r="M215" i="8" l="1"/>
  <c r="M218" i="8"/>
  <c r="M209" i="8"/>
  <c r="Q209" i="8"/>
  <c r="E201" i="3"/>
  <c r="D201" i="3"/>
  <c r="C201" i="2"/>
  <c r="B201" i="8" s="1"/>
  <c r="D201" i="8" s="1"/>
  <c r="M198" i="8"/>
  <c r="Q198" i="8"/>
  <c r="M199" i="8"/>
  <c r="Q199" i="8"/>
  <c r="H201" i="3" l="1"/>
  <c r="B201" i="2"/>
  <c r="G201" i="3"/>
  <c r="I201" i="3"/>
  <c r="C201" i="3"/>
  <c r="J201" i="3" l="1"/>
  <c r="H201" i="8"/>
  <c r="J201" i="8" s="1"/>
  <c r="Q201" i="8" s="1"/>
  <c r="B201" i="3"/>
  <c r="M201" i="8" l="1"/>
  <c r="M22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E5" authorId="0" shapeId="0" xr:uid="{1BFA7FB4-53FA-45D9-AC71-18EB97155514}">
      <text>
        <r>
          <rPr>
            <sz val="9"/>
            <color indexed="81"/>
            <rFont val="Tahoma"/>
            <family val="2"/>
          </rPr>
          <t>Recursos tributarios de origen provincial (Análisis de las Finanzas) comprende la sumatoria de los conceptos: Ingresos Brutos, Patente Automotor Neta de Coparticipación, Inmobiliario, Sellos y Otros.</t>
        </r>
      </text>
    </comment>
    <comment ref="G248" authorId="0" shapeId="0" xr:uid="{00000000-0006-0000-0100-000001000000}">
      <text>
        <r>
          <rPr>
            <sz val="9"/>
            <color indexed="81"/>
            <rFont val="Tahoma"/>
            <family val="2"/>
          </rPr>
          <t>Corresponde al acumulado entre el mes de enero de 2022 y el mes de noviembre de 2022.</t>
        </r>
      </text>
    </comment>
    <comment ref="L248" authorId="0" shapeId="0" xr:uid="{00000000-0006-0000-0100-000002000000}">
      <text>
        <r>
          <rPr>
            <sz val="9"/>
            <color indexed="81"/>
            <rFont val="Tahoma"/>
            <family val="2"/>
          </rPr>
          <t>Corresponde al acumulado entre el mes de enero de 2022 y el mes de noviembre de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Ramiro Jorge</author>
  </authors>
  <commentList>
    <comment ref="B5" authorId="0" shapeId="0" xr:uid="{00000000-0006-0000-0200-000001000000}">
      <text>
        <r>
          <rPr>
            <sz val="9"/>
            <color indexed="81"/>
            <rFont val="Tahoma"/>
            <family val="2"/>
          </rPr>
          <t>La referencia "Netos" indica que se consideran los ingresos sin incluir los provenientes de la Fuente de Financiamiento 3016 (Fallo de la Corte Suprema de Justicia de la Nación en favor de la Provincia).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Ramiro Jorge</author>
    <author>Franco Riottini</author>
  </authors>
  <commentList>
    <comment ref="C5" authorId="0" shapeId="0" xr:uid="{00000000-0006-0000-0300-000002000000}">
      <text>
        <r>
          <rPr>
            <sz val="9"/>
            <color indexed="81"/>
            <rFont val="Tahoma"/>
            <family val="2"/>
          </rPr>
          <t>Recaudación Total de la Provincia, de la cual el 60% es coparticipado a Municipalidades y Comunas.</t>
        </r>
      </text>
    </comment>
    <comment ref="G5" authorId="0" shapeId="0" xr:uid="{00000000-0006-0000-0300-000003000000}">
      <text>
        <r>
          <rPr>
            <sz val="9"/>
            <color indexed="81"/>
            <rFont val="Tahoma"/>
            <family val="2"/>
          </rPr>
          <t xml:space="preserve">Recaudación Total de la Provincia, de la cual el 93% de la recaudación del Impuesto del año corriente y el 100% de la recaudación de impuestos vencidos al 31 de Diciembre del año anterior, corresponde y es coparticipado a Municipalidades y Comunas; más 1% distribuido en partes iguales entre las Municipalidades y un 1% distribuido en partes iguales entre las Comunas. </t>
        </r>
      </text>
    </comment>
    <comment ref="H5" authorId="1" shapeId="0" xr:uid="{00000000-0006-0000-0300-000004000000}">
      <text>
        <r>
          <rPr>
            <sz val="9"/>
            <color indexed="81"/>
            <rFont val="Tahoma"/>
            <family val="2"/>
          </rPr>
          <t>Hasta 2013,10 era "Otros impuestos recaudados"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I248" authorId="0" shapeId="0" xr:uid="{00000000-0006-0000-0400-000001000000}">
      <text>
        <r>
          <rPr>
            <sz val="9"/>
            <color indexed="81"/>
            <rFont val="Tahoma"/>
            <family val="2"/>
          </rPr>
          <t>Corresponde al acumulado entre el mes de enero de 2022 y el mes de noviembre de 2022.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Ramiro Jorge</author>
  </authors>
  <commentList>
    <comment ref="B5" authorId="0" shapeId="0" xr:uid="{00000000-0006-0000-0500-000001000000}">
      <text>
        <r>
          <rPr>
            <sz val="9"/>
            <color indexed="81"/>
            <rFont val="Tahoma"/>
            <family val="2"/>
          </rPr>
          <t>La referencia "Netos" indica que se consideran los gastos sin incluir los vinculados a la Fuente de Financiamiento 3016 (Fallo de la Corte Suprema de Justicia de la Nación en favor de la Provincia).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D248" authorId="0" shapeId="0" xr:uid="{00000000-0006-0000-0600-000001000000}">
      <text>
        <r>
          <rPr>
            <sz val="9"/>
            <color indexed="81"/>
            <rFont val="Tahoma"/>
            <family val="2"/>
          </rPr>
          <t xml:space="preserve">Corresponde al acumulado entre el mes de enero de 2022 y el mes de noviembre de 2022.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Q249" authorId="0" shapeId="0" xr:uid="{00000000-0006-0000-0700-000001000000}">
      <text>
        <r>
          <rPr>
            <sz val="9"/>
            <color indexed="81"/>
            <rFont val="Tahoma"/>
            <family val="2"/>
          </rPr>
          <t>Corresponde al acumulado entre el mes de enero de 2022 y el mes de diciembre de 2022.</t>
        </r>
      </text>
    </comment>
  </commentList>
</comments>
</file>

<file path=xl/sharedStrings.xml><?xml version="1.0" encoding="utf-8"?>
<sst xmlns="http://schemas.openxmlformats.org/spreadsheetml/2006/main" count="955" uniqueCount="525">
  <si>
    <t>Centro de Estudios y Servicios - Bolsa de Comercio de Santa Fe -</t>
  </si>
  <si>
    <t xml:space="preserve"> </t>
  </si>
  <si>
    <t>Ingresos del Sector Público Provincial</t>
  </si>
  <si>
    <t>Frecuencia</t>
  </si>
  <si>
    <t>Nº de series</t>
  </si>
  <si>
    <t>Fecha de inicio</t>
  </si>
  <si>
    <t>Mensual</t>
  </si>
  <si>
    <t>}</t>
  </si>
  <si>
    <t>Gastos del Sector Público Provincial</t>
  </si>
  <si>
    <t>Esquema Ahorro Inversión Financiamiento (AIF)</t>
  </si>
  <si>
    <t>Título</t>
  </si>
  <si>
    <t>Fuentes</t>
  </si>
  <si>
    <t>Ministerio de Economía de la Provincia de Santa Fe</t>
  </si>
  <si>
    <t>En millones de pesos corrientes</t>
  </si>
  <si>
    <t>1.1.1</t>
  </si>
  <si>
    <t>1.1.2</t>
  </si>
  <si>
    <t>1.1.3</t>
  </si>
  <si>
    <t>1.1.4</t>
  </si>
  <si>
    <t>1.1.6</t>
  </si>
  <si>
    <t>1.1.7</t>
  </si>
  <si>
    <t>1.1.9</t>
  </si>
  <si>
    <t>Tributarios Provinciales</t>
  </si>
  <si>
    <t>Tributarios Nacionales</t>
  </si>
  <si>
    <t>Contribución a la Seguridad Social</t>
  </si>
  <si>
    <t>No tributarios</t>
  </si>
  <si>
    <t>Otros Recursos Corrientes</t>
  </si>
  <si>
    <t>Composición de los Ingresos de la Administración Pública Provincial</t>
  </si>
  <si>
    <t>En porcentaje</t>
  </si>
  <si>
    <t>1.2.1</t>
  </si>
  <si>
    <t>1.2.2</t>
  </si>
  <si>
    <t>1.2.3</t>
  </si>
  <si>
    <t>1.2.4</t>
  </si>
  <si>
    <t>1.2.5</t>
  </si>
  <si>
    <t>1.2.6</t>
  </si>
  <si>
    <t>1.2.7</t>
  </si>
  <si>
    <t>1.2.8</t>
  </si>
  <si>
    <t>Contribución a la Seguridad Social / Ingresos Corrientes</t>
  </si>
  <si>
    <t>2.1.1</t>
  </si>
  <si>
    <t>2.1.2</t>
  </si>
  <si>
    <t>2.1.3</t>
  </si>
  <si>
    <t>2.1.4</t>
  </si>
  <si>
    <t>2.1.5</t>
  </si>
  <si>
    <t>2.1.6</t>
  </si>
  <si>
    <t>2.1.8</t>
  </si>
  <si>
    <t>Remuneraciones</t>
  </si>
  <si>
    <t>Gastos de Consumo</t>
  </si>
  <si>
    <t>Rentas de la Propiedad</t>
  </si>
  <si>
    <t>Prestaciones Seguridad Social</t>
  </si>
  <si>
    <t>Transferencias Corrientes</t>
  </si>
  <si>
    <t>Otros Gastos Corrientes</t>
  </si>
  <si>
    <t>Gastos de Capital</t>
  </si>
  <si>
    <t>2.2.1</t>
  </si>
  <si>
    <t>2.2.2</t>
  </si>
  <si>
    <t>2.2.3</t>
  </si>
  <si>
    <t>2.2.4</t>
  </si>
  <si>
    <t>2.2.5</t>
  </si>
  <si>
    <t>2.2.6</t>
  </si>
  <si>
    <t>2.2.7</t>
  </si>
  <si>
    <t>2.2.8</t>
  </si>
  <si>
    <t>2.3.1</t>
  </si>
  <si>
    <t>2.3.3</t>
  </si>
  <si>
    <t>2.3.4</t>
  </si>
  <si>
    <t>2.3.6</t>
  </si>
  <si>
    <t>2.3.7</t>
  </si>
  <si>
    <t>Administración Gubernamental</t>
  </si>
  <si>
    <t>Servicios de seguridad</t>
  </si>
  <si>
    <t>Servicios sociales</t>
  </si>
  <si>
    <t>Servicios Económicos</t>
  </si>
  <si>
    <t>Deuda Pública</t>
  </si>
  <si>
    <t>No clasificados</t>
  </si>
  <si>
    <t>3.1.1</t>
  </si>
  <si>
    <t>3.1.2</t>
  </si>
  <si>
    <t>3.1.3</t>
  </si>
  <si>
    <t>3.1.4</t>
  </si>
  <si>
    <t>3.1.5</t>
  </si>
  <si>
    <t>3.1.6</t>
  </si>
  <si>
    <t>3.1.7</t>
  </si>
  <si>
    <t>3.1.8</t>
  </si>
  <si>
    <t>3.1.9</t>
  </si>
  <si>
    <t>3.1.10</t>
  </si>
  <si>
    <t>3.1.11</t>
  </si>
  <si>
    <t>Impuesto Inmobiliario</t>
  </si>
  <si>
    <t>Patente Automotor</t>
  </si>
  <si>
    <t>Ingresos Brutos</t>
  </si>
  <si>
    <t>Nacionales (Regimen Federal)</t>
  </si>
  <si>
    <t>Fondo Federal Solidario</t>
  </si>
  <si>
    <t>Ley 13.582</t>
  </si>
  <si>
    <t>Ley 13.618 art 56 - Dto 1450/2017</t>
  </si>
  <si>
    <t>Recursos Corrientes</t>
  </si>
  <si>
    <t>Erogaciones Corrientes</t>
  </si>
  <si>
    <t>Recursos de capital</t>
  </si>
  <si>
    <t>Erogaciones de capital</t>
  </si>
  <si>
    <t>Total Recursos</t>
  </si>
  <si>
    <t>Total Erogaciones</t>
  </si>
  <si>
    <t>Déficit Caja Jubilaciones</t>
  </si>
  <si>
    <t>Millones de pesos corrientes</t>
  </si>
  <si>
    <t>4.1.1</t>
  </si>
  <si>
    <t>4.1.2</t>
  </si>
  <si>
    <t>4.1.3</t>
  </si>
  <si>
    <t>4.1.4</t>
  </si>
  <si>
    <t>4.1.5</t>
  </si>
  <si>
    <t>4.1.6</t>
  </si>
  <si>
    <t>4.1.7</t>
  </si>
  <si>
    <t>4.1.8</t>
  </si>
  <si>
    <t>4.1.9</t>
  </si>
  <si>
    <t>4.1.10</t>
  </si>
  <si>
    <t>4.1.11</t>
  </si>
  <si>
    <t>4.1.12</t>
  </si>
  <si>
    <t>4.1.13</t>
  </si>
  <si>
    <t>4.1.14</t>
  </si>
  <si>
    <t>4.1.15</t>
  </si>
  <si>
    <t>4.1.16</t>
  </si>
  <si>
    <t>4.1.17</t>
  </si>
  <si>
    <t>4.1.18</t>
  </si>
  <si>
    <t>4.1.19</t>
  </si>
  <si>
    <t>2003</t>
  </si>
  <si>
    <t>2004</t>
  </si>
  <si>
    <t>2005</t>
  </si>
  <si>
    <t>2006</t>
  </si>
  <si>
    <t>2007</t>
  </si>
  <si>
    <t>2008</t>
  </si>
  <si>
    <t>2009</t>
  </si>
  <si>
    <t>2010</t>
  </si>
  <si>
    <t>2011</t>
  </si>
  <si>
    <t>2012</t>
  </si>
  <si>
    <t>2013</t>
  </si>
  <si>
    <t>2014</t>
  </si>
  <si>
    <t>2015</t>
  </si>
  <si>
    <t>2016</t>
  </si>
  <si>
    <t>2017</t>
  </si>
  <si>
    <t>2018</t>
  </si>
  <si>
    <t>2019</t>
  </si>
  <si>
    <t>2020</t>
  </si>
  <si>
    <t>Ingresos de la Administración Pública Provincial (por carácter económico)</t>
  </si>
  <si>
    <t>Gastos de la Administración Pública Provincial (por carácter económico)</t>
  </si>
  <si>
    <t>(2+9)</t>
  </si>
  <si>
    <t>(3+6+7+8)</t>
  </si>
  <si>
    <t>(4+5)</t>
  </si>
  <si>
    <t>Ingresos de Capital</t>
  </si>
  <si>
    <t>(2+5)</t>
  </si>
  <si>
    <t>(3+4)</t>
  </si>
  <si>
    <t>Coparticipación Total</t>
  </si>
  <si>
    <t>Coparticipación Directa</t>
  </si>
  <si>
    <t>Coparticipación Indirecta</t>
  </si>
  <si>
    <t>(1-2)</t>
  </si>
  <si>
    <t>(5-4)</t>
  </si>
  <si>
    <t>(7-8)</t>
  </si>
  <si>
    <t>Inversión</t>
  </si>
  <si>
    <t>Contribuciones Figurativas (CF)</t>
  </si>
  <si>
    <t>Resultado Financiero antes de CF</t>
  </si>
  <si>
    <t>Gastos Figurativos</t>
  </si>
  <si>
    <t>Resultado Financiero</t>
  </si>
  <si>
    <t>Fuentes Financieras</t>
  </si>
  <si>
    <t>Aplicaciones Financieras</t>
  </si>
  <si>
    <t>Financiamiento Neto</t>
  </si>
  <si>
    <t>Ley 13.543</t>
  </si>
  <si>
    <t>Anual</t>
  </si>
  <si>
    <t>Resultado Económico</t>
  </si>
  <si>
    <t>Erogaciones de la Administración Pública Provincial en Concepto de Coparticipación a MM y CC</t>
  </si>
  <si>
    <t>3.1. Erogaciones de la APP en concepto de coparticipación a MM y CC</t>
  </si>
  <si>
    <t>Administración Central</t>
  </si>
  <si>
    <t>Otros</t>
  </si>
  <si>
    <t>Personal bancario transferido</t>
  </si>
  <si>
    <t>5.1.1</t>
  </si>
  <si>
    <t>5.1.2</t>
  </si>
  <si>
    <t>5.1.3</t>
  </si>
  <si>
    <t>5.1.4</t>
  </si>
  <si>
    <t>5.1.5</t>
  </si>
  <si>
    <t>5.1.6</t>
  </si>
  <si>
    <t>5.1.7</t>
  </si>
  <si>
    <t>Evolución de la planta de personal del sector público provincial. Provincia de Santa Fe. Nº de cargos permanentes y transitorios.</t>
  </si>
  <si>
    <t>Total Poder Ejecutivo</t>
  </si>
  <si>
    <t>Poder Legislativo</t>
  </si>
  <si>
    <t>Poder Judicial</t>
  </si>
  <si>
    <t>Total</t>
  </si>
  <si>
    <t>Organismos descentralizados y empresas</t>
  </si>
  <si>
    <t>Planta total de personal del sector público provincial</t>
  </si>
  <si>
    <t>Planta del Personal Provincial</t>
  </si>
  <si>
    <t>4.1. Esquema AIF - Mensual</t>
  </si>
  <si>
    <t>Recursos de Capital</t>
  </si>
  <si>
    <t xml:space="preserve">Belgrano </t>
  </si>
  <si>
    <t xml:space="preserve">Caseros </t>
  </si>
  <si>
    <t xml:space="preserve">Castellanos </t>
  </si>
  <si>
    <t xml:space="preserve">Constitución </t>
  </si>
  <si>
    <t xml:space="preserve">Garay </t>
  </si>
  <si>
    <t xml:space="preserve">General López </t>
  </si>
  <si>
    <t xml:space="preserve">General Obligado </t>
  </si>
  <si>
    <t xml:space="preserve">Iriondo </t>
  </si>
  <si>
    <t xml:space="preserve">La Capital </t>
  </si>
  <si>
    <t xml:space="preserve">Las Colonias </t>
  </si>
  <si>
    <t xml:space="preserve">9 De Julio </t>
  </si>
  <si>
    <t xml:space="preserve">Rosario </t>
  </si>
  <si>
    <t xml:space="preserve">San Cristóbal </t>
  </si>
  <si>
    <t xml:space="preserve">San Javier </t>
  </si>
  <si>
    <t xml:space="preserve">San Jerónimo </t>
  </si>
  <si>
    <t xml:space="preserve">San Justo </t>
  </si>
  <si>
    <t xml:space="preserve">San Lorenzo </t>
  </si>
  <si>
    <t xml:space="preserve">San Martin </t>
  </si>
  <si>
    <t>Vera</t>
  </si>
  <si>
    <t>Coparticipación por departamento</t>
  </si>
  <si>
    <t>6.2.1</t>
  </si>
  <si>
    <t>6.2.2</t>
  </si>
  <si>
    <t>6.2.3</t>
  </si>
  <si>
    <t>6.2.4</t>
  </si>
  <si>
    <t>6.2.5</t>
  </si>
  <si>
    <t>6.2.6</t>
  </si>
  <si>
    <t>6.2.7</t>
  </si>
  <si>
    <t>6.2.8</t>
  </si>
  <si>
    <t>6.2.9</t>
  </si>
  <si>
    <t>6.2.10</t>
  </si>
  <si>
    <t>6.2.11</t>
  </si>
  <si>
    <t>6.2.12</t>
  </si>
  <si>
    <t>6.2.13</t>
  </si>
  <si>
    <t>6.2.14</t>
  </si>
  <si>
    <t>6.2.15</t>
  </si>
  <si>
    <t>6.2.16</t>
  </si>
  <si>
    <t>6.2.17</t>
  </si>
  <si>
    <t>6.2.18</t>
  </si>
  <si>
    <t>3.2 Coparticipación por departamento</t>
  </si>
  <si>
    <t>3.3 Coparticipación por departamento</t>
  </si>
  <si>
    <t>3.2.1</t>
  </si>
  <si>
    <t>3.2.2</t>
  </si>
  <si>
    <t>3.2.3</t>
  </si>
  <si>
    <t>3.2.4</t>
  </si>
  <si>
    <t>3.2.5</t>
  </si>
  <si>
    <t>3.2.6</t>
  </si>
  <si>
    <t>3.2.7</t>
  </si>
  <si>
    <t>3.2.8</t>
  </si>
  <si>
    <t>3.2.9</t>
  </si>
  <si>
    <t>3.2.10</t>
  </si>
  <si>
    <t>3.2.11</t>
  </si>
  <si>
    <t>3.2.12</t>
  </si>
  <si>
    <t>3.2.13</t>
  </si>
  <si>
    <t>3.2.14</t>
  </si>
  <si>
    <t>3.2.15</t>
  </si>
  <si>
    <t>3.2.16</t>
  </si>
  <si>
    <t>3.2.17</t>
  </si>
  <si>
    <t>3.2.18</t>
  </si>
  <si>
    <t>3.2.19</t>
  </si>
  <si>
    <t>3.2.20</t>
  </si>
  <si>
    <t>3.3.1</t>
  </si>
  <si>
    <t>3.3.2</t>
  </si>
  <si>
    <t>3.3.3</t>
  </si>
  <si>
    <t>3.3.4</t>
  </si>
  <si>
    <t>3.3.5</t>
  </si>
  <si>
    <t>3.3.6</t>
  </si>
  <si>
    <t>3.3.7</t>
  </si>
  <si>
    <t>3.3.8</t>
  </si>
  <si>
    <t>3.3.9</t>
  </si>
  <si>
    <t>3.3.10</t>
  </si>
  <si>
    <t>3.3.11</t>
  </si>
  <si>
    <t>3.3.12</t>
  </si>
  <si>
    <t>3.3.13</t>
  </si>
  <si>
    <t>3.3.14</t>
  </si>
  <si>
    <t>3.3.15</t>
  </si>
  <si>
    <t>3.3.16</t>
  </si>
  <si>
    <t>3.3.17</t>
  </si>
  <si>
    <t>3.3.18</t>
  </si>
  <si>
    <t>3.3.19</t>
  </si>
  <si>
    <t>3.3.20</t>
  </si>
  <si>
    <t>Ministerio de Gobierno y Reforma del Estado</t>
  </si>
  <si>
    <t>Ministerio de Justicia y Derechos Humanos</t>
  </si>
  <si>
    <t>Ministerio de Seguridad</t>
  </si>
  <si>
    <t>Ministerio de la Producción</t>
  </si>
  <si>
    <t>Ministerio de Economia</t>
  </si>
  <si>
    <t>Ministerio de Educación</t>
  </si>
  <si>
    <t>Ministerio de Salud</t>
  </si>
  <si>
    <t>Ministerio de Obras Públicas y Vivienda</t>
  </si>
  <si>
    <t>Ministerio de Aguas, Servicios Públicos y Medio Ambiente</t>
  </si>
  <si>
    <t>Ministerio de Trabajo y Seguridad Social</t>
  </si>
  <si>
    <t>Ministerio de Desarrollo Social</t>
  </si>
  <si>
    <t>Ministerio de Innovación y Cultura</t>
  </si>
  <si>
    <t>Secretaría de Estado de Ciencia, Tecnología e Innovación</t>
  </si>
  <si>
    <t>Secretaría de Estado de Hábitat</t>
  </si>
  <si>
    <t>Secretaria de Estado de la Energía</t>
  </si>
  <si>
    <t>Defensoría del Pueblo</t>
  </si>
  <si>
    <t>Servicio de la Deuda Pública</t>
  </si>
  <si>
    <t>Ministerio de Ciencia, Tecnología e Innovación</t>
  </si>
  <si>
    <t>Ministerio de Infraestructura y Transporte</t>
  </si>
  <si>
    <t>En pesos corrientes</t>
  </si>
  <si>
    <t>2.1. Gastos de la Provincia de Santa Fe (carácter economico)</t>
  </si>
  <si>
    <t>2.2. Composición de los Gastos (carácter economico)</t>
  </si>
  <si>
    <t>Gastos de la Administración Pública Provincial (por finalidad y función)</t>
  </si>
  <si>
    <t>Organismos descentralizados</t>
  </si>
  <si>
    <t>Instituciones de la seguridad social</t>
  </si>
  <si>
    <t>Gastos Corrientes</t>
  </si>
  <si>
    <t>Total gastos</t>
  </si>
  <si>
    <t>Total recursos</t>
  </si>
  <si>
    <t>Presupuesto de gastos y recursos</t>
  </si>
  <si>
    <t>Coparticipación a MM y CC</t>
  </si>
  <si>
    <t>Consenso Apartado II a - Dto 0457/18</t>
  </si>
  <si>
    <t>3.1.12</t>
  </si>
  <si>
    <t>Res. Fin. Antes Cont. Neto Ley 13.543 sin D.C.J</t>
  </si>
  <si>
    <t>Res. Fin. antes de CF Neto Ley 13.543</t>
  </si>
  <si>
    <t>(19-17)</t>
  </si>
  <si>
    <t>Recaudación Fiscal</t>
  </si>
  <si>
    <t>Impuesto sobre los Ingresos Brutos</t>
  </si>
  <si>
    <t>Aportes Sociales</t>
  </si>
  <si>
    <t>Patente Única sobre Vehículos</t>
  </si>
  <si>
    <t>Recursos Varios</t>
  </si>
  <si>
    <t>1.1. Recursos de la Provincia de Santa Fe</t>
  </si>
  <si>
    <t>1.2. Composición de los recursos de la Provincia de Santa Fe</t>
  </si>
  <si>
    <t>1.3.1</t>
  </si>
  <si>
    <t>1.3.2</t>
  </si>
  <si>
    <t>1.3.3</t>
  </si>
  <si>
    <t>1.3.4</t>
  </si>
  <si>
    <t>1.3.6</t>
  </si>
  <si>
    <t>1.3.7</t>
  </si>
  <si>
    <t>Total de series</t>
  </si>
  <si>
    <t>1.3.5</t>
  </si>
  <si>
    <t>Sellos y Tasas Contr. Servicios</t>
  </si>
  <si>
    <t>Composición presupuestada del gasto por entidad de la provincia de Santa Fe</t>
  </si>
  <si>
    <t>2021</t>
  </si>
  <si>
    <t>2022</t>
  </si>
  <si>
    <t>2.3. Gastos de la Provincia de Santa Fe (por finalidad y función)</t>
  </si>
  <si>
    <t>5.1. Planta de Personal</t>
  </si>
  <si>
    <t>6.1. Presupuestos por Ministerios</t>
  </si>
  <si>
    <t>6.2. Presupuesto de gastos y recursos</t>
  </si>
  <si>
    <t>Aclaración general: los datos subrayados implican estimaciones propias, los datos en marrón indican valores provisorios y los datos en verde la existencia de una fórmula.</t>
  </si>
  <si>
    <t>Compensación Decreto 567/19</t>
  </si>
  <si>
    <t>3.1.13</t>
  </si>
  <si>
    <t>3.1.14</t>
  </si>
  <si>
    <t>Fondo Financiamiento Educativo art. 2</t>
  </si>
  <si>
    <t>Fondo Financiamiento Educativo art. 4</t>
  </si>
  <si>
    <t>Poder Ejecutivo - Gobernación</t>
  </si>
  <si>
    <t>Ministerio de Medio Ambiente</t>
  </si>
  <si>
    <t>Ministerio de Gestión Pública</t>
  </si>
  <si>
    <t>Ministerio de Cultura</t>
  </si>
  <si>
    <t>Ministerio de Ambiente y Cambio Climático</t>
  </si>
  <si>
    <t>Ministerio de Infraestructura, Servicios Públicos y Hábitat</t>
  </si>
  <si>
    <t>Ministerio de Trabajo, Empleo y Seguridad Social</t>
  </si>
  <si>
    <t>Secretaría de Estado de Igualdad y Género</t>
  </si>
  <si>
    <t>(4+5+6)</t>
  </si>
  <si>
    <t>(1+2+3)</t>
  </si>
  <si>
    <t>(5+6+7)</t>
  </si>
  <si>
    <t>(4+8)</t>
  </si>
  <si>
    <t>(10+11+12)</t>
  </si>
  <si>
    <t>(14+15+16)</t>
  </si>
  <si>
    <t>(13+17)</t>
  </si>
  <si>
    <t>2023</t>
  </si>
  <si>
    <t>2024</t>
  </si>
  <si>
    <t>2025</t>
  </si>
  <si>
    <t>Total Administración Central</t>
  </si>
  <si>
    <t>Unidades</t>
  </si>
  <si>
    <t>3.1.15</t>
  </si>
  <si>
    <t>Consenso Apartado II c - Ley 13748</t>
  </si>
  <si>
    <t>Suma (1 a 34)</t>
  </si>
  <si>
    <t>Suma (1 a 19)</t>
  </si>
  <si>
    <t>6.1.1</t>
  </si>
  <si>
    <t>6.1.2</t>
  </si>
  <si>
    <t>6.1.3</t>
  </si>
  <si>
    <t>6.1.4</t>
  </si>
  <si>
    <t>6.1.5</t>
  </si>
  <si>
    <t>6.1.6</t>
  </si>
  <si>
    <t>6.1.7</t>
  </si>
  <si>
    <t>6.1.8</t>
  </si>
  <si>
    <t>6.1.9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</si>
  <si>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</si>
  <si>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</si>
  <si>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</si>
  <si>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</si>
  <si>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</si>
  <si>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</si>
  <si>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</si>
  <si>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</si>
  <si>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</si>
  <si>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</si>
  <si>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</si>
  <si>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</si>
  <si>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</si>
  <si>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</si>
  <si>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</si>
  <si>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</si>
  <si>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</si>
  <si>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</si>
  <si>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</si>
  <si>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</si>
  <si>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</si>
  <si>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</si>
  <si>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</si>
  <si>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</si>
  <si>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</si>
  <si>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</si>
  <si>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Ministerio de Producción, Ciencia y Tecnología</t>
  </si>
  <si>
    <t>1.1.5.1</t>
  </si>
  <si>
    <t>Tributarios Nacionales Fuente de Financiamiento 3016</t>
  </si>
  <si>
    <t>Otros Recursos Corrientes Fuente de Financiamiento 3016</t>
  </si>
  <si>
    <t>1.1.8.1</t>
  </si>
  <si>
    <t>Tributarios Totales Netos de Fuente de Financiamiento 3016</t>
  </si>
  <si>
    <t>Ingresos Corrientes Netos de Fuente de Financiamiento 3016</t>
  </si>
  <si>
    <t>Transferencias Corrientes Fuente de Financiamiento 3016</t>
  </si>
  <si>
    <t>2.1.7.1</t>
  </si>
  <si>
    <t>Gastos de Capital Fuente de Financiamiento 3016</t>
  </si>
  <si>
    <t>2.1.9.1</t>
  </si>
  <si>
    <t>Administración Gubernamental Fuente de Financiamiento 3016</t>
  </si>
  <si>
    <t>Servicios Económicos Fuente de Financiamiento 3016</t>
  </si>
  <si>
    <t>2.3.2.1</t>
  </si>
  <si>
    <t>2.3.5.1</t>
  </si>
  <si>
    <t>Distribución Bonos Nacionales - Fallo CSJN</t>
  </si>
  <si>
    <t>3.1.16</t>
  </si>
  <si>
    <t>Gastos Corrientes Netos de Fuente de Financiamiento 3016</t>
  </si>
  <si>
    <t>Gastos Totales Netos de Fuente de Financiamiento 3016</t>
  </si>
  <si>
    <t>Ingresos Totales Netos de Fuente de Financiamiento 3016</t>
  </si>
  <si>
    <t>Gasto Total Neto de Fuente de Financiamiento 3016</t>
  </si>
  <si>
    <t>Esquema Ahorro Inversión Financiamiento (AIF) Neto de Fuente de Financiamiento 3016</t>
  </si>
  <si>
    <t>Esquema Ahorro Inversión Financiamiento (AIF) Fuente de Financiamiento 3016</t>
  </si>
  <si>
    <t>1.1.5</t>
  </si>
  <si>
    <t>1.1.8</t>
  </si>
  <si>
    <t>Fuente de Financiamiento 3016 / Tributarios Nacionales</t>
  </si>
  <si>
    <t>1.2.4.1</t>
  </si>
  <si>
    <t>2.1.7</t>
  </si>
  <si>
    <t>2.1.9</t>
  </si>
  <si>
    <t>Ingresos Corrientes Netos / Ingresos Totales Netos</t>
  </si>
  <si>
    <t>Tributarios Totales Netos / Ingresos Corrientes Netos</t>
  </si>
  <si>
    <t>Tributarios Provinciales / Tributarios Totales Netos</t>
  </si>
  <si>
    <t>Tributarios Nacionales / Tributarios Totales Netos</t>
  </si>
  <si>
    <t>No tributarios / Ingresos Corrientes Netos</t>
  </si>
  <si>
    <t>Otros Recursos Corrientes / Ingresos Corrientes Netos</t>
  </si>
  <si>
    <t>Ingresos de Capital / Ingresos Totales Netos</t>
  </si>
  <si>
    <t>Gastos Corrientes Netos / Gastos Totales Netos</t>
  </si>
  <si>
    <t>Remuneraciones / Gastos Corrientes Netos</t>
  </si>
  <si>
    <t>Gastos de Consumo / Gastos Corrientes Netos</t>
  </si>
  <si>
    <t>Rentas de la Propiedad / Gastos Corrientes Netos</t>
  </si>
  <si>
    <t>Prestaciones Seguridad Social / Gastos Corrientes Netos</t>
  </si>
  <si>
    <t>Transferencias Corrientes / Gastos Corrientes Netos</t>
  </si>
  <si>
    <t>Transferencias Corrientes Fuente 3016 / Transferencias Corrientes</t>
  </si>
  <si>
    <t>Otros Gastos Corrientes / Gastos Corrientes Netos</t>
  </si>
  <si>
    <t>Gastos de Capital / Gastos Totales Netos</t>
  </si>
  <si>
    <t>2.2.6.1</t>
  </si>
  <si>
    <t>Gastos de Capital Fuente 3016 / Gastos de Capital</t>
  </si>
  <si>
    <t>2.2.8.1</t>
  </si>
  <si>
    <t>2.3.2</t>
  </si>
  <si>
    <t>2.3.5</t>
  </si>
  <si>
    <t>Ingresos Tributarios</t>
  </si>
  <si>
    <t>Otros Ingresos Corrientes</t>
  </si>
  <si>
    <t>Inversión Real Directa</t>
  </si>
  <si>
    <t>(6-7)</t>
  </si>
  <si>
    <t>Endeudamiento Público e Incremento de Pasivos</t>
  </si>
  <si>
    <t>Deuda Exigible</t>
  </si>
  <si>
    <t>Inversión Financiera</t>
  </si>
  <si>
    <t>Incremento de Otros Activos Financieros</t>
  </si>
  <si>
    <t>Incremento de Disponibilidades</t>
  </si>
  <si>
    <t>Incremento de Activos Diferidos y Adelantos a Proveedores</t>
  </si>
  <si>
    <t>Contribuciones para Aplicaciones Financieras</t>
  </si>
  <si>
    <t>Gastos Figurativos para Aplicaciones Financieras</t>
  </si>
  <si>
    <t>(12-13+14-15)</t>
  </si>
  <si>
    <t>4.2. Esquema AIF Fuente de Financiamiento 3016 - Mensual</t>
  </si>
  <si>
    <t>(9+10-11)</t>
  </si>
  <si>
    <t>(17-9)</t>
  </si>
  <si>
    <t>4.2.1</t>
  </si>
  <si>
    <t>4.2.1.1</t>
  </si>
  <si>
    <t>4.2.1.2</t>
  </si>
  <si>
    <t>4.2.2</t>
  </si>
  <si>
    <t>4.2.2.1</t>
  </si>
  <si>
    <t>4.2.3</t>
  </si>
  <si>
    <t>4.2.4</t>
  </si>
  <si>
    <t>4.2.5</t>
  </si>
  <si>
    <t>4.2.5.1</t>
  </si>
  <si>
    <t>4.2.6</t>
  </si>
  <si>
    <t>4.2.7</t>
  </si>
  <si>
    <t>4.2.8</t>
  </si>
  <si>
    <t>4.2.9</t>
  </si>
  <si>
    <t>4.2.10</t>
  </si>
  <si>
    <t>4.2.11</t>
  </si>
  <si>
    <t>4.2.12</t>
  </si>
  <si>
    <t>4.2.12.1</t>
  </si>
  <si>
    <t>4.2.12.1.1</t>
  </si>
  <si>
    <t>4.2.13</t>
  </si>
  <si>
    <t>4.2.13.1</t>
  </si>
  <si>
    <t>4.2.13.1.1</t>
  </si>
  <si>
    <t>4.2.13.1.1.1</t>
  </si>
  <si>
    <t>4.2.13.1.1.2</t>
  </si>
  <si>
    <t>4.2.14</t>
  </si>
  <si>
    <t>4.2.15</t>
  </si>
  <si>
    <t>4.2.16</t>
  </si>
  <si>
    <t>(suma 3 a 8)</t>
  </si>
  <si>
    <t>(1+4)</t>
  </si>
  <si>
    <t>(8+9-10)</t>
  </si>
  <si>
    <t>(suma 2 a 7)</t>
  </si>
  <si>
    <t>(suma 5 a 15)</t>
  </si>
  <si>
    <t>Servicios Sociales Fuente de Financiamiento 3016</t>
  </si>
  <si>
    <t>2.3.4.1</t>
  </si>
  <si>
    <t>Servicios de seguridad Fuente de Financiamiento 3016</t>
  </si>
  <si>
    <t>2.3.3.1</t>
  </si>
  <si>
    <t>2026</t>
  </si>
  <si>
    <t>2027</t>
  </si>
  <si>
    <t>2028</t>
  </si>
  <si>
    <t>2029</t>
  </si>
  <si>
    <t>2030</t>
  </si>
  <si>
    <t>No tributarios Fuente de Financiamiento 3016</t>
  </si>
  <si>
    <t>1.1.7.1</t>
  </si>
  <si>
    <t>No Tributarios</t>
  </si>
  <si>
    <t>4.2.1.3</t>
  </si>
  <si>
    <t>Ministerio de Igualdad, Género y Diversidad</t>
  </si>
  <si>
    <t xml:space="preserve">Ministerio de Gobierno, Justicia y Derechos Humanos </t>
  </si>
  <si>
    <t>1.3. Recaudación fiscal provincial</t>
  </si>
  <si>
    <t>Ingresos de la Administración Pública Provincial (Recursos Provinciales)</t>
  </si>
  <si>
    <t>6.1.36</t>
  </si>
  <si>
    <t>Secretaría de Recursos Humanos y Función Pública (provincia de Santa Fe)</t>
  </si>
  <si>
    <t>Ministerio de Gobierno e Innovación Pública</t>
  </si>
  <si>
    <t>Ministerio de Justicia y Seguridad</t>
  </si>
  <si>
    <t>6.1.37</t>
  </si>
  <si>
    <t>Ministerio de Desarrollo Productivo</t>
  </si>
  <si>
    <t>6.1.38</t>
  </si>
  <si>
    <t>Ministerio de Igualdad y Desarrollo Humano</t>
  </si>
  <si>
    <t>6.1.39</t>
  </si>
  <si>
    <t>Ministerio de Obras Públicas</t>
  </si>
  <si>
    <t>6.1.40</t>
  </si>
  <si>
    <t>6.1.41</t>
  </si>
  <si>
    <t>Unidad Ejecutora de Proyectos Especiales</t>
  </si>
  <si>
    <t>Fiscalía del Estado</t>
  </si>
  <si>
    <t>Obligaciones a Cargo del Tesoro</t>
  </si>
  <si>
    <t>6.1.42</t>
  </si>
  <si>
    <t>(13-14+15-16)</t>
  </si>
  <si>
    <t>CÓDIGO</t>
  </si>
  <si>
    <t>VOLVER AL ÍNDICE</t>
  </si>
  <si>
    <t>Unidad de medida</t>
  </si>
  <si>
    <t>BASE DE DATOS ESTADÍSTICOS DE LAS FINANZAS PÚBLICAS DE LA PROVINCIA DE SANTA FE</t>
  </si>
  <si>
    <t>San Martín 2231 - CP 3000 - Santa Fe - Argentina</t>
  </si>
  <si>
    <r>
      <rPr>
        <b/>
        <u/>
        <sz val="10"/>
        <rFont val="Arial"/>
        <family val="2"/>
      </rPr>
      <t>Teléfono</t>
    </r>
    <r>
      <rPr>
        <b/>
        <sz val="10"/>
        <rFont val="Arial"/>
        <family val="2"/>
      </rPr>
      <t xml:space="preserve">: (0342) 4845800 </t>
    </r>
  </si>
  <si>
    <r>
      <rPr>
        <b/>
        <u/>
        <sz val="10"/>
        <rFont val="Arial"/>
        <family val="2"/>
      </rPr>
      <t>Email</t>
    </r>
    <r>
      <rPr>
        <b/>
        <sz val="10"/>
        <rFont val="Arial"/>
        <family val="2"/>
      </rPr>
      <t>: ces@bcsf.com.ar</t>
    </r>
  </si>
  <si>
    <r>
      <rPr>
        <b/>
        <u/>
        <sz val="10"/>
        <rFont val="Arial"/>
        <family val="2"/>
      </rPr>
      <t>Website</t>
    </r>
    <r>
      <rPr>
        <b/>
        <sz val="10"/>
        <rFont val="Arial"/>
        <family val="2"/>
      </rPr>
      <t xml:space="preserve">: https://bcsf.com.ar/ces/ o bien http://www.bcsf.com.ar </t>
    </r>
  </si>
  <si>
    <t>Ley 14.389 art 99 - Régimen de regulariación de activos</t>
  </si>
  <si>
    <t>Última actualización: 18/09/2025</t>
  </si>
  <si>
    <t>Próxima fecha de publicación: 10/11/2025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</si>
</sst>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_);[Red]\-#,##0.0_)"/>
    <numFmt numFmtId="166" formatCode="0.0%"/>
    <numFmt numFmtId="167" formatCode="#,##0_);[Red]\-#,##0_)"/>
    <numFmt numFmtId="168" formatCode="#,##0.0_ ;[Red]\-#,##0.0\ "/>
    <numFmt numFmtId="169" formatCode="#,##0.00000000_ ;[Red]\-#,##0.00000000\ "/>
    <numFmt numFmtId="170" formatCode="_ * #,##0.0_ ;_ * \-#,##0.0_ ;_ * &quot;-&quot;??_ ;_ @_ "/>
    <numFmt numFmtId="171" formatCode="#,##0.000000_ ;[Red]\-#,##0.000000\ "/>
  </numFmts>
  <fonts count="34" x14ac:knownFonts="1">
    <font>
      <sz val="11"/>
      <color theme="1"/>
      <name val="Calibri"/>
      <family val="2"/>
      <scheme val="minor"/>
    </font>
    <font>
      <sz val="11"/>
      <color theme="1"/>
      <name val="Calibri"/>
      <family val="2"/>
      <scheme val="minor"/>
    </font>
    <font>
      <b/>
      <sz val="10"/>
      <name val="Arial"/>
      <family val="2"/>
    </font>
    <font>
      <b/>
      <sz val="11"/>
      <color indexed="9"/>
      <name val="Arial"/>
      <family val="2"/>
    </font>
    <font>
      <b/>
      <sz val="10"/>
      <color indexed="9"/>
      <name val="Arial"/>
      <family val="2"/>
    </font>
    <font>
      <sz val="10"/>
      <name val="Arial"/>
      <family val="2"/>
    </font>
    <font>
      <sz val="10"/>
      <name val="MS Sans Serif"/>
    </font>
    <font>
      <b/>
      <sz val="8"/>
      <color indexed="20"/>
      <name val="Arial"/>
      <family val="2"/>
    </font>
    <font>
      <b/>
      <sz val="8"/>
      <color indexed="10"/>
      <name val="Arial"/>
      <family val="2"/>
    </font>
    <font>
      <u/>
      <sz val="10"/>
      <color indexed="12"/>
      <name val="Arial"/>
      <family val="2"/>
    </font>
    <font>
      <b/>
      <sz val="8"/>
      <color indexed="9"/>
      <name val="Arial"/>
      <family val="2"/>
    </font>
    <font>
      <b/>
      <sz val="8"/>
      <name val="Arial"/>
      <family val="2"/>
    </font>
    <font>
      <sz val="9"/>
      <color theme="1"/>
      <name val="Arial"/>
      <family val="2"/>
    </font>
    <font>
      <b/>
      <sz val="8"/>
      <color theme="0"/>
      <name val="Arial"/>
      <family val="2"/>
    </font>
    <font>
      <sz val="8"/>
      <name val="Arial"/>
      <family val="2"/>
    </font>
    <font>
      <sz val="8"/>
      <color theme="1"/>
      <name val="Arial"/>
      <family val="2"/>
    </font>
    <font>
      <sz val="8"/>
      <color indexed="12"/>
      <name val="Arial"/>
      <family val="2"/>
    </font>
    <font>
      <i/>
      <sz val="8"/>
      <name val="Arial"/>
      <family val="2"/>
    </font>
    <font>
      <sz val="8"/>
      <color rgb="FF005856"/>
      <name val="Arial"/>
      <family val="2"/>
    </font>
    <font>
      <b/>
      <sz val="8"/>
      <color rgb="FF00CC99"/>
      <name val="Arial"/>
      <family val="2"/>
    </font>
    <font>
      <sz val="9"/>
      <color indexed="81"/>
      <name val="Tahoma"/>
      <family val="2"/>
    </font>
    <font>
      <b/>
      <sz val="8"/>
      <color rgb="FFFF0000"/>
      <name val="Arial"/>
      <family val="2"/>
    </font>
    <font>
      <sz val="10"/>
      <name val="Arial"/>
      <family val="2"/>
    </font>
    <font>
      <b/>
      <sz val="13.5"/>
      <name val="Arial"/>
      <family val="2"/>
    </font>
    <font>
      <u/>
      <sz val="8"/>
      <color rgb="FF005856"/>
      <name val="Arial"/>
      <family val="2"/>
    </font>
    <font>
      <sz val="11"/>
      <color rgb="FF005856"/>
      <name val="Calibri"/>
      <family val="2"/>
      <scheme val="minor"/>
    </font>
    <font>
      <sz val="8"/>
      <name val="Calibri"/>
      <family val="2"/>
      <scheme val="minor"/>
    </font>
    <font>
      <sz val="8"/>
      <color rgb="FF002060"/>
      <name val="Arial"/>
      <family val="2"/>
    </font>
    <font>
      <b/>
      <sz val="8"/>
      <color rgb="FF00B0F0"/>
      <name val="Arial"/>
      <family val="2"/>
    </font>
    <font>
      <sz val="8"/>
      <name val="Arial"/>
      <family val="2"/>
    </font>
    <font>
      <b/>
      <u/>
      <sz val="10"/>
      <name val="Arial"/>
      <family val="2"/>
    </font>
    <font>
      <b/>
      <sz val="11"/>
      <name val="Arial"/>
      <family val="2"/>
    </font>
    <font>
      <sz val="11"/>
      <color indexed="9"/>
      <name val="Arial"/>
      <family val="2"/>
    </font>
    <font>
      <sz val="8"/>
      <color theme="8" tint="-0.499984740745262"/>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8"/>
        <bgColor indexed="64"/>
      </patternFill>
    </fill>
    <fill>
      <patternFill patternType="solid">
        <fgColor theme="1"/>
        <bgColor indexed="64"/>
      </patternFill>
    </fill>
    <fill>
      <patternFill patternType="solid">
        <fgColor theme="0" tint="-0.249977111117893"/>
        <bgColor indexed="64"/>
      </patternFill>
    </fill>
    <fill>
      <patternFill patternType="solid">
        <fgColor theme="2"/>
        <bgColor indexed="64"/>
      </patternFill>
    </fill>
    <fill>
      <patternFill patternType="solid">
        <fgColor theme="0" tint="-0.499984740745262"/>
        <bgColor indexed="64"/>
      </patternFill>
    </fill>
  </fills>
  <borders count="65">
    <border>
      <left/>
      <right/>
      <top/>
      <bottom/>
      <diagonal/>
    </border>
    <border>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dotted">
        <color indexed="18"/>
      </left>
      <right style="dotted">
        <color indexed="18"/>
      </right>
      <top/>
      <bottom/>
      <diagonal/>
    </border>
    <border>
      <left/>
      <right/>
      <top style="thin">
        <color indexed="64"/>
      </top>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auto="1"/>
      </right>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theme="0"/>
      </left>
      <right style="thin">
        <color theme="0"/>
      </right>
      <top style="thin">
        <color indexed="64"/>
      </top>
      <bottom/>
      <diagonal/>
    </border>
    <border>
      <left style="thin">
        <color theme="0"/>
      </left>
      <right style="medium">
        <color indexed="64"/>
      </right>
      <top style="thin">
        <color indexed="64"/>
      </top>
      <bottom/>
      <diagonal/>
    </border>
    <border>
      <left/>
      <right style="thin">
        <color theme="0"/>
      </right>
      <top style="thin">
        <color indexed="64"/>
      </top>
      <bottom/>
      <diagonal/>
    </border>
    <border>
      <left/>
      <right style="medium">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dotted">
        <color indexed="64"/>
      </right>
      <top/>
      <bottom/>
      <diagonal/>
    </border>
    <border>
      <left style="medium">
        <color indexed="64"/>
      </left>
      <right style="thin">
        <color theme="0"/>
      </right>
      <top style="thin">
        <color indexed="64"/>
      </top>
      <bottom/>
      <diagonal/>
    </border>
    <border>
      <left style="dotted">
        <color indexed="64"/>
      </left>
      <right/>
      <top/>
      <bottom/>
      <diagonal/>
    </border>
    <border>
      <left/>
      <right style="thin">
        <color theme="1"/>
      </right>
      <top/>
      <bottom/>
      <diagonal/>
    </border>
    <border>
      <left style="dotted">
        <color theme="1"/>
      </left>
      <right style="dotted">
        <color theme="1"/>
      </right>
      <top/>
      <bottom/>
      <diagonal/>
    </border>
    <border>
      <left/>
      <right style="dotted">
        <color theme="1"/>
      </right>
      <top/>
      <bottom/>
      <diagonal/>
    </border>
    <border>
      <left style="dotted">
        <color theme="1"/>
      </left>
      <right style="thin">
        <color theme="1"/>
      </right>
      <top/>
      <bottom/>
      <diagonal/>
    </border>
    <border>
      <left style="thin">
        <color theme="1"/>
      </left>
      <right style="thin">
        <color theme="0"/>
      </right>
      <top style="thin">
        <color indexed="64"/>
      </top>
      <bottom/>
      <diagonal/>
    </border>
    <border>
      <left style="thin">
        <color indexed="64"/>
      </left>
      <right style="thin">
        <color theme="0"/>
      </right>
      <top style="medium">
        <color indexed="64"/>
      </top>
      <bottom/>
      <diagonal/>
    </border>
    <border>
      <left style="thin">
        <color theme="0"/>
      </left>
      <right style="thin">
        <color theme="0"/>
      </right>
      <top style="medium">
        <color indexed="64"/>
      </top>
      <bottom/>
      <diagonal/>
    </border>
    <border>
      <left/>
      <right style="thin">
        <color theme="0"/>
      </right>
      <top/>
      <bottom/>
      <diagonal/>
    </border>
    <border>
      <left style="thin">
        <color theme="0"/>
      </left>
      <right/>
      <top style="thin">
        <color indexed="64"/>
      </top>
      <bottom/>
      <diagonal/>
    </border>
    <border>
      <left style="thin">
        <color theme="0"/>
      </left>
      <right style="thin">
        <color theme="0"/>
      </right>
      <top/>
      <bottom/>
      <diagonal/>
    </border>
    <border>
      <left style="thin">
        <color theme="1"/>
      </left>
      <right style="thin">
        <color theme="1"/>
      </right>
      <top/>
      <bottom/>
      <diagonal/>
    </border>
    <border>
      <left style="dotted">
        <color indexed="64"/>
      </left>
      <right style="thin">
        <color theme="1"/>
      </right>
      <top/>
      <bottom/>
      <diagonal/>
    </border>
    <border>
      <left style="thin">
        <color indexed="64"/>
      </left>
      <right style="thin">
        <color theme="0"/>
      </right>
      <top/>
      <bottom/>
      <diagonal/>
    </border>
    <border>
      <left style="thin">
        <color theme="0"/>
      </left>
      <right style="dotted">
        <color indexed="64"/>
      </right>
      <top/>
      <bottom/>
      <diagonal/>
    </border>
    <border>
      <left style="thin">
        <color theme="0"/>
      </left>
      <right style="thin">
        <color indexed="64"/>
      </right>
      <top/>
      <bottom/>
      <diagonal/>
    </border>
    <border>
      <left style="dotted">
        <color indexed="64"/>
      </left>
      <right style="thin">
        <color theme="0"/>
      </right>
      <top/>
      <bottom/>
      <diagonal/>
    </border>
    <border>
      <left style="thin">
        <color theme="0"/>
      </left>
      <right style="dotted">
        <color theme="0"/>
      </right>
      <top/>
      <bottom/>
      <diagonal/>
    </border>
    <border>
      <left style="thin">
        <color theme="0"/>
      </left>
      <right/>
      <top/>
      <bottom/>
      <diagonal/>
    </border>
    <border>
      <left style="thin">
        <color theme="0"/>
      </left>
      <right style="dotted">
        <color theme="1"/>
      </right>
      <top/>
      <bottom/>
      <diagonal/>
    </border>
    <border>
      <left style="dotted">
        <color theme="1"/>
      </left>
      <right/>
      <top/>
      <bottom/>
      <diagonal/>
    </border>
    <border>
      <left style="thin">
        <color theme="0"/>
      </left>
      <right style="medium">
        <color indexed="64"/>
      </right>
      <top/>
      <bottom/>
      <diagonal/>
    </border>
    <border>
      <left style="dotted">
        <color indexed="64"/>
      </left>
      <right style="thin">
        <color indexed="64"/>
      </right>
      <top/>
      <bottom/>
      <diagonal/>
    </border>
    <border>
      <left style="dotted">
        <color indexed="64"/>
      </left>
      <right style="dotted">
        <color indexed="64"/>
      </right>
      <top style="medium">
        <color indexed="64"/>
      </top>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s>
  <cellStyleXfs count="8">
    <xf numFmtId="0" fontId="0" fillId="0" borderId="0"/>
    <xf numFmtId="9" fontId="1" fillId="0" borderId="0" applyFont="0" applyFill="0" applyBorder="0" applyAlignment="0" applyProtection="0"/>
    <xf numFmtId="0" fontId="6" fillId="0" borderId="0"/>
    <xf numFmtId="0" fontId="9" fillId="0" borderId="0" applyNumberFormat="0" applyFill="0" applyBorder="0" applyAlignment="0" applyProtection="0">
      <alignment vertical="top"/>
      <protection locked="0"/>
    </xf>
    <xf numFmtId="9" fontId="1" fillId="0" borderId="0" applyFont="0" applyFill="0" applyBorder="0" applyAlignment="0" applyProtection="0"/>
    <xf numFmtId="0" fontId="22" fillId="0" borderId="0"/>
    <xf numFmtId="9" fontId="23" fillId="0" borderId="0" applyFill="0" applyBorder="0" applyAlignment="0" applyProtection="0"/>
    <xf numFmtId="164" fontId="1" fillId="0" borderId="0" applyFont="0" applyFill="0" applyBorder="0" applyAlignment="0" applyProtection="0"/>
  </cellStyleXfs>
  <cellXfs count="307">
    <xf numFmtId="0" fontId="0" fillId="0" borderId="0" xfId="0"/>
    <xf numFmtId="0" fontId="0" fillId="2" borderId="0" xfId="0" applyFill="1"/>
    <xf numFmtId="0" fontId="0" fillId="2" borderId="0" xfId="0" applyFill="1" applyAlignment="1">
      <alignment horizontal="center" vertical="center"/>
    </xf>
    <xf numFmtId="0" fontId="0" fillId="3" borderId="0" xfId="0" applyFill="1"/>
    <xf numFmtId="0" fontId="2" fillId="2" borderId="0" xfId="0" applyFont="1" applyFill="1"/>
    <xf numFmtId="0" fontId="3" fillId="2" borderId="0" xfId="0" applyFont="1" applyFill="1" applyAlignment="1">
      <alignment vertical="center"/>
    </xf>
    <xf numFmtId="0" fontId="3" fillId="2" borderId="0" xfId="0" applyFont="1" applyFill="1" applyAlignment="1">
      <alignment horizontal="center" vertical="center"/>
    </xf>
    <xf numFmtId="0" fontId="4" fillId="2" borderId="0" xfId="0" applyFont="1" applyFill="1" applyAlignment="1">
      <alignment vertical="center"/>
    </xf>
    <xf numFmtId="0" fontId="4" fillId="3" borderId="0" xfId="0" applyFont="1" applyFill="1" applyAlignment="1">
      <alignment vertical="center"/>
    </xf>
    <xf numFmtId="0" fontId="5" fillId="3" borderId="3" xfId="0" applyFont="1" applyFill="1" applyBorder="1" applyAlignment="1">
      <alignment horizontal="center" vertical="center"/>
    </xf>
    <xf numFmtId="1" fontId="8" fillId="2" borderId="1" xfId="0" applyNumberFormat="1" applyFont="1" applyFill="1" applyBorder="1" applyAlignment="1">
      <alignment horizontal="center"/>
    </xf>
    <xf numFmtId="1" fontId="8" fillId="2" borderId="4" xfId="0" applyNumberFormat="1" applyFont="1" applyFill="1" applyBorder="1" applyAlignment="1">
      <alignment horizontal="center"/>
    </xf>
    <xf numFmtId="1" fontId="8" fillId="2" borderId="5" xfId="0" applyNumberFormat="1" applyFont="1" applyFill="1" applyBorder="1" applyAlignment="1">
      <alignment horizontal="center"/>
    </xf>
    <xf numFmtId="0" fontId="11" fillId="2" borderId="6" xfId="0" applyFont="1" applyFill="1" applyBorder="1" applyAlignment="1">
      <alignment horizontal="centerContinuous" vertical="center" wrapText="1"/>
    </xf>
    <xf numFmtId="0" fontId="11" fillId="2" borderId="8" xfId="0" applyFont="1" applyFill="1" applyBorder="1" applyAlignment="1">
      <alignment horizontal="centerContinuous" vertical="center" wrapText="1"/>
    </xf>
    <xf numFmtId="0" fontId="11" fillId="2" borderId="9" xfId="0" applyFont="1" applyFill="1" applyBorder="1" applyAlignment="1">
      <alignment horizontal="centerContinuous"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1" fontId="8" fillId="2" borderId="6" xfId="0" applyNumberFormat="1" applyFont="1" applyFill="1" applyBorder="1" applyAlignment="1">
      <alignment horizontal="center" vertical="center"/>
    </xf>
    <xf numFmtId="1" fontId="8" fillId="2" borderId="13" xfId="0" applyNumberFormat="1" applyFont="1" applyFill="1" applyBorder="1" applyAlignment="1">
      <alignment horizontal="center" vertical="center"/>
    </xf>
    <xf numFmtId="1" fontId="8" fillId="2" borderId="9" xfId="0" applyNumberFormat="1" applyFont="1" applyFill="1" applyBorder="1" applyAlignment="1">
      <alignment horizontal="center" vertical="center"/>
    </xf>
    <xf numFmtId="1" fontId="8" fillId="2" borderId="11" xfId="0" applyNumberFormat="1" applyFont="1" applyFill="1" applyBorder="1" applyAlignment="1">
      <alignment horizontal="center" vertical="center"/>
    </xf>
    <xf numFmtId="1" fontId="8" fillId="2" borderId="12" xfId="0" applyNumberFormat="1" applyFont="1" applyFill="1" applyBorder="1" applyAlignment="1">
      <alignment horizontal="center" vertical="center"/>
    </xf>
    <xf numFmtId="1" fontId="8" fillId="2" borderId="13" xfId="0" applyNumberFormat="1" applyFont="1" applyFill="1" applyBorder="1" applyAlignment="1">
      <alignment horizontal="center"/>
    </xf>
    <xf numFmtId="0" fontId="11" fillId="2" borderId="1" xfId="0" applyFont="1" applyFill="1" applyBorder="1" applyAlignment="1">
      <alignment horizontal="centerContinuous" vertical="center" wrapText="1"/>
    </xf>
    <xf numFmtId="0" fontId="15" fillId="3" borderId="1" xfId="0" applyFont="1" applyFill="1" applyBorder="1" applyAlignment="1">
      <alignment horizontal="centerContinuous"/>
    </xf>
    <xf numFmtId="0" fontId="11" fillId="2" borderId="5" xfId="0" applyFont="1" applyFill="1" applyBorder="1" applyAlignment="1">
      <alignment horizontal="centerContinuous" vertical="center" wrapText="1"/>
    </xf>
    <xf numFmtId="0" fontId="15" fillId="3" borderId="0" xfId="0" applyFont="1" applyFill="1" applyAlignment="1">
      <alignment horizontal="centerContinuous"/>
    </xf>
    <xf numFmtId="0" fontId="11" fillId="2" borderId="6" xfId="0" quotePrefix="1" applyFont="1" applyFill="1" applyBorder="1" applyAlignment="1">
      <alignment horizontal="center" vertical="center" wrapText="1"/>
    </xf>
    <xf numFmtId="165" fontId="14" fillId="0" borderId="17" xfId="0" applyNumberFormat="1" applyFont="1" applyBorder="1" applyAlignment="1">
      <alignment vertical="center"/>
    </xf>
    <xf numFmtId="1" fontId="8" fillId="2" borderId="18" xfId="0" applyNumberFormat="1" applyFont="1" applyFill="1" applyBorder="1" applyAlignment="1">
      <alignment horizontal="center"/>
    </xf>
    <xf numFmtId="1" fontId="8" fillId="2" borderId="8" xfId="0" applyNumberFormat="1" applyFont="1" applyFill="1" applyBorder="1" applyAlignment="1">
      <alignment horizontal="center"/>
    </xf>
    <xf numFmtId="0" fontId="16" fillId="2" borderId="0" xfId="0" applyFont="1" applyFill="1"/>
    <xf numFmtId="0" fontId="16" fillId="2" borderId="19" xfId="0" applyFont="1" applyFill="1" applyBorder="1"/>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11" fillId="2" borderId="20" xfId="0" quotePrefix="1" applyFont="1" applyFill="1" applyBorder="1" applyAlignment="1">
      <alignment horizontal="center" vertical="center" wrapText="1"/>
    </xf>
    <xf numFmtId="0" fontId="11" fillId="2" borderId="21" xfId="0" quotePrefix="1" applyFont="1" applyFill="1" applyBorder="1" applyAlignment="1">
      <alignment horizontal="center" vertical="center" wrapText="1"/>
    </xf>
    <xf numFmtId="165" fontId="14" fillId="6" borderId="16" xfId="0" applyNumberFormat="1" applyFont="1" applyFill="1" applyBorder="1"/>
    <xf numFmtId="1" fontId="11" fillId="2" borderId="6" xfId="0" applyNumberFormat="1" applyFont="1" applyFill="1" applyBorder="1" applyAlignment="1">
      <alignment horizontal="center" vertical="center"/>
    </xf>
    <xf numFmtId="1" fontId="11" fillId="2" borderId="13" xfId="0" applyNumberFormat="1" applyFont="1" applyFill="1" applyBorder="1" applyAlignment="1">
      <alignment horizontal="center" vertical="center"/>
    </xf>
    <xf numFmtId="1" fontId="11" fillId="2" borderId="9" xfId="0" applyNumberFormat="1" applyFont="1" applyFill="1" applyBorder="1" applyAlignment="1">
      <alignment horizontal="center" vertical="center"/>
    </xf>
    <xf numFmtId="1" fontId="8" fillId="2" borderId="23" xfId="0" applyNumberFormat="1" applyFont="1" applyFill="1" applyBorder="1" applyAlignment="1">
      <alignment horizontal="center" vertical="center"/>
    </xf>
    <xf numFmtId="1" fontId="11" fillId="2" borderId="1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1" fillId="2" borderId="5" xfId="0" quotePrefix="1" applyFont="1" applyFill="1" applyBorder="1" applyAlignment="1">
      <alignment horizontal="center" vertical="center" wrapText="1"/>
    </xf>
    <xf numFmtId="0" fontId="11" fillId="2" borderId="16" xfId="0" applyFont="1" applyFill="1" applyBorder="1" applyAlignment="1">
      <alignment horizontal="centerContinuous" vertical="center" wrapText="1"/>
    </xf>
    <xf numFmtId="0" fontId="12" fillId="3" borderId="15" xfId="0" applyFont="1" applyFill="1" applyBorder="1" applyAlignment="1">
      <alignment horizontal="centerContinuous"/>
    </xf>
    <xf numFmtId="0" fontId="11" fillId="2" borderId="24" xfId="0" applyFont="1" applyFill="1" applyBorder="1" applyAlignment="1">
      <alignment horizontal="centerContinuous" vertical="center" wrapText="1"/>
    </xf>
    <xf numFmtId="0" fontId="11" fillId="2" borderId="17" xfId="0" applyFont="1" applyFill="1" applyBorder="1" applyAlignment="1">
      <alignment horizontal="centerContinuous" vertical="center" wrapText="1"/>
    </xf>
    <xf numFmtId="0" fontId="12" fillId="3" borderId="1" xfId="0" applyFont="1" applyFill="1" applyBorder="1" applyAlignment="1">
      <alignment horizontal="centerContinuous"/>
    </xf>
    <xf numFmtId="1" fontId="8" fillId="2" borderId="7" xfId="0" applyNumberFormat="1" applyFont="1" applyFill="1" applyBorder="1" applyAlignment="1">
      <alignment horizontal="center" vertical="center"/>
    </xf>
    <xf numFmtId="0" fontId="11" fillId="2" borderId="7" xfId="0" quotePrefix="1" applyFont="1" applyFill="1" applyBorder="1" applyAlignment="1">
      <alignment horizontal="center" vertical="center" wrapText="1"/>
    </xf>
    <xf numFmtId="0" fontId="11" fillId="2" borderId="4" xfId="0" applyFont="1" applyFill="1" applyBorder="1" applyAlignment="1">
      <alignment horizontal="centerContinuous" vertical="center" wrapText="1"/>
    </xf>
    <xf numFmtId="0" fontId="17" fillId="2" borderId="5" xfId="0" applyFont="1" applyFill="1" applyBorder="1" applyAlignment="1">
      <alignment horizontal="centerContinuous" vertical="center" wrapText="1"/>
    </xf>
    <xf numFmtId="165" fontId="10" fillId="6" borderId="22" xfId="0" applyNumberFormat="1" applyFont="1" applyFill="1" applyBorder="1" applyAlignment="1">
      <alignment vertical="center"/>
    </xf>
    <xf numFmtId="165" fontId="14" fillId="6" borderId="22" xfId="0" applyNumberFormat="1" applyFont="1" applyFill="1" applyBorder="1" applyAlignment="1">
      <alignment vertical="center"/>
    </xf>
    <xf numFmtId="165" fontId="10" fillId="6" borderId="19" xfId="0" applyNumberFormat="1" applyFont="1" applyFill="1" applyBorder="1" applyAlignment="1">
      <alignment vertical="center"/>
    </xf>
    <xf numFmtId="165" fontId="14" fillId="0" borderId="16" xfId="0" applyNumberFormat="1" applyFont="1" applyBorder="1" applyAlignment="1">
      <alignment vertical="center"/>
    </xf>
    <xf numFmtId="165" fontId="14" fillId="6" borderId="16" xfId="0" applyNumberFormat="1" applyFont="1" applyFill="1" applyBorder="1" applyAlignment="1">
      <alignment vertical="center"/>
    </xf>
    <xf numFmtId="165" fontId="14" fillId="6" borderId="17" xfId="0" applyNumberFormat="1" applyFont="1" applyFill="1" applyBorder="1" applyAlignment="1">
      <alignment vertical="center"/>
    </xf>
    <xf numFmtId="1" fontId="21" fillId="2" borderId="9" xfId="0" applyNumberFormat="1" applyFont="1" applyFill="1" applyBorder="1" applyAlignment="1">
      <alignment horizontal="center" vertical="center"/>
    </xf>
    <xf numFmtId="0" fontId="14" fillId="2" borderId="6" xfId="0" quotePrefix="1" applyFont="1" applyFill="1" applyBorder="1" applyAlignment="1">
      <alignment horizontal="center" vertical="center" wrapText="1"/>
    </xf>
    <xf numFmtId="0" fontId="14" fillId="2" borderId="1" xfId="0" quotePrefix="1"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1" xfId="0" applyFont="1" applyFill="1" applyBorder="1" applyAlignment="1">
      <alignment horizontal="centerContinuous" vertical="center" wrapText="1"/>
    </xf>
    <xf numFmtId="0" fontId="14" fillId="2" borderId="8" xfId="0" applyFont="1" applyFill="1" applyBorder="1" applyAlignment="1">
      <alignment horizontal="center" vertical="center" wrapText="1"/>
    </xf>
    <xf numFmtId="0" fontId="14" fillId="2" borderId="27" xfId="0" applyFont="1" applyFill="1" applyBorder="1" applyAlignment="1">
      <alignment horizontal="center" vertical="center" wrapText="1"/>
    </xf>
    <xf numFmtId="1" fontId="11" fillId="2" borderId="8" xfId="0" applyNumberFormat="1" applyFont="1" applyFill="1" applyBorder="1" applyAlignment="1">
      <alignment horizontal="center" vertical="center"/>
    </xf>
    <xf numFmtId="168" fontId="0" fillId="3" borderId="0" xfId="0" applyNumberFormat="1" applyFill="1"/>
    <xf numFmtId="169" fontId="0" fillId="3" borderId="0" xfId="0" applyNumberFormat="1" applyFill="1"/>
    <xf numFmtId="165" fontId="0" fillId="3" borderId="0" xfId="0" applyNumberFormat="1" applyFill="1"/>
    <xf numFmtId="165" fontId="15" fillId="0" borderId="16" xfId="0" applyNumberFormat="1" applyFont="1" applyBorder="1" applyAlignment="1">
      <alignment vertical="center"/>
    </xf>
    <xf numFmtId="165" fontId="14" fillId="0" borderId="24" xfId="0" applyNumberFormat="1" applyFont="1" applyBorder="1" applyAlignment="1">
      <alignment vertical="center"/>
    </xf>
    <xf numFmtId="0" fontId="9" fillId="3" borderId="0" xfId="3" applyFill="1" applyAlignment="1" applyProtection="1"/>
    <xf numFmtId="165" fontId="13" fillId="5" borderId="28" xfId="0" applyNumberFormat="1" applyFont="1" applyFill="1" applyBorder="1" applyAlignment="1">
      <alignment vertical="center"/>
    </xf>
    <xf numFmtId="165" fontId="13" fillId="5" borderId="29" xfId="0" applyNumberFormat="1" applyFont="1" applyFill="1" applyBorder="1" applyAlignment="1">
      <alignment vertical="center"/>
    </xf>
    <xf numFmtId="0" fontId="11" fillId="2" borderId="15" xfId="0" applyFont="1" applyFill="1" applyBorder="1" applyAlignment="1">
      <alignment horizontal="centerContinuous" vertical="center" wrapText="1"/>
    </xf>
    <xf numFmtId="1" fontId="11" fillId="2" borderId="7" xfId="0" applyNumberFormat="1" applyFont="1" applyFill="1" applyBorder="1" applyAlignment="1">
      <alignment horizontal="center" vertical="center"/>
    </xf>
    <xf numFmtId="1" fontId="8" fillId="2" borderId="10" xfId="0" applyNumberFormat="1" applyFont="1" applyFill="1" applyBorder="1" applyAlignment="1">
      <alignment horizontal="center" vertical="center"/>
    </xf>
    <xf numFmtId="165" fontId="13" fillId="5" borderId="30" xfId="0" applyNumberFormat="1" applyFont="1" applyFill="1" applyBorder="1" applyAlignment="1">
      <alignment vertical="center"/>
    </xf>
    <xf numFmtId="165" fontId="18" fillId="0" borderId="32" xfId="0" applyNumberFormat="1" applyFont="1" applyBorder="1" applyAlignment="1">
      <alignment vertical="center"/>
    </xf>
    <xf numFmtId="165" fontId="14" fillId="0" borderId="32" xfId="0" applyNumberFormat="1" applyFont="1" applyBorder="1" applyAlignment="1">
      <alignment vertical="center"/>
    </xf>
    <xf numFmtId="165" fontId="14" fillId="0" borderId="34" xfId="0" applyNumberFormat="1" applyFont="1" applyBorder="1" applyAlignment="1">
      <alignment vertical="center"/>
    </xf>
    <xf numFmtId="165" fontId="15" fillId="0" borderId="32" xfId="0" applyNumberFormat="1" applyFont="1" applyBorder="1" applyAlignment="1">
      <alignment vertical="center"/>
    </xf>
    <xf numFmtId="165" fontId="15" fillId="0" borderId="34" xfId="0" applyNumberFormat="1" applyFont="1" applyBorder="1" applyAlignment="1">
      <alignment vertical="center"/>
    </xf>
    <xf numFmtId="165" fontId="14" fillId="0" borderId="35" xfId="0" applyNumberFormat="1" applyFont="1" applyBorder="1" applyAlignment="1">
      <alignment vertical="center"/>
    </xf>
    <xf numFmtId="165" fontId="15" fillId="0" borderId="19" xfId="0" applyNumberFormat="1" applyFont="1" applyBorder="1" applyAlignment="1">
      <alignment vertical="center"/>
    </xf>
    <xf numFmtId="165" fontId="10" fillId="4" borderId="19" xfId="0" applyNumberFormat="1" applyFont="1" applyFill="1" applyBorder="1" applyAlignment="1">
      <alignment vertical="center"/>
    </xf>
    <xf numFmtId="165" fontId="14" fillId="0" borderId="19" xfId="0" applyNumberFormat="1" applyFont="1" applyBorder="1" applyAlignment="1">
      <alignment vertical="center"/>
    </xf>
    <xf numFmtId="170" fontId="10" fillId="4" borderId="28" xfId="7" applyNumberFormat="1" applyFont="1" applyFill="1" applyBorder="1" applyAlignment="1"/>
    <xf numFmtId="170" fontId="14" fillId="0" borderId="15" xfId="7" applyNumberFormat="1" applyFont="1" applyBorder="1" applyAlignment="1"/>
    <xf numFmtId="170" fontId="14" fillId="0" borderId="32" xfId="7" applyNumberFormat="1" applyFont="1" applyBorder="1" applyAlignment="1"/>
    <xf numFmtId="170" fontId="14" fillId="0" borderId="34" xfId="7" applyNumberFormat="1" applyFont="1" applyBorder="1" applyAlignment="1"/>
    <xf numFmtId="170" fontId="10" fillId="4" borderId="0" xfId="7" applyNumberFormat="1" applyFont="1" applyFill="1" applyBorder="1" applyAlignment="1"/>
    <xf numFmtId="170" fontId="14" fillId="0" borderId="37" xfId="7" applyNumberFormat="1" applyFont="1" applyBorder="1" applyAlignment="1"/>
    <xf numFmtId="165" fontId="14" fillId="6" borderId="33" xfId="0" applyNumberFormat="1" applyFont="1" applyFill="1" applyBorder="1"/>
    <xf numFmtId="165" fontId="14" fillId="6" borderId="34" xfId="0" applyNumberFormat="1" applyFont="1" applyFill="1" applyBorder="1"/>
    <xf numFmtId="165" fontId="13" fillId="5" borderId="34" xfId="0" applyNumberFormat="1" applyFont="1" applyFill="1" applyBorder="1"/>
    <xf numFmtId="165" fontId="14" fillId="0" borderId="34" xfId="0" applyNumberFormat="1" applyFont="1" applyBorder="1"/>
    <xf numFmtId="165" fontId="10" fillId="4" borderId="28" xfId="0" applyNumberFormat="1" applyFont="1" applyFill="1" applyBorder="1"/>
    <xf numFmtId="165" fontId="10" fillId="4" borderId="30" xfId="0" applyNumberFormat="1" applyFont="1" applyFill="1" applyBorder="1"/>
    <xf numFmtId="165" fontId="14" fillId="0" borderId="35" xfId="0" applyNumberFormat="1" applyFont="1" applyBorder="1"/>
    <xf numFmtId="167" fontId="14" fillId="0" borderId="15" xfId="0" applyNumberFormat="1" applyFont="1" applyBorder="1"/>
    <xf numFmtId="165" fontId="14" fillId="0" borderId="15" xfId="0" applyNumberFormat="1" applyFont="1" applyBorder="1" applyAlignment="1">
      <alignment vertical="center"/>
    </xf>
    <xf numFmtId="167" fontId="14" fillId="0" borderId="34" xfId="0" applyNumberFormat="1" applyFont="1" applyBorder="1"/>
    <xf numFmtId="167" fontId="13" fillId="5" borderId="0" xfId="0" applyNumberFormat="1" applyFont="1" applyFill="1" applyAlignment="1">
      <alignment vertical="center"/>
    </xf>
    <xf numFmtId="167" fontId="13" fillId="5" borderId="46" xfId="0" applyNumberFormat="1" applyFont="1" applyFill="1" applyBorder="1" applyAlignment="1">
      <alignment vertical="center"/>
    </xf>
    <xf numFmtId="167" fontId="13" fillId="5" borderId="28" xfId="0" applyNumberFormat="1" applyFont="1" applyFill="1" applyBorder="1" applyAlignment="1">
      <alignment vertical="center"/>
    </xf>
    <xf numFmtId="167" fontId="14" fillId="0" borderId="32" xfId="0" applyNumberFormat="1" applyFont="1" applyBorder="1"/>
    <xf numFmtId="165" fontId="10" fillId="4" borderId="0" xfId="0" applyNumberFormat="1" applyFont="1" applyFill="1"/>
    <xf numFmtId="165" fontId="10" fillId="4" borderId="46" xfId="0" applyNumberFormat="1" applyFont="1" applyFill="1" applyBorder="1"/>
    <xf numFmtId="165" fontId="10" fillId="4" borderId="47" xfId="0" applyNumberFormat="1" applyFont="1" applyFill="1" applyBorder="1"/>
    <xf numFmtId="165" fontId="10" fillId="4" borderId="45" xfId="0" applyNumberFormat="1" applyFont="1" applyFill="1" applyBorder="1"/>
    <xf numFmtId="165" fontId="14" fillId="6" borderId="0" xfId="0" applyNumberFormat="1" applyFont="1" applyFill="1"/>
    <xf numFmtId="165" fontId="14" fillId="0" borderId="0" xfId="0" applyNumberFormat="1" applyFont="1"/>
    <xf numFmtId="165" fontId="14" fillId="0" borderId="37" xfId="0" applyNumberFormat="1" applyFont="1" applyBorder="1"/>
    <xf numFmtId="0" fontId="11" fillId="2" borderId="31" xfId="0" quotePrefix="1" applyFont="1" applyFill="1" applyBorder="1" applyAlignment="1">
      <alignment vertical="center" wrapText="1"/>
    </xf>
    <xf numFmtId="167" fontId="14" fillId="6" borderId="15" xfId="0" applyNumberFormat="1" applyFont="1" applyFill="1" applyBorder="1" applyAlignment="1">
      <alignment vertical="center"/>
    </xf>
    <xf numFmtId="167" fontId="14" fillId="0" borderId="35" xfId="0" applyNumberFormat="1" applyFont="1" applyBorder="1" applyAlignment="1">
      <alignment vertical="center"/>
    </xf>
    <xf numFmtId="167" fontId="14" fillId="0" borderId="34" xfId="0" applyNumberFormat="1" applyFont="1" applyBorder="1" applyAlignment="1">
      <alignment vertical="center"/>
    </xf>
    <xf numFmtId="167" fontId="14" fillId="0" borderId="37" xfId="0" applyNumberFormat="1" applyFont="1" applyBorder="1" applyAlignment="1">
      <alignment vertical="center"/>
    </xf>
    <xf numFmtId="167" fontId="14" fillId="0" borderId="38" xfId="0" applyNumberFormat="1" applyFont="1" applyBorder="1" applyAlignment="1">
      <alignment vertical="center"/>
    </xf>
    <xf numFmtId="167" fontId="14" fillId="0" borderId="49" xfId="0" applyNumberFormat="1" applyFont="1" applyBorder="1" applyAlignment="1">
      <alignment vertical="center"/>
    </xf>
    <xf numFmtId="167" fontId="14" fillId="0" borderId="15" xfId="0" applyNumberFormat="1" applyFont="1" applyBorder="1" applyAlignment="1">
      <alignment vertical="center"/>
    </xf>
    <xf numFmtId="165" fontId="14" fillId="0" borderId="0" xfId="0" applyNumberFormat="1" applyFont="1" applyAlignment="1">
      <alignment vertical="center"/>
    </xf>
    <xf numFmtId="0" fontId="25" fillId="3" borderId="0" xfId="0" applyFont="1" applyFill="1"/>
    <xf numFmtId="165" fontId="13" fillId="6" borderId="28" xfId="0" applyNumberFormat="1" applyFont="1" applyFill="1" applyBorder="1" applyAlignment="1">
      <alignment vertical="center"/>
    </xf>
    <xf numFmtId="165" fontId="14" fillId="6" borderId="15" xfId="0" applyNumberFormat="1" applyFont="1" applyFill="1" applyBorder="1" applyAlignment="1">
      <alignment vertical="center"/>
    </xf>
    <xf numFmtId="165" fontId="13" fillId="5" borderId="15" xfId="0" applyNumberFormat="1" applyFont="1" applyFill="1" applyBorder="1" applyAlignment="1">
      <alignment vertical="center"/>
    </xf>
    <xf numFmtId="166" fontId="19" fillId="6" borderId="28" xfId="1" applyNumberFormat="1" applyFont="1" applyFill="1" applyBorder="1" applyAlignment="1">
      <alignment vertical="center"/>
    </xf>
    <xf numFmtId="165" fontId="14" fillId="6" borderId="34" xfId="0" applyNumberFormat="1" applyFont="1" applyFill="1" applyBorder="1" applyAlignment="1">
      <alignment vertical="center"/>
    </xf>
    <xf numFmtId="165" fontId="13" fillId="5" borderId="34" xfId="0" applyNumberFormat="1" applyFont="1" applyFill="1" applyBorder="1" applyAlignment="1">
      <alignment vertical="center"/>
    </xf>
    <xf numFmtId="165" fontId="13" fillId="5" borderId="17" xfId="0" applyNumberFormat="1" applyFont="1" applyFill="1" applyBorder="1" applyAlignment="1">
      <alignment vertical="center"/>
    </xf>
    <xf numFmtId="166" fontId="19" fillId="6" borderId="19" xfId="1" applyNumberFormat="1" applyFont="1" applyFill="1" applyBorder="1" applyAlignment="1">
      <alignment vertical="center"/>
    </xf>
    <xf numFmtId="165" fontId="15" fillId="0" borderId="15" xfId="0" applyNumberFormat="1" applyFont="1" applyBorder="1" applyAlignment="1">
      <alignment vertical="center"/>
    </xf>
    <xf numFmtId="165" fontId="13" fillId="5" borderId="51" xfId="0" applyNumberFormat="1" applyFont="1" applyFill="1" applyBorder="1" applyAlignment="1">
      <alignment vertical="center"/>
    </xf>
    <xf numFmtId="165" fontId="13" fillId="5" borderId="47" xfId="0" applyNumberFormat="1" applyFont="1" applyFill="1" applyBorder="1" applyAlignment="1">
      <alignment vertical="center"/>
    </xf>
    <xf numFmtId="165" fontId="13" fillId="5" borderId="52" xfId="0" applyNumberFormat="1" applyFont="1" applyFill="1" applyBorder="1" applyAlignment="1">
      <alignment vertical="center"/>
    </xf>
    <xf numFmtId="165" fontId="13" fillId="5" borderId="53" xfId="0" applyNumberFormat="1" applyFont="1" applyFill="1" applyBorder="1" applyAlignment="1">
      <alignment vertical="center"/>
    </xf>
    <xf numFmtId="165" fontId="13" fillId="5" borderId="37" xfId="0" applyNumberFormat="1" applyFont="1" applyFill="1" applyBorder="1" applyAlignment="1">
      <alignment vertical="center"/>
    </xf>
    <xf numFmtId="165" fontId="13" fillId="5" borderId="39" xfId="0" applyNumberFormat="1" applyFont="1" applyFill="1" applyBorder="1" applyAlignment="1">
      <alignment vertical="center"/>
    </xf>
    <xf numFmtId="165" fontId="13" fillId="5" borderId="57" xfId="0" applyNumberFormat="1" applyFont="1" applyFill="1" applyBorder="1" applyAlignment="1">
      <alignment vertical="center"/>
    </xf>
    <xf numFmtId="165" fontId="13" fillId="5" borderId="56" xfId="0" applyNumberFormat="1" applyFont="1" applyFill="1" applyBorder="1" applyAlignment="1">
      <alignment vertical="center"/>
    </xf>
    <xf numFmtId="165" fontId="13" fillId="6" borderId="30" xfId="0" applyNumberFormat="1" applyFont="1" applyFill="1" applyBorder="1" applyAlignment="1">
      <alignment vertical="center"/>
    </xf>
    <xf numFmtId="165" fontId="14" fillId="6" borderId="35" xfId="0" applyNumberFormat="1" applyFont="1" applyFill="1" applyBorder="1" applyAlignment="1">
      <alignment vertical="center"/>
    </xf>
    <xf numFmtId="165" fontId="18" fillId="0" borderId="34" xfId="0" applyNumberFormat="1" applyFont="1" applyBorder="1" applyAlignment="1">
      <alignment vertical="center"/>
    </xf>
    <xf numFmtId="165" fontId="14" fillId="3" borderId="0" xfId="0" applyNumberFormat="1" applyFont="1" applyFill="1" applyAlignment="1">
      <alignment vertical="center"/>
    </xf>
    <xf numFmtId="170" fontId="14" fillId="0" borderId="0" xfId="7" applyNumberFormat="1" applyFont="1" applyBorder="1" applyAlignment="1"/>
    <xf numFmtId="170" fontId="14" fillId="0" borderId="59" xfId="7" applyNumberFormat="1" applyFont="1" applyBorder="1" applyAlignment="1"/>
    <xf numFmtId="165" fontId="14" fillId="0" borderId="59" xfId="0" applyNumberFormat="1" applyFont="1" applyBorder="1" applyAlignment="1">
      <alignment vertical="center"/>
    </xf>
    <xf numFmtId="165" fontId="13" fillId="5" borderId="55" xfId="0" applyNumberFormat="1" applyFont="1" applyFill="1" applyBorder="1" applyAlignment="1">
      <alignment vertical="center"/>
    </xf>
    <xf numFmtId="165" fontId="15" fillId="0" borderId="24" xfId="0" applyNumberFormat="1" applyFont="1" applyBorder="1" applyAlignment="1">
      <alignment vertical="center"/>
    </xf>
    <xf numFmtId="165" fontId="13" fillId="5" borderId="45" xfId="0" applyNumberFormat="1" applyFont="1" applyFill="1" applyBorder="1" applyAlignment="1">
      <alignment vertical="center"/>
    </xf>
    <xf numFmtId="165" fontId="13" fillId="6" borderId="60" xfId="0" applyNumberFormat="1" applyFont="1" applyFill="1" applyBorder="1" applyAlignment="1">
      <alignment vertical="center"/>
    </xf>
    <xf numFmtId="165" fontId="27" fillId="0" borderId="15" xfId="0" applyNumberFormat="1" applyFont="1" applyBorder="1" applyAlignment="1">
      <alignment vertical="center"/>
    </xf>
    <xf numFmtId="165" fontId="27" fillId="0" borderId="16" xfId="0" applyNumberFormat="1" applyFont="1" applyBorder="1" applyAlignment="1">
      <alignment vertical="center"/>
    </xf>
    <xf numFmtId="165" fontId="27" fillId="0" borderId="32" xfId="0" applyNumberFormat="1" applyFont="1" applyBorder="1" applyAlignment="1">
      <alignment vertical="center"/>
    </xf>
    <xf numFmtId="165" fontId="28" fillId="5" borderId="30" xfId="0" applyNumberFormat="1" applyFont="1" applyFill="1" applyBorder="1" applyAlignment="1">
      <alignment vertical="center"/>
    </xf>
    <xf numFmtId="165" fontId="28" fillId="5" borderId="28" xfId="0" applyNumberFormat="1" applyFont="1" applyFill="1" applyBorder="1" applyAlignment="1">
      <alignment vertical="center"/>
    </xf>
    <xf numFmtId="166" fontId="28" fillId="5" borderId="30" xfId="1" applyNumberFormat="1" applyFont="1" applyFill="1" applyBorder="1" applyAlignment="1">
      <alignment vertical="center"/>
    </xf>
    <xf numFmtId="166" fontId="28" fillId="5" borderId="28" xfId="1" applyNumberFormat="1" applyFont="1" applyFill="1" applyBorder="1" applyAlignment="1">
      <alignment vertical="center"/>
    </xf>
    <xf numFmtId="166" fontId="28" fillId="5" borderId="29" xfId="1" applyNumberFormat="1" applyFont="1" applyFill="1" applyBorder="1" applyAlignment="1">
      <alignment vertical="center"/>
    </xf>
    <xf numFmtId="166" fontId="27" fillId="0" borderId="15" xfId="4" applyNumberFormat="1" applyFont="1" applyBorder="1" applyAlignment="1">
      <alignment vertical="center"/>
    </xf>
    <xf numFmtId="166" fontId="27" fillId="0" borderId="16" xfId="4" applyNumberFormat="1" applyFont="1" applyBorder="1" applyAlignment="1">
      <alignment vertical="center"/>
    </xf>
    <xf numFmtId="166" fontId="27" fillId="6" borderId="16" xfId="4" applyNumberFormat="1" applyFont="1" applyFill="1" applyBorder="1" applyAlignment="1">
      <alignment vertical="center"/>
    </xf>
    <xf numFmtId="166" fontId="27" fillId="0" borderId="17" xfId="4" applyNumberFormat="1" applyFont="1" applyBorder="1" applyAlignment="1">
      <alignment vertical="center"/>
    </xf>
    <xf numFmtId="165" fontId="28" fillId="4" borderId="30" xfId="0" applyNumberFormat="1" applyFont="1" applyFill="1" applyBorder="1" applyAlignment="1">
      <alignment vertical="center"/>
    </xf>
    <xf numFmtId="165" fontId="28" fillId="4" borderId="28" xfId="0" applyNumberFormat="1" applyFont="1" applyFill="1" applyBorder="1" applyAlignment="1">
      <alignment vertical="center"/>
    </xf>
    <xf numFmtId="166" fontId="27" fillId="0" borderId="15" xfId="1" applyNumberFormat="1" applyFont="1" applyBorder="1" applyAlignment="1">
      <alignment vertical="center"/>
    </xf>
    <xf numFmtId="166" fontId="27" fillId="0" borderId="16" xfId="1" applyNumberFormat="1" applyFont="1" applyBorder="1" applyAlignment="1">
      <alignment vertical="center"/>
    </xf>
    <xf numFmtId="166" fontId="27" fillId="6" borderId="16" xfId="1" applyNumberFormat="1" applyFont="1" applyFill="1" applyBorder="1" applyAlignment="1">
      <alignment vertical="center"/>
    </xf>
    <xf numFmtId="166" fontId="27" fillId="6" borderId="17" xfId="1" applyNumberFormat="1" applyFont="1" applyFill="1" applyBorder="1" applyAlignment="1">
      <alignment vertical="center"/>
    </xf>
    <xf numFmtId="166" fontId="27" fillId="0" borderId="17" xfId="1" applyNumberFormat="1" applyFont="1" applyBorder="1" applyAlignment="1">
      <alignment vertical="center"/>
    </xf>
    <xf numFmtId="166" fontId="28" fillId="4" borderId="19" xfId="1" applyNumberFormat="1" applyFont="1" applyFill="1" applyBorder="1" applyAlignment="1">
      <alignment vertical="center"/>
    </xf>
    <xf numFmtId="166" fontId="28" fillId="4" borderId="28" xfId="1" applyNumberFormat="1" applyFont="1" applyFill="1" applyBorder="1" applyAlignment="1">
      <alignment vertical="center"/>
    </xf>
    <xf numFmtId="166" fontId="28" fillId="4" borderId="30" xfId="1" applyNumberFormat="1" applyFont="1" applyFill="1" applyBorder="1" applyAlignment="1">
      <alignment vertical="center"/>
    </xf>
    <xf numFmtId="164" fontId="27" fillId="0" borderId="15" xfId="7" applyFont="1" applyBorder="1" applyAlignment="1">
      <alignment vertical="center"/>
    </xf>
    <xf numFmtId="170" fontId="27" fillId="0" borderId="15" xfId="7" applyNumberFormat="1" applyFont="1" applyBorder="1" applyAlignment="1">
      <alignment vertical="center"/>
    </xf>
    <xf numFmtId="170" fontId="27" fillId="0" borderId="16" xfId="7" applyNumberFormat="1" applyFont="1" applyBorder="1" applyAlignment="1">
      <alignment vertical="center"/>
    </xf>
    <xf numFmtId="170" fontId="28" fillId="4" borderId="30" xfId="7" applyNumberFormat="1" applyFont="1" applyFill="1" applyBorder="1" applyAlignment="1">
      <alignment vertical="center"/>
    </xf>
    <xf numFmtId="170" fontId="28" fillId="4" borderId="28" xfId="7" applyNumberFormat="1" applyFont="1" applyFill="1" applyBorder="1" applyAlignment="1">
      <alignment vertical="center"/>
    </xf>
    <xf numFmtId="165" fontId="27" fillId="6" borderId="16" xfId="0" applyNumberFormat="1" applyFont="1" applyFill="1" applyBorder="1"/>
    <xf numFmtId="165" fontId="28" fillId="5" borderId="50" xfId="0" applyNumberFormat="1" applyFont="1" applyFill="1" applyBorder="1" applyAlignment="1">
      <alignment vertical="center"/>
    </xf>
    <xf numFmtId="165" fontId="28" fillId="5" borderId="47" xfId="0" applyNumberFormat="1" applyFont="1" applyFill="1" applyBorder="1" applyAlignment="1">
      <alignment vertical="center"/>
    </xf>
    <xf numFmtId="165" fontId="28" fillId="5" borderId="55" xfId="0" applyNumberFormat="1" applyFont="1" applyFill="1" applyBorder="1" applyAlignment="1">
      <alignment vertical="center"/>
    </xf>
    <xf numFmtId="165" fontId="28" fillId="5" borderId="54" xfId="0" applyNumberFormat="1" applyFont="1" applyFill="1" applyBorder="1" applyAlignment="1">
      <alignment vertical="center"/>
    </xf>
    <xf numFmtId="165" fontId="28" fillId="5" borderId="56" xfId="0" applyNumberFormat="1" applyFont="1" applyFill="1" applyBorder="1" applyAlignment="1">
      <alignment vertical="center"/>
    </xf>
    <xf numFmtId="165" fontId="28" fillId="5" borderId="58" xfId="0" applyNumberFormat="1" applyFont="1" applyFill="1" applyBorder="1" applyAlignment="1">
      <alignment vertical="center"/>
    </xf>
    <xf numFmtId="165" fontId="27" fillId="0" borderId="17" xfId="0" applyNumberFormat="1" applyFont="1" applyBorder="1" applyAlignment="1">
      <alignment vertical="center"/>
    </xf>
    <xf numFmtId="167" fontId="27" fillId="0" borderId="48" xfId="0" applyNumberFormat="1" applyFont="1" applyBorder="1" applyAlignment="1">
      <alignment vertical="center"/>
    </xf>
    <xf numFmtId="167" fontId="27" fillId="0" borderId="17" xfId="0" applyNumberFormat="1" applyFont="1" applyBorder="1" applyAlignment="1">
      <alignment vertical="center"/>
    </xf>
    <xf numFmtId="167" fontId="13" fillId="5" borderId="15" xfId="0" applyNumberFormat="1" applyFont="1" applyFill="1" applyBorder="1" applyAlignment="1">
      <alignment vertical="center"/>
    </xf>
    <xf numFmtId="167" fontId="28" fillId="5" borderId="25" xfId="0" applyNumberFormat="1" applyFont="1" applyFill="1" applyBorder="1" applyAlignment="1">
      <alignment vertical="center"/>
    </xf>
    <xf numFmtId="167" fontId="28" fillId="5" borderId="28" xfId="0" applyNumberFormat="1" applyFont="1" applyFill="1" applyBorder="1" applyAlignment="1">
      <alignment vertical="center"/>
    </xf>
    <xf numFmtId="165" fontId="28" fillId="4" borderId="29" xfId="0" applyNumberFormat="1" applyFont="1" applyFill="1" applyBorder="1"/>
    <xf numFmtId="165" fontId="27" fillId="0" borderId="17" xfId="0" applyNumberFormat="1" applyFont="1" applyBorder="1"/>
    <xf numFmtId="167" fontId="27" fillId="0" borderId="16" xfId="0" applyNumberFormat="1" applyFont="1" applyBorder="1"/>
    <xf numFmtId="165" fontId="14" fillId="6" borderId="0" xfId="0" applyNumberFormat="1" applyFont="1" applyFill="1" applyAlignment="1">
      <alignment vertical="center"/>
    </xf>
    <xf numFmtId="4" fontId="0" fillId="3" borderId="0" xfId="0" applyNumberFormat="1" applyFill="1"/>
    <xf numFmtId="0" fontId="0" fillId="3" borderId="0" xfId="0" applyFill="1" applyAlignment="1">
      <alignment horizontal="center"/>
    </xf>
    <xf numFmtId="9" fontId="0" fillId="3" borderId="0" xfId="0" applyNumberFormat="1" applyFill="1"/>
    <xf numFmtId="166" fontId="0" fillId="3" borderId="0" xfId="1" applyNumberFormat="1" applyFont="1" applyFill="1"/>
    <xf numFmtId="4" fontId="0" fillId="0" borderId="0" xfId="0" applyNumberFormat="1"/>
    <xf numFmtId="165" fontId="15" fillId="6" borderId="24" xfId="0" applyNumberFormat="1" applyFont="1" applyFill="1" applyBorder="1" applyAlignment="1">
      <alignment vertical="center"/>
    </xf>
    <xf numFmtId="165" fontId="15" fillId="6" borderId="15" xfId="0" applyNumberFormat="1" applyFont="1" applyFill="1" applyBorder="1" applyAlignment="1">
      <alignment vertical="center"/>
    </xf>
    <xf numFmtId="165" fontId="27" fillId="6" borderId="16" xfId="0" applyNumberFormat="1" applyFont="1" applyFill="1" applyBorder="1" applyAlignment="1">
      <alignment vertical="center"/>
    </xf>
    <xf numFmtId="165" fontId="27" fillId="6" borderId="15" xfId="0" applyNumberFormat="1" applyFont="1" applyFill="1" applyBorder="1" applyAlignment="1">
      <alignment vertical="center"/>
    </xf>
    <xf numFmtId="165" fontId="15" fillId="6" borderId="32" xfId="0" applyNumberFormat="1" applyFont="1" applyFill="1" applyBorder="1" applyAlignment="1">
      <alignment vertical="center"/>
    </xf>
    <xf numFmtId="165" fontId="15" fillId="6" borderId="16" xfId="0" applyNumberFormat="1" applyFont="1" applyFill="1" applyBorder="1" applyAlignment="1">
      <alignment vertical="center"/>
    </xf>
    <xf numFmtId="165" fontId="27" fillId="6" borderId="32" xfId="0" applyNumberFormat="1" applyFont="1" applyFill="1" applyBorder="1" applyAlignment="1">
      <alignment vertical="center"/>
    </xf>
    <xf numFmtId="165" fontId="14" fillId="6" borderId="32" xfId="0" applyNumberFormat="1" applyFont="1" applyFill="1" applyBorder="1" applyAlignment="1">
      <alignment vertical="center"/>
    </xf>
    <xf numFmtId="165" fontId="27" fillId="6" borderId="17" xfId="0" applyNumberFormat="1" applyFont="1" applyFill="1" applyBorder="1" applyAlignment="1">
      <alignment vertical="center"/>
    </xf>
    <xf numFmtId="165" fontId="29" fillId="6" borderId="0" xfId="0" applyNumberFormat="1" applyFont="1" applyFill="1" applyAlignment="1">
      <alignment vertical="center"/>
    </xf>
    <xf numFmtId="165" fontId="14" fillId="6" borderId="59" xfId="0" applyNumberFormat="1" applyFont="1" applyFill="1" applyBorder="1" applyAlignment="1">
      <alignment vertical="center"/>
    </xf>
    <xf numFmtId="10" fontId="0" fillId="3" borderId="0" xfId="1" applyNumberFormat="1" applyFont="1" applyFill="1"/>
    <xf numFmtId="0" fontId="14" fillId="0" borderId="7" xfId="0" quotePrefix="1"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8" xfId="0" quotePrefix="1" applyFont="1" applyBorder="1" applyAlignment="1">
      <alignment horizontal="center" vertical="center" wrapText="1"/>
    </xf>
    <xf numFmtId="0" fontId="14" fillId="0" borderId="9" xfId="0" quotePrefix="1" applyFont="1" applyBorder="1" applyAlignment="1">
      <alignment horizontal="center" vertical="center" wrapText="1"/>
    </xf>
    <xf numFmtId="0" fontId="14" fillId="2" borderId="7" xfId="0" quotePrefix="1" applyFont="1" applyFill="1" applyBorder="1" applyAlignment="1">
      <alignment horizontal="center" vertical="center" wrapText="1"/>
    </xf>
    <xf numFmtId="0" fontId="14" fillId="2" borderId="9" xfId="0" quotePrefix="1" applyFont="1" applyFill="1" applyBorder="1" applyAlignment="1">
      <alignment horizontal="center" vertical="center" wrapText="1"/>
    </xf>
    <xf numFmtId="0" fontId="14" fillId="0" borderId="6" xfId="0" quotePrefix="1" applyFont="1" applyBorder="1" applyAlignment="1">
      <alignment horizontal="center" vertical="center" wrapText="1"/>
    </xf>
    <xf numFmtId="0" fontId="14" fillId="3" borderId="6" xfId="0" quotePrefix="1" applyFont="1" applyFill="1" applyBorder="1" applyAlignment="1">
      <alignment horizontal="center" vertical="center" wrapText="1"/>
    </xf>
    <xf numFmtId="0" fontId="14" fillId="3" borderId="9" xfId="0" quotePrefix="1" applyFont="1" applyFill="1" applyBorder="1" applyAlignment="1">
      <alignment horizontal="center" vertical="center" wrapText="1"/>
    </xf>
    <xf numFmtId="0" fontId="14" fillId="2" borderId="6" xfId="0" quotePrefix="1" applyFont="1" applyFill="1" applyBorder="1" applyAlignment="1">
      <alignment horizontal="centerContinuous" vertical="center" wrapText="1"/>
    </xf>
    <xf numFmtId="0" fontId="14" fillId="2" borderId="6" xfId="0" applyFont="1" applyFill="1" applyBorder="1" applyAlignment="1">
      <alignment horizontal="centerContinuous" vertical="center" wrapText="1"/>
    </xf>
    <xf numFmtId="0" fontId="14" fillId="2" borderId="9" xfId="0" applyFont="1" applyFill="1" applyBorder="1" applyAlignment="1">
      <alignment horizontal="centerContinuous" vertical="center" wrapText="1"/>
    </xf>
    <xf numFmtId="0" fontId="14" fillId="2" borderId="25" xfId="0" quotePrefix="1" applyFont="1" applyFill="1" applyBorder="1" applyAlignment="1">
      <alignment horizontal="center" vertical="center" wrapText="1"/>
    </xf>
    <xf numFmtId="0" fontId="14" fillId="2" borderId="8" xfId="0" quotePrefix="1" applyFont="1" applyFill="1" applyBorder="1" applyAlignment="1">
      <alignment horizontal="centerContinuous" vertical="center" wrapText="1"/>
    </xf>
    <xf numFmtId="0" fontId="14" fillId="2" borderId="1" xfId="0" quotePrefix="1" applyFont="1" applyFill="1" applyBorder="1" applyAlignment="1">
      <alignment horizontal="centerContinuous" vertical="center" wrapText="1"/>
    </xf>
    <xf numFmtId="0" fontId="14" fillId="2" borderId="7" xfId="0" quotePrefix="1" applyFont="1" applyFill="1" applyBorder="1" applyAlignment="1">
      <alignment horizontal="centerContinuous" vertical="center" wrapText="1"/>
    </xf>
    <xf numFmtId="167" fontId="10" fillId="4" borderId="30" xfId="0" applyNumberFormat="1" applyFont="1" applyFill="1" applyBorder="1"/>
    <xf numFmtId="167" fontId="10" fillId="4" borderId="28" xfId="0" applyNumberFormat="1" applyFont="1" applyFill="1" applyBorder="1"/>
    <xf numFmtId="167" fontId="28" fillId="4" borderId="19" xfId="0" applyNumberFormat="1" applyFont="1" applyFill="1" applyBorder="1"/>
    <xf numFmtId="167" fontId="14" fillId="0" borderId="35" xfId="0" applyNumberFormat="1" applyFont="1" applyBorder="1"/>
    <xf numFmtId="167" fontId="27" fillId="0" borderId="19" xfId="0" applyNumberFormat="1" applyFont="1" applyBorder="1"/>
    <xf numFmtId="167" fontId="27" fillId="0" borderId="35" xfId="0" applyNumberFormat="1" applyFont="1" applyBorder="1"/>
    <xf numFmtId="167" fontId="27" fillId="0" borderId="34" xfId="0" applyNumberFormat="1" applyFont="1" applyBorder="1"/>
    <xf numFmtId="167" fontId="10" fillId="4" borderId="42" xfId="0" applyNumberFormat="1" applyFont="1" applyFill="1" applyBorder="1"/>
    <xf numFmtId="167" fontId="28" fillId="5" borderId="31" xfId="0" applyNumberFormat="1" applyFont="1" applyFill="1" applyBorder="1" applyAlignment="1">
      <alignment vertical="center"/>
    </xf>
    <xf numFmtId="167" fontId="14" fillId="0" borderId="40" xfId="0" applyNumberFormat="1" applyFont="1" applyBorder="1"/>
    <xf numFmtId="167" fontId="14" fillId="0" borderId="39" xfId="0" applyNumberFormat="1" applyFont="1" applyBorder="1"/>
    <xf numFmtId="167" fontId="14" fillId="0" borderId="41" xfId="0" applyNumberFormat="1" applyFont="1" applyBorder="1"/>
    <xf numFmtId="167" fontId="27" fillId="0" borderId="19" xfId="0" applyNumberFormat="1" applyFont="1" applyBorder="1" applyAlignment="1">
      <alignment vertical="center"/>
    </xf>
    <xf numFmtId="167" fontId="28" fillId="5" borderId="43" xfId="0" applyNumberFormat="1" applyFont="1" applyFill="1" applyBorder="1" applyAlignment="1">
      <alignment vertical="center"/>
    </xf>
    <xf numFmtId="167" fontId="28" fillId="5" borderId="44" xfId="0" applyNumberFormat="1" applyFont="1" applyFill="1" applyBorder="1" applyAlignment="1">
      <alignment vertical="center"/>
    </xf>
    <xf numFmtId="167" fontId="10" fillId="4" borderId="44" xfId="0" applyNumberFormat="1" applyFont="1" applyFill="1" applyBorder="1" applyAlignment="1">
      <alignment vertical="center"/>
    </xf>
    <xf numFmtId="167" fontId="19" fillId="5" borderId="15" xfId="0" applyNumberFormat="1" applyFont="1" applyFill="1" applyBorder="1" applyAlignment="1">
      <alignment vertical="center"/>
    </xf>
    <xf numFmtId="167" fontId="27" fillId="0" borderId="32" xfId="0" applyNumberFormat="1" applyFont="1" applyBorder="1" applyAlignment="1">
      <alignment vertical="center"/>
    </xf>
    <xf numFmtId="167" fontId="27" fillId="0" borderId="15" xfId="0" applyNumberFormat="1" applyFont="1" applyBorder="1" applyAlignment="1">
      <alignment vertical="center"/>
    </xf>
    <xf numFmtId="167" fontId="27" fillId="0" borderId="16" xfId="0" applyNumberFormat="1" applyFont="1" applyBorder="1" applyAlignment="1">
      <alignment vertical="center"/>
    </xf>
    <xf numFmtId="167" fontId="14" fillId="0" borderId="32" xfId="0" applyNumberFormat="1" applyFont="1" applyBorder="1" applyAlignment="1">
      <alignment vertical="center"/>
    </xf>
    <xf numFmtId="167" fontId="14" fillId="0" borderId="0" xfId="0" applyNumberFormat="1" applyFont="1" applyAlignment="1">
      <alignment vertical="center"/>
    </xf>
    <xf numFmtId="167" fontId="24" fillId="0" borderId="34" xfId="0" applyNumberFormat="1" applyFont="1" applyBorder="1" applyAlignment="1">
      <alignment vertical="center"/>
    </xf>
    <xf numFmtId="167" fontId="24" fillId="0" borderId="15" xfId="0" applyNumberFormat="1" applyFont="1" applyBorder="1" applyAlignment="1">
      <alignment vertical="center"/>
    </xf>
    <xf numFmtId="167" fontId="24" fillId="0" borderId="32" xfId="0" applyNumberFormat="1" applyFont="1" applyBorder="1" applyAlignment="1">
      <alignment vertical="center"/>
    </xf>
    <xf numFmtId="167" fontId="24" fillId="0" borderId="0" xfId="0" applyNumberFormat="1" applyFont="1" applyAlignment="1">
      <alignment vertical="center"/>
    </xf>
    <xf numFmtId="167" fontId="10" fillId="4" borderId="36" xfId="0" applyNumberFormat="1" applyFont="1" applyFill="1" applyBorder="1"/>
    <xf numFmtId="167" fontId="10" fillId="4" borderId="0" xfId="0" applyNumberFormat="1" applyFont="1" applyFill="1"/>
    <xf numFmtId="167" fontId="10" fillId="4" borderId="46" xfId="0" applyNumberFormat="1" applyFont="1" applyFill="1" applyBorder="1"/>
    <xf numFmtId="167" fontId="28" fillId="4" borderId="46" xfId="0" applyNumberFormat="1" applyFont="1" applyFill="1" applyBorder="1"/>
    <xf numFmtId="167" fontId="28" fillId="4" borderId="29" xfId="0" applyNumberFormat="1" applyFont="1" applyFill="1" applyBorder="1"/>
    <xf numFmtId="167" fontId="27" fillId="0" borderId="17" xfId="0" applyNumberFormat="1" applyFont="1" applyBorder="1"/>
    <xf numFmtId="0" fontId="11" fillId="2" borderId="26" xfId="0" applyFont="1" applyFill="1" applyBorder="1" applyAlignment="1">
      <alignment horizontal="centerContinuous" vertical="center" wrapText="1"/>
    </xf>
    <xf numFmtId="0" fontId="0" fillId="3" borderId="0" xfId="1" applyNumberFormat="1" applyFont="1" applyFill="1"/>
    <xf numFmtId="0" fontId="2" fillId="2" borderId="0" xfId="0" applyFont="1" applyFill="1" applyAlignment="1">
      <alignment vertical="center"/>
    </xf>
    <xf numFmtId="0" fontId="31" fillId="3" borderId="1" xfId="0" applyFont="1" applyFill="1" applyBorder="1" applyAlignment="1">
      <alignment vertical="center"/>
    </xf>
    <xf numFmtId="0" fontId="31" fillId="2" borderId="0" xfId="0" applyFont="1" applyFill="1" applyAlignment="1">
      <alignment vertical="center"/>
    </xf>
    <xf numFmtId="0" fontId="31" fillId="7" borderId="0" xfId="0" applyFont="1" applyFill="1" applyAlignment="1">
      <alignment vertical="center"/>
    </xf>
    <xf numFmtId="0" fontId="3" fillId="7" borderId="0" xfId="0" applyFont="1" applyFill="1" applyAlignment="1">
      <alignment vertical="center"/>
    </xf>
    <xf numFmtId="0" fontId="3" fillId="3" borderId="0" xfId="0" applyFont="1" applyFill="1" applyAlignment="1">
      <alignment vertical="center"/>
    </xf>
    <xf numFmtId="0" fontId="32" fillId="5" borderId="1" xfId="0" applyFont="1" applyFill="1" applyBorder="1" applyAlignment="1">
      <alignment vertical="center"/>
    </xf>
    <xf numFmtId="0" fontId="3" fillId="5" borderId="1" xfId="0" applyFont="1" applyFill="1" applyBorder="1" applyAlignment="1">
      <alignment vertical="center"/>
    </xf>
    <xf numFmtId="0" fontId="3" fillId="5" borderId="2" xfId="0" applyFont="1" applyFill="1" applyBorder="1" applyAlignment="1">
      <alignment horizontal="center" vertical="center"/>
    </xf>
    <xf numFmtId="1" fontId="7" fillId="8" borderId="8" xfId="2" applyNumberFormat="1" applyFont="1" applyFill="1" applyBorder="1" applyAlignment="1">
      <alignment horizontal="center" vertical="center"/>
    </xf>
    <xf numFmtId="1" fontId="10" fillId="8" borderId="8" xfId="3" applyNumberFormat="1" applyFont="1" applyFill="1" applyBorder="1" applyAlignment="1" applyProtection="1">
      <alignment horizontal="centerContinuous" vertical="center" wrapText="1"/>
    </xf>
    <xf numFmtId="1" fontId="10" fillId="4" borderId="8" xfId="3" applyNumberFormat="1" applyFont="1" applyFill="1" applyBorder="1" applyAlignment="1" applyProtection="1">
      <alignment horizontal="centerContinuous" vertical="center" wrapText="1"/>
    </xf>
    <xf numFmtId="1" fontId="10" fillId="8" borderId="8" xfId="2" applyNumberFormat="1" applyFont="1" applyFill="1" applyBorder="1" applyAlignment="1">
      <alignment horizontal="centerContinuous" vertical="center"/>
    </xf>
    <xf numFmtId="1" fontId="10" fillId="8" borderId="14" xfId="2" applyNumberFormat="1" applyFont="1" applyFill="1" applyBorder="1" applyAlignment="1">
      <alignment horizontal="centerContinuous" vertical="center"/>
    </xf>
    <xf numFmtId="2" fontId="14" fillId="0" borderId="0" xfId="0" applyNumberFormat="1" applyFont="1" applyAlignment="1">
      <alignment horizontal="center"/>
    </xf>
    <xf numFmtId="2" fontId="14" fillId="3" borderId="0" xfId="0" applyNumberFormat="1" applyFont="1" applyFill="1" applyAlignment="1">
      <alignment horizontal="center"/>
    </xf>
    <xf numFmtId="0" fontId="14" fillId="3" borderId="0" xfId="0" applyFont="1" applyFill="1"/>
    <xf numFmtId="1" fontId="10" fillId="5" borderId="8" xfId="3" applyNumberFormat="1" applyFont="1" applyFill="1" applyBorder="1" applyAlignment="1" applyProtection="1">
      <alignment horizontal="centerContinuous" vertical="center" wrapText="1"/>
    </xf>
    <xf numFmtId="1" fontId="14" fillId="0" borderId="0" xfId="0" applyNumberFormat="1" applyFont="1" applyAlignment="1">
      <alignment horizontal="center"/>
    </xf>
    <xf numFmtId="0" fontId="11" fillId="2" borderId="61" xfId="0" quotePrefix="1" applyFont="1" applyFill="1" applyBorder="1" applyAlignment="1">
      <alignment horizontal="center" vertical="center" wrapText="1"/>
    </xf>
    <xf numFmtId="1" fontId="11" fillId="2" borderId="62" xfId="0" applyNumberFormat="1" applyFont="1" applyFill="1" applyBorder="1" applyAlignment="1">
      <alignment horizontal="center" vertical="center"/>
    </xf>
    <xf numFmtId="165" fontId="14" fillId="6" borderId="35" xfId="0" applyNumberFormat="1" applyFont="1" applyFill="1" applyBorder="1"/>
    <xf numFmtId="165" fontId="14" fillId="6" borderId="63" xfId="0" applyNumberFormat="1" applyFont="1" applyFill="1" applyBorder="1"/>
    <xf numFmtId="165" fontId="14" fillId="6" borderId="64" xfId="0" applyNumberFormat="1" applyFont="1" applyFill="1" applyBorder="1"/>
    <xf numFmtId="165" fontId="13" fillId="5" borderId="64" xfId="0" applyNumberFormat="1" applyFont="1" applyFill="1" applyBorder="1"/>
    <xf numFmtId="165" fontId="14" fillId="0" borderId="64" xfId="0" applyNumberFormat="1" applyFont="1" applyBorder="1"/>
    <xf numFmtId="165" fontId="13" fillId="5" borderId="35" xfId="0" applyNumberFormat="1" applyFont="1" applyFill="1" applyBorder="1"/>
    <xf numFmtId="0" fontId="21" fillId="2" borderId="6" xfId="0" applyFont="1" applyFill="1" applyBorder="1" applyAlignment="1">
      <alignment horizontal="center" vertical="center" wrapText="1"/>
    </xf>
    <xf numFmtId="170" fontId="33" fillId="0" borderId="16" xfId="7" applyNumberFormat="1" applyFont="1" applyBorder="1" applyAlignment="1">
      <alignment vertical="center"/>
    </xf>
    <xf numFmtId="167" fontId="0" fillId="3" borderId="0" xfId="0" applyNumberFormat="1" applyFill="1"/>
    <xf numFmtId="171" fontId="0" fillId="3" borderId="0" xfId="0" applyNumberFormat="1" applyFill="1"/>
    <xf numFmtId="9" fontId="0" fillId="3" borderId="0" xfId="1" applyFont="1" applyFill="1"/>
    <xf numFmtId="0" fontId="14" fillId="2" borderId="26" xfId="0" quotePrefix="1" applyFont="1" applyFill="1" applyBorder="1" applyAlignment="1">
      <alignment horizontal="center" vertical="center" wrapText="1"/>
    </xf>
    <xf numFmtId="0" fontId="14" fillId="2" borderId="11" xfId="0" quotePrefix="1" applyFont="1" applyFill="1" applyBorder="1" applyAlignment="1">
      <alignment horizontal="center" vertical="center" wrapText="1"/>
    </xf>
    <xf numFmtId="0" fontId="14" fillId="2" borderId="25" xfId="0" quotePrefix="1" applyFont="1" applyFill="1" applyBorder="1" applyAlignment="1">
      <alignment horizontal="center" vertical="center" wrapText="1"/>
    </xf>
    <xf numFmtId="0" fontId="14" fillId="2" borderId="12" xfId="0" quotePrefix="1" applyFont="1" applyFill="1" applyBorder="1" applyAlignment="1">
      <alignment horizontal="center" vertical="center" wrapText="1"/>
    </xf>
  </cellXfs>
  <cellStyles count="8">
    <cellStyle name="Hipervínculo" xfId="3" builtinId="8"/>
    <cellStyle name="Millares" xfId="7" builtinId="3"/>
    <cellStyle name="Normal" xfId="0" builtinId="0"/>
    <cellStyle name="Normal 2" xfId="5" xr:uid="{00000000-0005-0000-0000-000003000000}"/>
    <cellStyle name="Normal_Ipc_s" xfId="2" xr:uid="{00000000-0005-0000-0000-000004000000}"/>
    <cellStyle name="Porcentaje" xfId="1" builtinId="5"/>
    <cellStyle name="Porcentaje 2" xfId="6" xr:uid="{00000000-0005-0000-0000-000006000000}"/>
    <cellStyle name="Porcentaje 3" xfId="4" xr:uid="{00000000-0005-0000-0000-000007000000}"/>
  </cellStyles>
  <dxfs count="0"/>
  <tableStyles count="0" defaultTableStyle="TableStyleMedium2" defaultPivotStyle="PivotStyleLight16"/>
  <colors>
    <mruColors>
      <color rgb="FF003366"/>
      <color rgb="FF000000"/>
      <color rgb="FF333399"/>
      <color rgb="FF005856"/>
      <color rgb="FF007370"/>
      <color rgb="FF00CC99"/>
      <color rgb="FF663300"/>
      <color rgb="FF9933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339313</xdr:colOff>
      <xdr:row>0</xdr:row>
      <xdr:rowOff>114299</xdr:rowOff>
    </xdr:from>
    <xdr:to>
      <xdr:col>2</xdr:col>
      <xdr:colOff>2276474</xdr:colOff>
      <xdr:row>6</xdr:row>
      <xdr:rowOff>80894</xdr:rowOff>
    </xdr:to>
    <xdr:pic>
      <xdr:nvPicPr>
        <xdr:cNvPr id="2" name="Imagen 1">
          <a:extLst>
            <a:ext uri="{FF2B5EF4-FFF2-40B4-BE49-F238E27FC236}">
              <a16:creationId xmlns:a16="http://schemas.microsoft.com/office/drawing/2014/main" id="{E38AED9A-F25F-4823-870D-79E3433420AD}"/>
            </a:ext>
          </a:extLst>
        </xdr:cNvPr>
        <xdr:cNvPicPr>
          <a:picLocks noChangeAspect="1"/>
        </xdr:cNvPicPr>
      </xdr:nvPicPr>
      <xdr:blipFill rotWithShape="1">
        <a:blip xmlns:r="http://schemas.openxmlformats.org/officeDocument/2006/relationships" r:embed="rId1" cstate="print">
          <a:grayscl/>
          <a:extLst>
            <a:ext uri="{28A0092B-C50C-407E-A947-70E740481C1C}">
              <a14:useLocalDpi xmlns:a14="http://schemas.microsoft.com/office/drawing/2010/main" val="0"/>
            </a:ext>
          </a:extLst>
        </a:blip>
        <a:srcRect l="29051"/>
        <a:stretch/>
      </xdr:blipFill>
      <xdr:spPr>
        <a:xfrm>
          <a:off x="586963" y="114299"/>
          <a:ext cx="1937161" cy="9381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Z33"/>
  <sheetViews>
    <sheetView tabSelected="1" zoomScaleNormal="100" workbookViewId="0">
      <pane xSplit="1" ySplit="11" topLeftCell="B12" activePane="bottomRight" state="frozen"/>
      <selection activeCell="I18" sqref="I18"/>
      <selection pane="topRight" activeCell="I18" sqref="I18"/>
      <selection pane="bottomLeft" activeCell="I18" sqref="I18"/>
      <selection pane="bottomRight" activeCell="F11" sqref="F11"/>
    </sheetView>
  </sheetViews>
  <sheetFormatPr baseColWidth="10" defaultColWidth="11.5703125" defaultRowHeight="15" x14ac:dyDescent="0.25"/>
  <cols>
    <col min="1" max="1" width="1.7109375" style="3" bestFit="1" customWidth="1"/>
    <col min="2" max="2" width="3" style="3" customWidth="1"/>
    <col min="3" max="3" width="38.140625" style="3" customWidth="1"/>
    <col min="4" max="4" width="1.7109375" style="3" customWidth="1"/>
    <col min="5" max="5" width="37.85546875" style="3" customWidth="1"/>
    <col min="6" max="6" width="14.5703125" style="3" customWidth="1"/>
    <col min="7" max="7" width="15.140625" style="3" customWidth="1"/>
    <col min="8" max="8" width="17.42578125" style="3" customWidth="1"/>
    <col min="9" max="9" width="19.140625" style="3" customWidth="1"/>
    <col min="10" max="10" width="21.42578125" style="3" customWidth="1"/>
    <col min="11" max="16384" width="11.5703125" style="3"/>
  </cols>
  <sheetData>
    <row r="1" spans="1:26" ht="12.75" customHeight="1" x14ac:dyDescent="0.25">
      <c r="A1" s="1"/>
      <c r="B1" s="2"/>
      <c r="C1" s="1"/>
      <c r="D1" s="1"/>
      <c r="E1" s="1"/>
      <c r="F1" s="1"/>
      <c r="G1" s="1"/>
      <c r="H1" s="1"/>
      <c r="I1" s="1"/>
    </row>
    <row r="2" spans="1:26" ht="12.75" customHeight="1" x14ac:dyDescent="0.25">
      <c r="A2" s="1"/>
      <c r="B2" s="2"/>
      <c r="C2" s="1"/>
      <c r="D2" s="1"/>
      <c r="E2" s="271" t="s">
        <v>0</v>
      </c>
      <c r="F2" s="1"/>
      <c r="G2" s="1"/>
      <c r="H2" s="1"/>
      <c r="I2" s="1"/>
    </row>
    <row r="3" spans="1:26" ht="12.75" customHeight="1" x14ac:dyDescent="0.25">
      <c r="A3" s="1"/>
      <c r="B3" s="2"/>
      <c r="C3" s="1"/>
      <c r="D3" s="1"/>
      <c r="E3" s="271" t="s">
        <v>518</v>
      </c>
      <c r="F3" s="1"/>
      <c r="G3" s="1"/>
      <c r="H3" s="1"/>
      <c r="I3" s="1"/>
    </row>
    <row r="4" spans="1:26" ht="12.75" customHeight="1" x14ac:dyDescent="0.25">
      <c r="A4" s="1"/>
      <c r="B4" s="2"/>
      <c r="C4" s="1"/>
      <c r="D4" s="1"/>
      <c r="E4" s="271" t="s">
        <v>519</v>
      </c>
      <c r="F4" s="1"/>
      <c r="G4" s="1"/>
      <c r="H4" s="1"/>
      <c r="I4" s="1"/>
    </row>
    <row r="5" spans="1:26" ht="12.75" customHeight="1" x14ac:dyDescent="0.25">
      <c r="A5" s="1"/>
      <c r="B5" s="2"/>
      <c r="C5" s="1"/>
      <c r="D5" s="1"/>
      <c r="E5" s="271" t="s">
        <v>520</v>
      </c>
      <c r="F5" s="1"/>
      <c r="G5" s="1"/>
      <c r="H5" s="1"/>
      <c r="I5" s="1"/>
    </row>
    <row r="6" spans="1:26" ht="12.75" customHeight="1" x14ac:dyDescent="0.25">
      <c r="A6" s="1"/>
      <c r="B6" s="2"/>
      <c r="C6" s="1"/>
      <c r="D6" s="1"/>
      <c r="E6" s="271" t="s">
        <v>521</v>
      </c>
      <c r="F6" s="1"/>
      <c r="G6" s="1"/>
      <c r="H6" s="1"/>
      <c r="I6" s="1"/>
    </row>
    <row r="7" spans="1:26" ht="12.75" customHeight="1" x14ac:dyDescent="0.25">
      <c r="A7" s="1" t="s">
        <v>1</v>
      </c>
      <c r="B7" s="2"/>
      <c r="C7" s="1"/>
      <c r="D7" s="1"/>
      <c r="E7" s="4"/>
      <c r="F7" s="1"/>
      <c r="G7" s="1"/>
      <c r="H7" s="1"/>
      <c r="I7" s="1"/>
    </row>
    <row r="8" spans="1:26" s="272" customFormat="1" ht="20.100000000000001" customHeight="1" x14ac:dyDescent="0.25">
      <c r="C8" s="272" t="s">
        <v>517</v>
      </c>
    </row>
    <row r="9" spans="1:26" ht="4.5" customHeight="1" x14ac:dyDescent="0.25">
      <c r="A9" s="5"/>
      <c r="B9" s="6"/>
      <c r="C9" s="5"/>
      <c r="D9" s="5"/>
      <c r="E9" s="5"/>
      <c r="F9" s="5"/>
      <c r="G9" s="5"/>
      <c r="H9" s="5"/>
      <c r="I9" s="5"/>
    </row>
    <row r="10" spans="1:26" s="276" customFormat="1" ht="19.5" customHeight="1" x14ac:dyDescent="0.25">
      <c r="A10" s="5"/>
      <c r="B10" s="5"/>
      <c r="C10" s="273" t="s">
        <v>523</v>
      </c>
      <c r="D10" s="5"/>
      <c r="E10" s="5"/>
      <c r="F10" s="274" t="s">
        <v>524</v>
      </c>
      <c r="G10" s="275"/>
      <c r="H10" s="275"/>
      <c r="I10" s="5"/>
      <c r="J10" s="5"/>
      <c r="K10" s="5"/>
      <c r="L10" s="5"/>
      <c r="M10" s="5"/>
      <c r="N10" s="5"/>
      <c r="O10" s="5"/>
      <c r="P10" s="5"/>
      <c r="Q10" s="5"/>
      <c r="R10" s="5"/>
      <c r="S10" s="5"/>
      <c r="T10" s="5"/>
      <c r="U10" s="5"/>
      <c r="V10" s="5"/>
      <c r="W10" s="5"/>
      <c r="X10" s="5"/>
      <c r="Y10" s="5"/>
      <c r="Z10" s="5"/>
    </row>
    <row r="11" spans="1:26" s="276" customFormat="1" ht="14.1" customHeight="1" x14ac:dyDescent="0.25">
      <c r="A11" s="5"/>
      <c r="B11" s="5"/>
      <c r="C11" s="273" t="s">
        <v>318</v>
      </c>
      <c r="D11" s="5"/>
      <c r="E11" s="5"/>
      <c r="F11" s="5"/>
      <c r="G11" s="5"/>
      <c r="H11" s="5"/>
      <c r="I11" s="5"/>
      <c r="J11" s="5"/>
      <c r="K11" s="5"/>
      <c r="L11" s="5"/>
      <c r="M11" s="5"/>
      <c r="N11" s="5"/>
      <c r="O11" s="5"/>
      <c r="P11" s="5"/>
      <c r="Q11" s="5"/>
      <c r="R11" s="5"/>
      <c r="S11" s="5"/>
      <c r="T11" s="5"/>
      <c r="U11" s="5"/>
      <c r="V11" s="5"/>
      <c r="W11" s="5"/>
      <c r="X11" s="5"/>
      <c r="Y11" s="5"/>
      <c r="Z11" s="5"/>
    </row>
    <row r="12" spans="1:26" s="278" customFormat="1" ht="20.100000000000001" customHeight="1" x14ac:dyDescent="0.25">
      <c r="A12" s="277" t="s">
        <v>1</v>
      </c>
      <c r="B12" s="278">
        <v>1</v>
      </c>
      <c r="C12" s="278" t="s">
        <v>2</v>
      </c>
      <c r="F12" s="279" t="s">
        <v>3</v>
      </c>
      <c r="G12" s="279" t="s">
        <v>4</v>
      </c>
      <c r="H12" s="279" t="s">
        <v>5</v>
      </c>
    </row>
    <row r="13" spans="1:26" s="8" customFormat="1" ht="19.5" customHeight="1" x14ac:dyDescent="0.25">
      <c r="A13" s="7"/>
      <c r="B13" s="7"/>
      <c r="C13" s="271" t="s">
        <v>300</v>
      </c>
      <c r="F13" s="9" t="s">
        <v>6</v>
      </c>
      <c r="G13" s="9">
        <v>9</v>
      </c>
      <c r="H13" s="9">
        <v>2003.01</v>
      </c>
      <c r="J13" s="7"/>
      <c r="K13" s="7"/>
      <c r="L13" s="7"/>
      <c r="M13" s="7"/>
      <c r="N13" s="7"/>
      <c r="O13" s="7"/>
      <c r="P13" s="7"/>
      <c r="Q13" s="7"/>
      <c r="R13" s="7"/>
      <c r="S13" s="7"/>
      <c r="T13" s="7"/>
      <c r="U13" s="7"/>
      <c r="V13" s="7"/>
      <c r="W13" s="7"/>
      <c r="X13" s="7"/>
      <c r="Y13" s="7"/>
      <c r="Z13" s="7"/>
    </row>
    <row r="14" spans="1:26" s="8" customFormat="1" ht="19.5" customHeight="1" x14ac:dyDescent="0.25">
      <c r="A14" s="7" t="s">
        <v>7</v>
      </c>
      <c r="B14" s="7"/>
      <c r="C14" s="271" t="s">
        <v>301</v>
      </c>
      <c r="F14" s="9" t="s">
        <v>6</v>
      </c>
      <c r="G14" s="9">
        <v>8</v>
      </c>
      <c r="H14" s="9">
        <v>2003.01</v>
      </c>
      <c r="J14" s="7"/>
      <c r="K14" s="7"/>
      <c r="L14" s="7"/>
      <c r="M14" s="7"/>
      <c r="N14" s="7"/>
      <c r="O14" s="7"/>
      <c r="P14" s="7"/>
      <c r="Q14" s="7"/>
      <c r="R14" s="7"/>
      <c r="S14" s="7"/>
      <c r="T14" s="7"/>
      <c r="U14" s="7"/>
      <c r="V14" s="7"/>
      <c r="W14" s="7"/>
      <c r="X14" s="7"/>
      <c r="Y14" s="7"/>
      <c r="Z14" s="7"/>
    </row>
    <row r="15" spans="1:26" s="8" customFormat="1" ht="19.5" customHeight="1" x14ac:dyDescent="0.25">
      <c r="A15" s="7"/>
      <c r="B15" s="7"/>
      <c r="C15" s="271" t="s">
        <v>495</v>
      </c>
      <c r="F15" s="9" t="s">
        <v>6</v>
      </c>
      <c r="G15" s="9">
        <v>7</v>
      </c>
      <c r="H15" s="9">
        <v>2003.01</v>
      </c>
      <c r="J15" s="7"/>
      <c r="K15" s="7"/>
      <c r="L15" s="7"/>
      <c r="M15" s="7"/>
      <c r="N15" s="7"/>
      <c r="O15" s="7"/>
      <c r="P15" s="7"/>
      <c r="Q15" s="7"/>
      <c r="R15" s="7"/>
      <c r="S15" s="7"/>
      <c r="T15" s="7"/>
      <c r="U15" s="7"/>
      <c r="V15" s="7"/>
      <c r="W15" s="7"/>
      <c r="X15" s="7"/>
      <c r="Y15" s="7"/>
      <c r="Z15" s="7"/>
    </row>
    <row r="16" spans="1:26" s="278" customFormat="1" ht="20.100000000000001" customHeight="1" x14ac:dyDescent="0.25">
      <c r="A16" s="277" t="s">
        <v>1</v>
      </c>
      <c r="B16" s="278">
        <v>2</v>
      </c>
      <c r="C16" s="278" t="s">
        <v>8</v>
      </c>
      <c r="F16" s="279" t="s">
        <v>3</v>
      </c>
      <c r="G16" s="279" t="s">
        <v>4</v>
      </c>
      <c r="H16" s="279" t="s">
        <v>5</v>
      </c>
    </row>
    <row r="17" spans="1:26" s="8" customFormat="1" ht="19.5" customHeight="1" x14ac:dyDescent="0.25">
      <c r="A17" s="7"/>
      <c r="B17" s="7"/>
      <c r="C17" s="271" t="s">
        <v>280</v>
      </c>
      <c r="F17" s="9" t="s">
        <v>6</v>
      </c>
      <c r="G17" s="9">
        <v>9</v>
      </c>
      <c r="H17" s="9">
        <v>2003.01</v>
      </c>
      <c r="J17" s="7"/>
      <c r="K17" s="7"/>
      <c r="L17" s="7"/>
      <c r="M17" s="7"/>
      <c r="N17" s="7"/>
      <c r="O17" s="7"/>
      <c r="P17" s="7"/>
      <c r="Q17" s="7"/>
      <c r="R17" s="7"/>
      <c r="S17" s="7"/>
      <c r="T17" s="7"/>
      <c r="U17" s="7"/>
      <c r="V17" s="7"/>
      <c r="W17" s="7"/>
      <c r="X17" s="7"/>
      <c r="Y17" s="7"/>
      <c r="Z17" s="7"/>
    </row>
    <row r="18" spans="1:26" s="8" customFormat="1" ht="19.5" customHeight="1" x14ac:dyDescent="0.25">
      <c r="A18" s="7"/>
      <c r="B18" s="7"/>
      <c r="C18" s="271" t="s">
        <v>281</v>
      </c>
      <c r="F18" s="9" t="s">
        <v>6</v>
      </c>
      <c r="G18" s="9">
        <v>8</v>
      </c>
      <c r="H18" s="9">
        <v>2003.01</v>
      </c>
      <c r="J18" s="7"/>
      <c r="K18" s="7"/>
      <c r="L18" s="7"/>
      <c r="M18" s="7"/>
      <c r="N18" s="7"/>
      <c r="O18" s="7"/>
      <c r="P18" s="7"/>
      <c r="Q18" s="7"/>
      <c r="R18" s="7"/>
      <c r="S18" s="7"/>
      <c r="T18" s="7"/>
      <c r="U18" s="7"/>
      <c r="V18" s="7"/>
      <c r="W18" s="7"/>
      <c r="X18" s="7"/>
      <c r="Y18" s="7"/>
      <c r="Z18" s="7"/>
    </row>
    <row r="19" spans="1:26" s="8" customFormat="1" ht="19.5" customHeight="1" x14ac:dyDescent="0.25">
      <c r="A19" s="7"/>
      <c r="B19" s="7"/>
      <c r="C19" s="271" t="s">
        <v>314</v>
      </c>
      <c r="F19" s="9" t="s">
        <v>6</v>
      </c>
      <c r="G19" s="9">
        <v>7</v>
      </c>
      <c r="H19" s="9">
        <v>2003.01</v>
      </c>
      <c r="J19" s="7"/>
      <c r="K19" s="7"/>
      <c r="L19" s="7"/>
      <c r="M19" s="7"/>
      <c r="N19" s="7"/>
      <c r="O19" s="7"/>
      <c r="P19" s="7"/>
      <c r="Q19" s="7"/>
      <c r="R19" s="7"/>
      <c r="S19" s="7"/>
      <c r="T19" s="7"/>
      <c r="U19" s="7"/>
      <c r="V19" s="7"/>
      <c r="W19" s="7"/>
      <c r="X19" s="7"/>
      <c r="Y19" s="7"/>
      <c r="Z19" s="7"/>
    </row>
    <row r="20" spans="1:26" s="278" customFormat="1" ht="20.100000000000001" customHeight="1" x14ac:dyDescent="0.25">
      <c r="A20" s="277" t="s">
        <v>1</v>
      </c>
      <c r="B20" s="278">
        <v>3</v>
      </c>
      <c r="C20" s="278" t="s">
        <v>289</v>
      </c>
      <c r="F20" s="279" t="s">
        <v>3</v>
      </c>
      <c r="G20" s="279" t="s">
        <v>4</v>
      </c>
      <c r="H20" s="279" t="s">
        <v>5</v>
      </c>
    </row>
    <row r="21" spans="1:26" s="8" customFormat="1" ht="19.5" customHeight="1" x14ac:dyDescent="0.25">
      <c r="A21" s="7"/>
      <c r="B21" s="7"/>
      <c r="C21" s="271" t="s">
        <v>159</v>
      </c>
      <c r="F21" s="9" t="s">
        <v>6</v>
      </c>
      <c r="G21" s="9">
        <v>16</v>
      </c>
      <c r="H21" s="9">
        <v>2003.01</v>
      </c>
      <c r="J21" s="7"/>
      <c r="K21" s="7"/>
      <c r="L21" s="7"/>
      <c r="M21" s="7"/>
      <c r="N21" s="7"/>
      <c r="O21" s="7"/>
      <c r="P21" s="7"/>
      <c r="Q21" s="7"/>
      <c r="R21" s="7"/>
      <c r="S21" s="7"/>
      <c r="T21" s="7"/>
      <c r="U21" s="7"/>
      <c r="V21" s="7"/>
      <c r="W21" s="7"/>
      <c r="X21" s="7"/>
      <c r="Y21" s="7"/>
      <c r="Z21" s="7"/>
    </row>
    <row r="22" spans="1:26" s="8" customFormat="1" ht="19.5" customHeight="1" x14ac:dyDescent="0.25">
      <c r="A22" s="7"/>
      <c r="B22" s="7"/>
      <c r="C22" s="271" t="s">
        <v>218</v>
      </c>
      <c r="F22" s="9" t="s">
        <v>156</v>
      </c>
      <c r="G22" s="9">
        <v>20</v>
      </c>
      <c r="H22" s="9">
        <v>1988</v>
      </c>
      <c r="J22" s="7"/>
      <c r="K22" s="7"/>
      <c r="L22" s="7"/>
      <c r="M22" s="7"/>
      <c r="N22" s="7"/>
      <c r="O22" s="7"/>
      <c r="P22" s="7"/>
      <c r="Q22" s="7"/>
      <c r="R22" s="7"/>
      <c r="S22" s="7"/>
      <c r="T22" s="7"/>
      <c r="U22" s="7"/>
      <c r="V22" s="7"/>
      <c r="W22" s="7"/>
      <c r="X22" s="7"/>
      <c r="Y22" s="7"/>
      <c r="Z22" s="7"/>
    </row>
    <row r="23" spans="1:26" s="8" customFormat="1" ht="19.5" customHeight="1" x14ac:dyDescent="0.25">
      <c r="A23" s="7"/>
      <c r="B23" s="7"/>
      <c r="C23" s="271" t="s">
        <v>219</v>
      </c>
      <c r="F23" s="9" t="s">
        <v>6</v>
      </c>
      <c r="G23" s="9">
        <v>20</v>
      </c>
      <c r="H23" s="9">
        <v>2008.01</v>
      </c>
      <c r="J23" s="7"/>
      <c r="K23" s="7"/>
      <c r="L23" s="7"/>
      <c r="M23" s="7"/>
      <c r="N23" s="7"/>
      <c r="O23" s="7"/>
      <c r="P23" s="7"/>
      <c r="Q23" s="7"/>
      <c r="R23" s="7"/>
      <c r="S23" s="7"/>
      <c r="T23" s="7"/>
      <c r="U23" s="7"/>
      <c r="V23" s="7"/>
      <c r="W23" s="7"/>
      <c r="X23" s="7"/>
      <c r="Y23" s="7"/>
      <c r="Z23" s="7"/>
    </row>
    <row r="24" spans="1:26" s="278" customFormat="1" ht="20.100000000000001" customHeight="1" x14ac:dyDescent="0.25">
      <c r="A24" s="277"/>
      <c r="B24" s="278">
        <v>4</v>
      </c>
      <c r="C24" s="278" t="s">
        <v>9</v>
      </c>
      <c r="F24" s="279" t="s">
        <v>3</v>
      </c>
      <c r="G24" s="279" t="s">
        <v>4</v>
      </c>
      <c r="H24" s="279" t="s">
        <v>5</v>
      </c>
    </row>
    <row r="25" spans="1:26" s="8" customFormat="1" ht="19.5" customHeight="1" x14ac:dyDescent="0.25">
      <c r="A25" s="7"/>
      <c r="B25" s="7"/>
      <c r="C25" s="271" t="s">
        <v>178</v>
      </c>
      <c r="F25" s="9" t="s">
        <v>6</v>
      </c>
      <c r="G25" s="9">
        <v>19</v>
      </c>
      <c r="H25" s="9">
        <v>2003.01</v>
      </c>
      <c r="J25" s="7"/>
      <c r="K25" s="7"/>
      <c r="L25" s="7"/>
      <c r="M25" s="7"/>
      <c r="N25" s="7"/>
      <c r="O25" s="7"/>
      <c r="P25" s="7"/>
      <c r="Q25" s="7"/>
      <c r="R25" s="7"/>
      <c r="S25" s="7"/>
      <c r="T25" s="7"/>
      <c r="U25" s="7"/>
      <c r="V25" s="7"/>
      <c r="W25" s="7"/>
      <c r="X25" s="7"/>
      <c r="Y25" s="7"/>
      <c r="Z25" s="7"/>
    </row>
    <row r="26" spans="1:26" s="8" customFormat="1" ht="19.5" customHeight="1" x14ac:dyDescent="0.25">
      <c r="A26" s="7"/>
      <c r="B26" s="7"/>
      <c r="C26" s="271" t="s">
        <v>446</v>
      </c>
      <c r="F26" s="9" t="s">
        <v>6</v>
      </c>
      <c r="G26" s="9">
        <v>26</v>
      </c>
      <c r="H26" s="9">
        <v>2022.12</v>
      </c>
      <c r="J26" s="7"/>
      <c r="K26" s="7"/>
      <c r="L26" s="7"/>
      <c r="M26" s="7"/>
      <c r="N26" s="7"/>
      <c r="O26" s="7"/>
      <c r="P26" s="7"/>
      <c r="Q26" s="7"/>
      <c r="R26" s="7"/>
      <c r="S26" s="7"/>
      <c r="T26" s="7"/>
      <c r="U26" s="7"/>
      <c r="V26" s="7"/>
      <c r="W26" s="7"/>
      <c r="X26" s="7"/>
      <c r="Y26" s="7"/>
      <c r="Z26" s="7"/>
    </row>
    <row r="27" spans="1:26" s="278" customFormat="1" ht="20.100000000000001" customHeight="1" x14ac:dyDescent="0.25">
      <c r="A27" s="277"/>
      <c r="B27" s="278">
        <v>5</v>
      </c>
      <c r="C27" s="278" t="s">
        <v>177</v>
      </c>
      <c r="F27" s="279" t="s">
        <v>3</v>
      </c>
      <c r="G27" s="279" t="s">
        <v>4</v>
      </c>
      <c r="H27" s="279" t="s">
        <v>5</v>
      </c>
    </row>
    <row r="28" spans="1:26" s="8" customFormat="1" ht="19.5" customHeight="1" x14ac:dyDescent="0.25">
      <c r="A28" s="7"/>
      <c r="B28" s="7"/>
      <c r="C28" s="271" t="s">
        <v>315</v>
      </c>
      <c r="F28" s="9" t="s">
        <v>6</v>
      </c>
      <c r="G28" s="9">
        <v>7</v>
      </c>
      <c r="H28" s="9">
        <v>1992.01</v>
      </c>
      <c r="J28" s="7"/>
      <c r="K28" s="7"/>
      <c r="L28" s="7"/>
      <c r="M28" s="7"/>
      <c r="N28" s="7"/>
      <c r="O28" s="7"/>
      <c r="P28" s="7"/>
      <c r="Q28" s="7"/>
      <c r="R28" s="7"/>
      <c r="S28" s="7"/>
      <c r="T28" s="7"/>
      <c r="U28" s="7"/>
      <c r="V28" s="7"/>
      <c r="W28" s="7"/>
      <c r="X28" s="7"/>
      <c r="Y28" s="7"/>
      <c r="Z28" s="7"/>
    </row>
    <row r="29" spans="1:26" s="278" customFormat="1" ht="20.100000000000001" customHeight="1" x14ac:dyDescent="0.25">
      <c r="A29" s="277"/>
      <c r="B29" s="278">
        <v>6</v>
      </c>
      <c r="C29" s="278" t="s">
        <v>161</v>
      </c>
      <c r="F29" s="279" t="s">
        <v>3</v>
      </c>
      <c r="G29" s="279" t="s">
        <v>4</v>
      </c>
      <c r="H29" s="279" t="s">
        <v>5</v>
      </c>
    </row>
    <row r="30" spans="1:26" s="8" customFormat="1" ht="19.5" customHeight="1" x14ac:dyDescent="0.25">
      <c r="A30" s="7"/>
      <c r="B30" s="7"/>
      <c r="C30" s="271" t="s">
        <v>316</v>
      </c>
      <c r="F30" s="9" t="s">
        <v>156</v>
      </c>
      <c r="G30" s="9">
        <v>42</v>
      </c>
      <c r="H30" s="9">
        <v>2013</v>
      </c>
      <c r="J30" s="7"/>
      <c r="K30" s="7"/>
      <c r="L30" s="7"/>
      <c r="M30" s="7"/>
      <c r="N30" s="7"/>
      <c r="O30" s="7"/>
      <c r="P30" s="7"/>
      <c r="Q30" s="7"/>
      <c r="R30" s="7"/>
      <c r="S30" s="7"/>
      <c r="T30" s="7"/>
      <c r="U30" s="7"/>
      <c r="V30" s="7"/>
      <c r="W30" s="7"/>
      <c r="X30" s="7"/>
      <c r="Y30" s="7"/>
      <c r="Z30" s="7"/>
    </row>
    <row r="31" spans="1:26" s="8" customFormat="1" ht="19.5" customHeight="1" x14ac:dyDescent="0.25">
      <c r="A31" s="7"/>
      <c r="B31" s="7"/>
      <c r="C31" s="271" t="s">
        <v>317</v>
      </c>
      <c r="F31" s="9" t="s">
        <v>156</v>
      </c>
      <c r="G31" s="9">
        <v>18</v>
      </c>
      <c r="H31" s="9">
        <v>2013</v>
      </c>
      <c r="J31" s="7"/>
      <c r="K31" s="7"/>
      <c r="L31" s="7"/>
      <c r="M31" s="7"/>
      <c r="N31" s="7"/>
      <c r="O31" s="7"/>
      <c r="P31" s="7"/>
      <c r="Q31" s="7"/>
      <c r="R31" s="7"/>
      <c r="S31" s="7"/>
      <c r="T31" s="7"/>
      <c r="U31" s="7"/>
      <c r="V31" s="7"/>
      <c r="W31" s="7"/>
      <c r="X31" s="7"/>
      <c r="Y31" s="7"/>
      <c r="Z31" s="7"/>
    </row>
    <row r="32" spans="1:26" s="278" customFormat="1" ht="20.100000000000001" customHeight="1" x14ac:dyDescent="0.25">
      <c r="A32" s="277"/>
      <c r="C32" s="278" t="s">
        <v>308</v>
      </c>
      <c r="F32" s="279"/>
      <c r="G32" s="279">
        <f>SUM(G13:G15,G17:G19,G21:G23,G25:G26,G28,G30:G31)</f>
        <v>216</v>
      </c>
      <c r="H32" s="279"/>
    </row>
    <row r="33" spans="3:3" x14ac:dyDescent="0.25">
      <c r="C33" s="79"/>
    </row>
  </sheetData>
  <hyperlinks>
    <hyperlink ref="C13" location="'1.1'!B10" display="1.1. Ingresos de la Provincia de Santa Fe" xr:uid="{00000000-0004-0000-0000-000000000000}"/>
    <hyperlink ref="C14" location="'1.2'!B10" display="1.2. Composición de los Ingresos de la Provincia de Santa Fe" xr:uid="{00000000-0004-0000-0000-000001000000}"/>
    <hyperlink ref="C17" location="'2.1'!B10" display="2.1. Gastos de la Provincia de Santa Fe" xr:uid="{00000000-0004-0000-0000-000002000000}"/>
    <hyperlink ref="C18" location="'2.2'!B10" display="2.2. Composición de los Gastos según" xr:uid="{00000000-0004-0000-0000-000003000000}"/>
    <hyperlink ref="C19" location="'2.3'!B10" display="2.3 Composición de los Gastos según" xr:uid="{00000000-0004-0000-0000-000004000000}"/>
    <hyperlink ref="C21" location="'3.1'!B10" display="3.1. Erogaciones de la APP en concepto de coparticipación a MM y CC" xr:uid="{00000000-0004-0000-0000-000005000000}"/>
    <hyperlink ref="C25" location="'4.1'!B10" display="4.1. Esquema AIF - Mensual" xr:uid="{00000000-0004-0000-0000-000006000000}"/>
    <hyperlink ref="C28" location="'5.1'!B10" display="5.1 Planta de Personal" xr:uid="{00000000-0004-0000-0000-000007000000}"/>
    <hyperlink ref="C22" location="'3.2'!B10" display="3.2 Coparticipación por departamento" xr:uid="{00000000-0004-0000-0000-000008000000}"/>
    <hyperlink ref="C23" location="'3.3'!B10" display="3.3 Coparticipación por departamento" xr:uid="{00000000-0004-0000-0000-000009000000}"/>
    <hyperlink ref="C31" location="'6.2'!B10" display="6.2. Presupuesto de gastos y recursos" xr:uid="{00000000-0004-0000-0000-00000A000000}"/>
    <hyperlink ref="C30" location="'6.1'!B10" display="6.1 Presupuestos por Ministerios" xr:uid="{00000000-0004-0000-0000-00000B000000}"/>
    <hyperlink ref="C15" location="'1.3'!B10" display="1.3. Recursos de origen provincial" xr:uid="{00000000-0004-0000-0000-00000C000000}"/>
    <hyperlink ref="C26" location="'4.2'!B10" display="4.2. Esquema AIF Fuente de Financiamiento 3016 - Mensual" xr:uid="{00000000-0004-0000-0000-00000D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454"/>
  <sheetViews>
    <sheetView zoomScale="130" zoomScaleNormal="130" workbookViewId="0">
      <pane xSplit="1" ySplit="9" topLeftCell="B213" activePane="bottomRight" state="frozen"/>
      <selection activeCell="I18" sqref="I18"/>
      <selection pane="topRight" activeCell="I18" sqref="I18"/>
      <selection pane="bottomLeft" activeCell="I18" sqref="I18"/>
      <selection pane="bottomRight" activeCell="C218" sqref="C218"/>
    </sheetView>
  </sheetViews>
  <sheetFormatPr baseColWidth="10" defaultColWidth="11.5703125" defaultRowHeight="15" x14ac:dyDescent="0.25"/>
  <cols>
    <col min="1" max="1" width="9.7109375" style="287" bestFit="1" customWidth="1"/>
    <col min="2" max="2" width="15.28515625" style="3" bestFit="1" customWidth="1"/>
    <col min="3" max="21" width="14.7109375" style="3" customWidth="1"/>
    <col min="22" max="16384" width="11.5703125" style="3"/>
  </cols>
  <sheetData>
    <row r="1" spans="1:21" ht="3" hidden="1" customHeight="1" x14ac:dyDescent="0.25">
      <c r="A1" s="280"/>
      <c r="B1" s="10"/>
      <c r="C1" s="10"/>
      <c r="D1" s="10"/>
      <c r="E1" s="10"/>
      <c r="F1" s="10"/>
      <c r="G1" s="10"/>
      <c r="H1" s="10"/>
      <c r="I1" s="10"/>
      <c r="J1" s="10"/>
      <c r="K1" s="10"/>
      <c r="L1" s="10"/>
      <c r="M1" s="10"/>
      <c r="N1" s="10"/>
      <c r="O1" s="10"/>
      <c r="P1" s="10"/>
      <c r="Q1" s="10"/>
      <c r="R1" s="10"/>
      <c r="S1" s="10"/>
      <c r="T1" s="10"/>
      <c r="U1" s="12"/>
    </row>
    <row r="2" spans="1:21" ht="22.5" customHeight="1" x14ac:dyDescent="0.25">
      <c r="A2" s="281" t="s">
        <v>10</v>
      </c>
      <c r="B2" s="51" t="s">
        <v>199</v>
      </c>
      <c r="C2" s="52"/>
      <c r="D2" s="53"/>
      <c r="E2" s="53"/>
      <c r="F2" s="53"/>
      <c r="G2" s="51"/>
      <c r="H2" s="51"/>
      <c r="I2" s="51"/>
      <c r="J2" s="51"/>
      <c r="K2" s="51"/>
      <c r="L2" s="51"/>
      <c r="M2" s="51"/>
      <c r="N2" s="51"/>
      <c r="O2" s="51"/>
      <c r="P2" s="51"/>
      <c r="Q2" s="51"/>
      <c r="R2" s="51"/>
      <c r="S2" s="51"/>
      <c r="T2" s="51"/>
      <c r="U2" s="54"/>
    </row>
    <row r="3" spans="1:21" ht="12.75" customHeight="1" x14ac:dyDescent="0.25">
      <c r="A3" s="281" t="s">
        <v>11</v>
      </c>
      <c r="B3" s="14" t="s">
        <v>12</v>
      </c>
      <c r="C3" s="55"/>
      <c r="D3" s="28"/>
      <c r="E3" s="28"/>
      <c r="F3" s="28"/>
      <c r="G3" s="14"/>
      <c r="H3" s="14"/>
      <c r="I3" s="14"/>
      <c r="J3" s="14"/>
      <c r="K3" s="14"/>
      <c r="L3" s="14"/>
      <c r="M3" s="14"/>
      <c r="N3" s="14"/>
      <c r="O3" s="14"/>
      <c r="P3" s="14"/>
      <c r="Q3" s="14"/>
      <c r="R3" s="14"/>
      <c r="S3" s="14"/>
      <c r="T3" s="14"/>
      <c r="U3" s="15"/>
    </row>
    <row r="4" spans="1:21" ht="3" hidden="1" customHeight="1" x14ac:dyDescent="0.25">
      <c r="A4" s="281"/>
      <c r="B4" s="48"/>
      <c r="C4" s="48"/>
      <c r="D4" s="27"/>
      <c r="E4" s="27"/>
      <c r="F4" s="27"/>
      <c r="G4" s="48"/>
      <c r="H4" s="48"/>
      <c r="I4" s="48"/>
      <c r="J4" s="48"/>
      <c r="K4" s="48"/>
      <c r="L4" s="48"/>
      <c r="M4" s="48"/>
      <c r="N4" s="48"/>
      <c r="O4" s="48"/>
      <c r="P4" s="48"/>
      <c r="Q4" s="48"/>
      <c r="R4" s="48"/>
      <c r="S4" s="48"/>
      <c r="T4" s="48"/>
      <c r="U4" s="49"/>
    </row>
    <row r="5" spans="1:21" ht="22.5" x14ac:dyDescent="0.25">
      <c r="A5" s="282" t="s">
        <v>515</v>
      </c>
      <c r="B5" s="16" t="s">
        <v>180</v>
      </c>
      <c r="C5" s="16" t="s">
        <v>181</v>
      </c>
      <c r="D5" s="16" t="s">
        <v>182</v>
      </c>
      <c r="E5" s="16" t="s">
        <v>183</v>
      </c>
      <c r="F5" s="16" t="s">
        <v>184</v>
      </c>
      <c r="G5" s="230" t="s">
        <v>185</v>
      </c>
      <c r="H5" s="16" t="s">
        <v>186</v>
      </c>
      <c r="I5" s="16" t="s">
        <v>187</v>
      </c>
      <c r="J5" s="16" t="s">
        <v>188</v>
      </c>
      <c r="K5" s="16" t="s">
        <v>189</v>
      </c>
      <c r="L5" s="230" t="s">
        <v>190</v>
      </c>
      <c r="M5" s="16" t="s">
        <v>191</v>
      </c>
      <c r="N5" s="16" t="s">
        <v>192</v>
      </c>
      <c r="O5" s="16" t="s">
        <v>193</v>
      </c>
      <c r="P5" s="16" t="s">
        <v>194</v>
      </c>
      <c r="Q5" s="16" t="s">
        <v>195</v>
      </c>
      <c r="R5" s="16" t="s">
        <v>196</v>
      </c>
      <c r="S5" s="16" t="s">
        <v>197</v>
      </c>
      <c r="T5" s="16" t="s">
        <v>198</v>
      </c>
      <c r="U5" s="21" t="s">
        <v>174</v>
      </c>
    </row>
    <row r="6" spans="1:21" ht="3" hidden="1" customHeight="1" x14ac:dyDescent="0.25">
      <c r="A6" s="281"/>
      <c r="B6" s="48"/>
      <c r="C6" s="48"/>
      <c r="D6" s="48"/>
      <c r="E6" s="48"/>
      <c r="F6" s="48"/>
      <c r="G6" s="48"/>
      <c r="H6" s="48"/>
      <c r="I6" s="48"/>
      <c r="J6" s="48"/>
      <c r="K6" s="48"/>
      <c r="L6" s="48"/>
      <c r="M6" s="48"/>
      <c r="N6" s="48"/>
      <c r="O6" s="48"/>
      <c r="P6" s="48"/>
      <c r="Q6" s="48"/>
      <c r="R6" s="48"/>
      <c r="S6" s="48"/>
      <c r="T6" s="48"/>
      <c r="U6" s="49"/>
    </row>
    <row r="7" spans="1:21" ht="22.5" customHeight="1" x14ac:dyDescent="0.25">
      <c r="A7" s="281" t="s">
        <v>516</v>
      </c>
      <c r="B7" s="18" t="s">
        <v>279</v>
      </c>
      <c r="C7" s="18" t="s">
        <v>279</v>
      </c>
      <c r="D7" s="18" t="s">
        <v>279</v>
      </c>
      <c r="E7" s="18" t="s">
        <v>279</v>
      </c>
      <c r="F7" s="18" t="s">
        <v>279</v>
      </c>
      <c r="G7" s="18" t="s">
        <v>279</v>
      </c>
      <c r="H7" s="18" t="s">
        <v>279</v>
      </c>
      <c r="I7" s="18" t="s">
        <v>279</v>
      </c>
      <c r="J7" s="18" t="s">
        <v>279</v>
      </c>
      <c r="K7" s="18" t="s">
        <v>279</v>
      </c>
      <c r="L7" s="18" t="s">
        <v>279</v>
      </c>
      <c r="M7" s="18" t="s">
        <v>279</v>
      </c>
      <c r="N7" s="18" t="s">
        <v>279</v>
      </c>
      <c r="O7" s="18" t="s">
        <v>279</v>
      </c>
      <c r="P7" s="18" t="s">
        <v>279</v>
      </c>
      <c r="Q7" s="18" t="s">
        <v>279</v>
      </c>
      <c r="R7" s="18" t="s">
        <v>279</v>
      </c>
      <c r="S7" s="18" t="s">
        <v>279</v>
      </c>
      <c r="T7" s="18" t="s">
        <v>279</v>
      </c>
      <c r="U7" s="19" t="s">
        <v>279</v>
      </c>
    </row>
    <row r="8" spans="1:21" ht="13.5" customHeight="1" x14ac:dyDescent="0.25">
      <c r="A8" s="283" t="s">
        <v>514</v>
      </c>
      <c r="B8" s="22" t="s">
        <v>240</v>
      </c>
      <c r="C8" s="22" t="s">
        <v>241</v>
      </c>
      <c r="D8" s="22" t="s">
        <v>242</v>
      </c>
      <c r="E8" s="22" t="s">
        <v>243</v>
      </c>
      <c r="F8" s="22" t="s">
        <v>244</v>
      </c>
      <c r="G8" s="22" t="s">
        <v>245</v>
      </c>
      <c r="H8" s="22" t="s">
        <v>246</v>
      </c>
      <c r="I8" s="22" t="s">
        <v>247</v>
      </c>
      <c r="J8" s="22" t="s">
        <v>248</v>
      </c>
      <c r="K8" s="22" t="s">
        <v>249</v>
      </c>
      <c r="L8" s="22" t="s">
        <v>250</v>
      </c>
      <c r="M8" s="22" t="s">
        <v>251</v>
      </c>
      <c r="N8" s="22" t="s">
        <v>252</v>
      </c>
      <c r="O8" s="22" t="s">
        <v>253</v>
      </c>
      <c r="P8" s="22" t="s">
        <v>254</v>
      </c>
      <c r="Q8" s="22" t="s">
        <v>255</v>
      </c>
      <c r="R8" s="22" t="s">
        <v>256</v>
      </c>
      <c r="S8" s="22" t="s">
        <v>257</v>
      </c>
      <c r="T8" s="22" t="s">
        <v>258</v>
      </c>
      <c r="U8" s="24" t="s">
        <v>259</v>
      </c>
    </row>
    <row r="9" spans="1:21" ht="13.5" customHeight="1" thickBot="1" x14ac:dyDescent="0.3">
      <c r="A9" s="284"/>
      <c r="B9" s="43"/>
      <c r="C9" s="44"/>
      <c r="D9" s="43"/>
      <c r="E9" s="43"/>
      <c r="F9" s="44"/>
      <c r="G9" s="43"/>
      <c r="H9" s="43"/>
      <c r="I9" s="43"/>
      <c r="J9" s="43"/>
      <c r="K9" s="43"/>
      <c r="L9" s="43"/>
      <c r="M9" s="43"/>
      <c r="N9" s="43"/>
      <c r="O9" s="43"/>
      <c r="P9" s="43"/>
      <c r="Q9" s="43"/>
      <c r="R9" s="43"/>
      <c r="S9" s="43"/>
      <c r="T9" s="43"/>
      <c r="U9" s="45" t="s">
        <v>347</v>
      </c>
    </row>
    <row r="10" spans="1:21" ht="12.75" customHeight="1" x14ac:dyDescent="0.25">
      <c r="A10" s="285">
        <v>2008.01</v>
      </c>
      <c r="B10" s="244">
        <v>1746119.23</v>
      </c>
      <c r="C10" s="238">
        <v>2271927.16</v>
      </c>
      <c r="D10" s="238">
        <v>4735512.82</v>
      </c>
      <c r="E10" s="238">
        <v>2365691.29</v>
      </c>
      <c r="F10" s="238">
        <v>494759.17</v>
      </c>
      <c r="G10" s="238">
        <v>5577616.4900000002</v>
      </c>
      <c r="H10" s="238">
        <v>4057469.34</v>
      </c>
      <c r="I10" s="238">
        <v>2181899.87</v>
      </c>
      <c r="J10" s="238">
        <v>12910928.609999999</v>
      </c>
      <c r="K10" s="238">
        <v>2992200.11</v>
      </c>
      <c r="L10" s="238">
        <v>856804.86</v>
      </c>
      <c r="M10" s="238">
        <v>34164162.060000002</v>
      </c>
      <c r="N10" s="238">
        <v>2178690.89</v>
      </c>
      <c r="O10" s="238">
        <v>813528.06</v>
      </c>
      <c r="P10" s="238">
        <v>2480044.31</v>
      </c>
      <c r="Q10" s="238">
        <v>1210419.03</v>
      </c>
      <c r="R10" s="238">
        <v>4742427.4400000004</v>
      </c>
      <c r="S10" s="238">
        <v>2294852.4700000002</v>
      </c>
      <c r="T10" s="238">
        <v>1440043.35</v>
      </c>
      <c r="U10" s="245">
        <f>SUM(B10:T10)</f>
        <v>89515096.560000002</v>
      </c>
    </row>
    <row r="11" spans="1:21" ht="12.75" customHeight="1" x14ac:dyDescent="0.25">
      <c r="A11" s="285">
        <v>2008.02</v>
      </c>
      <c r="B11" s="246">
        <v>2698538.03</v>
      </c>
      <c r="C11" s="247">
        <v>4182515.83</v>
      </c>
      <c r="D11" s="247">
        <v>7479320.3799999999</v>
      </c>
      <c r="E11" s="247">
        <v>3479308.35</v>
      </c>
      <c r="F11" s="247">
        <v>588005.39</v>
      </c>
      <c r="G11" s="247">
        <v>9260278.6600000001</v>
      </c>
      <c r="H11" s="247">
        <v>5239131.72</v>
      </c>
      <c r="I11" s="247">
        <v>3297220.44</v>
      </c>
      <c r="J11" s="247">
        <v>17603960.829999998</v>
      </c>
      <c r="K11" s="247">
        <v>4653584.37</v>
      </c>
      <c r="L11" s="247">
        <v>1048884.28</v>
      </c>
      <c r="M11" s="247">
        <v>48912066.850000001</v>
      </c>
      <c r="N11" s="247">
        <v>3047265.93</v>
      </c>
      <c r="O11" s="247">
        <v>958582.24</v>
      </c>
      <c r="P11" s="247">
        <v>3432414.91</v>
      </c>
      <c r="Q11" s="247">
        <v>1729792.03</v>
      </c>
      <c r="R11" s="247">
        <v>6693743.8799999999</v>
      </c>
      <c r="S11" s="247">
        <v>3595821.54</v>
      </c>
      <c r="T11" s="248">
        <v>1670745.37</v>
      </c>
      <c r="U11" s="249">
        <f>SUM(B11:T11)</f>
        <v>129571181.03</v>
      </c>
    </row>
    <row r="12" spans="1:21" ht="12.75" customHeight="1" x14ac:dyDescent="0.25">
      <c r="A12" s="285">
        <v>2008.03</v>
      </c>
      <c r="B12" s="246">
        <v>1623971.83</v>
      </c>
      <c r="C12" s="247">
        <v>2258544.4300000002</v>
      </c>
      <c r="D12" s="247">
        <v>4480775.84</v>
      </c>
      <c r="E12" s="247">
        <v>2255231.23</v>
      </c>
      <c r="F12" s="247">
        <v>453498.9</v>
      </c>
      <c r="G12" s="247">
        <v>5498364.2400000002</v>
      </c>
      <c r="H12" s="247">
        <v>3646346.52</v>
      </c>
      <c r="I12" s="247">
        <v>2037832.9</v>
      </c>
      <c r="J12" s="247">
        <v>11828121.82</v>
      </c>
      <c r="K12" s="247">
        <v>2816637.59</v>
      </c>
      <c r="L12" s="247">
        <v>815469.07</v>
      </c>
      <c r="M12" s="247">
        <v>32113573.57</v>
      </c>
      <c r="N12" s="247">
        <v>2442422.61</v>
      </c>
      <c r="O12" s="247">
        <v>754537.57</v>
      </c>
      <c r="P12" s="247">
        <v>1887071.08</v>
      </c>
      <c r="Q12" s="247">
        <v>1142181.0900000001</v>
      </c>
      <c r="R12" s="247">
        <v>4478519.57</v>
      </c>
      <c r="S12" s="247">
        <v>2180603.2799999998</v>
      </c>
      <c r="T12" s="248">
        <v>1281468.58</v>
      </c>
      <c r="U12" s="249">
        <f t="shared" ref="U12:U75" si="0">SUM(B12:T12)</f>
        <v>83995171.719999984</v>
      </c>
    </row>
    <row r="13" spans="1:21" ht="12.75" customHeight="1" x14ac:dyDescent="0.25">
      <c r="A13" s="285">
        <v>2008.04</v>
      </c>
      <c r="B13" s="246">
        <v>2237796.1</v>
      </c>
      <c r="C13" s="247">
        <v>3272561.38</v>
      </c>
      <c r="D13" s="247">
        <v>6300822.7800000003</v>
      </c>
      <c r="E13" s="247">
        <v>3280482.29</v>
      </c>
      <c r="F13" s="247">
        <v>531276.26</v>
      </c>
      <c r="G13" s="247">
        <v>7254455.7000000002</v>
      </c>
      <c r="H13" s="247">
        <v>4486573.55</v>
      </c>
      <c r="I13" s="247">
        <v>2713325.9</v>
      </c>
      <c r="J13" s="247">
        <v>15251305.300000001</v>
      </c>
      <c r="K13" s="247">
        <v>3957989.94</v>
      </c>
      <c r="L13" s="247">
        <v>921710.38</v>
      </c>
      <c r="M13" s="247">
        <v>42394008.609999999</v>
      </c>
      <c r="N13" s="247">
        <v>2566594.89</v>
      </c>
      <c r="O13" s="247">
        <v>831968.09</v>
      </c>
      <c r="P13" s="247">
        <v>2944950.38</v>
      </c>
      <c r="Q13" s="247">
        <v>1480148.5</v>
      </c>
      <c r="R13" s="247">
        <v>5749114.6500000004</v>
      </c>
      <c r="S13" s="247">
        <v>3018825.83</v>
      </c>
      <c r="T13" s="248">
        <v>1496169.22</v>
      </c>
      <c r="U13" s="249">
        <f t="shared" si="0"/>
        <v>110690079.75</v>
      </c>
    </row>
    <row r="14" spans="1:21" ht="12.75" customHeight="1" x14ac:dyDescent="0.25">
      <c r="A14" s="285">
        <v>2008.05</v>
      </c>
      <c r="B14" s="246">
        <v>1937621.22</v>
      </c>
      <c r="C14" s="247">
        <v>2726168.51</v>
      </c>
      <c r="D14" s="247">
        <v>5284082.0599999996</v>
      </c>
      <c r="E14" s="247">
        <v>2763804.91</v>
      </c>
      <c r="F14" s="247">
        <v>537784.57999999996</v>
      </c>
      <c r="G14" s="247">
        <v>6575985.4199999999</v>
      </c>
      <c r="H14" s="247">
        <v>4267139.82</v>
      </c>
      <c r="I14" s="247">
        <v>2459478.0099999998</v>
      </c>
      <c r="J14" s="247">
        <v>14170946.83</v>
      </c>
      <c r="K14" s="247">
        <v>3316916.38</v>
      </c>
      <c r="L14" s="247">
        <v>924775.59</v>
      </c>
      <c r="M14" s="247">
        <v>38316030.020000003</v>
      </c>
      <c r="N14" s="247">
        <v>2395182.89</v>
      </c>
      <c r="O14" s="247">
        <v>855439.92</v>
      </c>
      <c r="P14" s="247">
        <v>2699445.68</v>
      </c>
      <c r="Q14" s="247">
        <v>1341338.1399999999</v>
      </c>
      <c r="R14" s="247">
        <v>5326908.71</v>
      </c>
      <c r="S14" s="247">
        <v>2577670.7799999998</v>
      </c>
      <c r="T14" s="248">
        <v>1529445.02</v>
      </c>
      <c r="U14" s="249">
        <f t="shared" si="0"/>
        <v>100006164.49000001</v>
      </c>
    </row>
    <row r="15" spans="1:21" ht="12.75" customHeight="1" x14ac:dyDescent="0.25">
      <c r="A15" s="285">
        <v>2008.06</v>
      </c>
      <c r="B15" s="246">
        <v>2510443.0099999998</v>
      </c>
      <c r="C15" s="247">
        <v>3485295.33</v>
      </c>
      <c r="D15" s="247">
        <v>7014860.1200000001</v>
      </c>
      <c r="E15" s="247">
        <v>3496687.77</v>
      </c>
      <c r="F15" s="247">
        <v>627516.78</v>
      </c>
      <c r="G15" s="247">
        <v>8022712.9000000004</v>
      </c>
      <c r="H15" s="247">
        <v>5178346.76</v>
      </c>
      <c r="I15" s="247">
        <v>3009284.61</v>
      </c>
      <c r="J15" s="247">
        <v>17525336.260000002</v>
      </c>
      <c r="K15" s="247">
        <v>4320188.62</v>
      </c>
      <c r="L15" s="247">
        <v>1084344.8999999999</v>
      </c>
      <c r="M15" s="247">
        <v>48296933.43</v>
      </c>
      <c r="N15" s="247">
        <v>2947386.4</v>
      </c>
      <c r="O15" s="247">
        <v>991299.45</v>
      </c>
      <c r="P15" s="247">
        <v>3329122.02</v>
      </c>
      <c r="Q15" s="247">
        <v>1648492.79</v>
      </c>
      <c r="R15" s="247">
        <v>6517884.0700000003</v>
      </c>
      <c r="S15" s="247">
        <v>3370010.81</v>
      </c>
      <c r="T15" s="248">
        <v>1774658.4</v>
      </c>
      <c r="U15" s="249">
        <f t="shared" si="0"/>
        <v>125150804.43000004</v>
      </c>
    </row>
    <row r="16" spans="1:21" ht="12.75" customHeight="1" x14ac:dyDescent="0.25">
      <c r="A16" s="285">
        <v>2008.07</v>
      </c>
      <c r="B16" s="246">
        <v>2176595.52</v>
      </c>
      <c r="C16" s="247">
        <v>3013043.34</v>
      </c>
      <c r="D16" s="247">
        <v>5781738.0999999996</v>
      </c>
      <c r="E16" s="247">
        <v>3070360.63</v>
      </c>
      <c r="F16" s="247">
        <v>588867.6</v>
      </c>
      <c r="G16" s="247">
        <v>7347858.7999999998</v>
      </c>
      <c r="H16" s="247">
        <v>4748540.12</v>
      </c>
      <c r="I16" s="247">
        <v>2761091.03</v>
      </c>
      <c r="J16" s="247">
        <v>15572649.550000001</v>
      </c>
      <c r="K16" s="247">
        <v>3651909.17</v>
      </c>
      <c r="L16" s="247">
        <v>1029252.56</v>
      </c>
      <c r="M16" s="247">
        <v>42522466.609999999</v>
      </c>
      <c r="N16" s="247">
        <v>2649888.9</v>
      </c>
      <c r="O16" s="247">
        <v>942937.13</v>
      </c>
      <c r="P16" s="247">
        <v>2976052.77</v>
      </c>
      <c r="Q16" s="247">
        <v>1475964.19</v>
      </c>
      <c r="R16" s="247">
        <v>5920350.3700000001</v>
      </c>
      <c r="S16" s="247">
        <v>2792375.71</v>
      </c>
      <c r="T16" s="248">
        <v>1681654.18</v>
      </c>
      <c r="U16" s="249">
        <f t="shared" si="0"/>
        <v>110703596.28</v>
      </c>
    </row>
    <row r="17" spans="1:21" ht="12.75" customHeight="1" x14ac:dyDescent="0.25">
      <c r="A17" s="285">
        <v>2008.08</v>
      </c>
      <c r="B17" s="246">
        <v>1990562.84</v>
      </c>
      <c r="C17" s="247">
        <v>2586966.17</v>
      </c>
      <c r="D17" s="247">
        <v>5231187.55</v>
      </c>
      <c r="E17" s="247">
        <v>2671137.19</v>
      </c>
      <c r="F17" s="247">
        <v>565320.24</v>
      </c>
      <c r="G17" s="247">
        <v>6294424.7300000004</v>
      </c>
      <c r="H17" s="247">
        <v>4470740.91</v>
      </c>
      <c r="I17" s="247">
        <v>2415532.75</v>
      </c>
      <c r="J17" s="247">
        <v>14432415.48</v>
      </c>
      <c r="K17" s="247">
        <v>3401930.9</v>
      </c>
      <c r="L17" s="247">
        <v>971644.03</v>
      </c>
      <c r="M17" s="247">
        <v>39137045.509999998</v>
      </c>
      <c r="N17" s="247">
        <v>2904622.62</v>
      </c>
      <c r="O17" s="247">
        <v>907240.6</v>
      </c>
      <c r="P17" s="247">
        <v>2330308.59</v>
      </c>
      <c r="Q17" s="247">
        <v>1351106.36</v>
      </c>
      <c r="R17" s="247">
        <v>5338573.58</v>
      </c>
      <c r="S17" s="247">
        <v>2580691.34</v>
      </c>
      <c r="T17" s="248">
        <v>1630340.45</v>
      </c>
      <c r="U17" s="249">
        <f t="shared" si="0"/>
        <v>101211791.84</v>
      </c>
    </row>
    <row r="18" spans="1:21" ht="12.75" customHeight="1" x14ac:dyDescent="0.25">
      <c r="A18" s="285">
        <v>2008.09</v>
      </c>
      <c r="B18" s="246">
        <v>2464780.1800000002</v>
      </c>
      <c r="C18" s="247">
        <v>3466299.01</v>
      </c>
      <c r="D18" s="247">
        <v>6795556.8700000001</v>
      </c>
      <c r="E18" s="247">
        <v>3425098.78</v>
      </c>
      <c r="F18" s="247">
        <v>605447.12</v>
      </c>
      <c r="G18" s="247">
        <v>7980394.3099999996</v>
      </c>
      <c r="H18" s="247">
        <v>5056068.76</v>
      </c>
      <c r="I18" s="247">
        <v>2946109.88</v>
      </c>
      <c r="J18" s="247">
        <v>16914651.140000001</v>
      </c>
      <c r="K18" s="247">
        <v>4257692.45</v>
      </c>
      <c r="L18" s="247">
        <v>1058346.3500000001</v>
      </c>
      <c r="M18" s="247">
        <v>47328015.549999997</v>
      </c>
      <c r="N18" s="247">
        <v>2847182.05</v>
      </c>
      <c r="O18" s="247">
        <v>963795.31</v>
      </c>
      <c r="P18" s="247">
        <v>3261178</v>
      </c>
      <c r="Q18" s="247">
        <v>1629786.26</v>
      </c>
      <c r="R18" s="247">
        <v>6356903.9400000004</v>
      </c>
      <c r="S18" s="247">
        <v>3270666.78</v>
      </c>
      <c r="T18" s="248">
        <v>1740833.48</v>
      </c>
      <c r="U18" s="249">
        <f t="shared" si="0"/>
        <v>122368806.22000001</v>
      </c>
    </row>
    <row r="19" spans="1:21" ht="12.75" customHeight="1" x14ac:dyDescent="0.25">
      <c r="A19" s="285">
        <v>2008.1</v>
      </c>
      <c r="B19" s="246">
        <v>2078007.4</v>
      </c>
      <c r="C19" s="247">
        <v>2805579.16</v>
      </c>
      <c r="D19" s="247">
        <v>5503811.1500000004</v>
      </c>
      <c r="E19" s="247">
        <v>2888813.84</v>
      </c>
      <c r="F19" s="247">
        <v>581879.80000000005</v>
      </c>
      <c r="G19" s="247">
        <v>6836916.25</v>
      </c>
      <c r="H19" s="247">
        <v>4600173.07</v>
      </c>
      <c r="I19" s="247">
        <v>2580450.7999999998</v>
      </c>
      <c r="J19" s="247">
        <v>15058819.66</v>
      </c>
      <c r="K19" s="247">
        <v>3516948.28</v>
      </c>
      <c r="L19" s="247">
        <v>998541.72</v>
      </c>
      <c r="M19" s="247">
        <v>41049746.759999998</v>
      </c>
      <c r="N19" s="247">
        <v>2559628.71</v>
      </c>
      <c r="O19" s="247">
        <v>920442.47</v>
      </c>
      <c r="P19" s="247">
        <v>2922788.22</v>
      </c>
      <c r="Q19" s="247">
        <v>1429808.2</v>
      </c>
      <c r="R19" s="247">
        <v>5677061.9699999997</v>
      </c>
      <c r="S19" s="247">
        <v>2710411.31</v>
      </c>
      <c r="T19" s="248">
        <v>1657048.94</v>
      </c>
      <c r="U19" s="249">
        <f t="shared" si="0"/>
        <v>106376877.70999999</v>
      </c>
    </row>
    <row r="20" spans="1:21" ht="12.75" customHeight="1" x14ac:dyDescent="0.25">
      <c r="A20" s="285">
        <v>2008.11</v>
      </c>
      <c r="B20" s="246">
        <v>2200772.8199999998</v>
      </c>
      <c r="C20" s="247">
        <v>3106052.16</v>
      </c>
      <c r="D20" s="247">
        <v>6202657.2999999998</v>
      </c>
      <c r="E20" s="247">
        <v>3084884.04</v>
      </c>
      <c r="F20" s="247">
        <v>562099.28</v>
      </c>
      <c r="G20" s="247">
        <v>7168944.0800000001</v>
      </c>
      <c r="H20" s="247">
        <v>4656701.66</v>
      </c>
      <c r="I20" s="247">
        <v>2706703.94</v>
      </c>
      <c r="J20" s="247">
        <v>15593757.67</v>
      </c>
      <c r="K20" s="247">
        <v>3857114.22</v>
      </c>
      <c r="L20" s="247">
        <v>972187.47</v>
      </c>
      <c r="M20" s="247">
        <v>43341326.969999999</v>
      </c>
      <c r="N20" s="247">
        <v>2618726.41</v>
      </c>
      <c r="O20" s="247">
        <v>893647.2</v>
      </c>
      <c r="P20" s="247">
        <v>2969628.76</v>
      </c>
      <c r="Q20" s="247">
        <v>1477472.4</v>
      </c>
      <c r="R20" s="247">
        <v>5787544.25</v>
      </c>
      <c r="S20" s="247">
        <v>2946067.06</v>
      </c>
      <c r="T20" s="248">
        <v>1617650.3</v>
      </c>
      <c r="U20" s="249">
        <f t="shared" si="0"/>
        <v>111763937.99000001</v>
      </c>
    </row>
    <row r="21" spans="1:21" ht="12.75" customHeight="1" x14ac:dyDescent="0.25">
      <c r="A21" s="285">
        <v>2008.12</v>
      </c>
      <c r="B21" s="246">
        <v>1902334.31</v>
      </c>
      <c r="C21" s="247">
        <v>2374770.0099999998</v>
      </c>
      <c r="D21" s="247">
        <v>5074266.5999999996</v>
      </c>
      <c r="E21" s="247">
        <v>2789290.28</v>
      </c>
      <c r="F21" s="247">
        <v>582148.25</v>
      </c>
      <c r="G21" s="247">
        <v>6021297.3700000001</v>
      </c>
      <c r="H21" s="247">
        <v>4359138.43</v>
      </c>
      <c r="I21" s="247">
        <v>2269016.16</v>
      </c>
      <c r="J21" s="247">
        <v>13913639.83</v>
      </c>
      <c r="K21" s="247">
        <v>3285263.77</v>
      </c>
      <c r="L21" s="247">
        <v>940543.79</v>
      </c>
      <c r="M21" s="247">
        <v>38354850.280000001</v>
      </c>
      <c r="N21" s="247">
        <v>2388805.9700000002</v>
      </c>
      <c r="O21" s="247">
        <v>888051.72</v>
      </c>
      <c r="P21" s="247">
        <v>2691604.84</v>
      </c>
      <c r="Q21" s="247">
        <v>1314839.3</v>
      </c>
      <c r="R21" s="247">
        <v>5220784.87</v>
      </c>
      <c r="S21" s="247">
        <v>2517287.2599999998</v>
      </c>
      <c r="T21" s="248">
        <v>1600482.85</v>
      </c>
      <c r="U21" s="249">
        <f t="shared" si="0"/>
        <v>98488415.890000015</v>
      </c>
    </row>
    <row r="22" spans="1:21" ht="12.75" customHeight="1" x14ac:dyDescent="0.25">
      <c r="A22" s="285">
        <v>2009.01</v>
      </c>
      <c r="B22" s="246">
        <v>1828841.73</v>
      </c>
      <c r="C22" s="247">
        <v>2335451.9700000002</v>
      </c>
      <c r="D22" s="247">
        <v>4967954.37</v>
      </c>
      <c r="E22" s="247">
        <v>2509881.02</v>
      </c>
      <c r="F22" s="247">
        <v>518390.41</v>
      </c>
      <c r="G22" s="247">
        <v>5980109.9400000004</v>
      </c>
      <c r="H22" s="247">
        <v>4190864.77</v>
      </c>
      <c r="I22" s="247">
        <v>2216885.39</v>
      </c>
      <c r="J22" s="247">
        <v>13399980.85</v>
      </c>
      <c r="K22" s="247">
        <v>3158952.88</v>
      </c>
      <c r="L22" s="247">
        <v>888602.04</v>
      </c>
      <c r="M22" s="247">
        <v>36318259.899999999</v>
      </c>
      <c r="N22" s="247">
        <v>2283545.04</v>
      </c>
      <c r="O22" s="247">
        <v>844371.29</v>
      </c>
      <c r="P22" s="247">
        <v>2582292.35</v>
      </c>
      <c r="Q22" s="247">
        <v>1251578.8700000001</v>
      </c>
      <c r="R22" s="247">
        <v>4984447.21</v>
      </c>
      <c r="S22" s="247">
        <v>2368305.79</v>
      </c>
      <c r="T22" s="248">
        <v>1512798.1</v>
      </c>
      <c r="U22" s="249">
        <f t="shared" si="0"/>
        <v>94141513.920000017</v>
      </c>
    </row>
    <row r="23" spans="1:21" ht="12.75" customHeight="1" x14ac:dyDescent="0.25">
      <c r="A23" s="285">
        <v>2009.02</v>
      </c>
      <c r="B23" s="246">
        <v>2962114.16</v>
      </c>
      <c r="C23" s="247">
        <v>4489281.0199999996</v>
      </c>
      <c r="D23" s="247">
        <v>8222709.3300000001</v>
      </c>
      <c r="E23" s="247">
        <v>3750485.74</v>
      </c>
      <c r="F23" s="247">
        <v>659169.71</v>
      </c>
      <c r="G23" s="247">
        <v>9836684.6099999994</v>
      </c>
      <c r="H23" s="247">
        <v>5861884</v>
      </c>
      <c r="I23" s="247">
        <v>3617446.74</v>
      </c>
      <c r="J23" s="247">
        <v>19566805.68</v>
      </c>
      <c r="K23" s="247">
        <v>5087404.42</v>
      </c>
      <c r="L23" s="247">
        <v>1140565.76</v>
      </c>
      <c r="M23" s="247">
        <v>54514593.420000002</v>
      </c>
      <c r="N23" s="247">
        <v>3273120.36</v>
      </c>
      <c r="O23" s="247">
        <v>1062911.81</v>
      </c>
      <c r="P23" s="247">
        <v>3721002.15</v>
      </c>
      <c r="Q23" s="247">
        <v>1866297.51</v>
      </c>
      <c r="R23" s="247">
        <v>7425894.8799999999</v>
      </c>
      <c r="S23" s="247">
        <v>3877136.74</v>
      </c>
      <c r="T23" s="248">
        <v>1861264.52</v>
      </c>
      <c r="U23" s="249">
        <f t="shared" si="0"/>
        <v>142796772.56000003</v>
      </c>
    </row>
    <row r="24" spans="1:21" ht="12.75" customHeight="1" x14ac:dyDescent="0.25">
      <c r="A24" s="285">
        <v>2009.03</v>
      </c>
      <c r="B24" s="246">
        <v>1859257.27</v>
      </c>
      <c r="C24" s="247">
        <v>2581889.2000000002</v>
      </c>
      <c r="D24" s="247">
        <v>5077230.42</v>
      </c>
      <c r="E24" s="247">
        <v>2546998.1</v>
      </c>
      <c r="F24" s="247">
        <v>526815</v>
      </c>
      <c r="G24" s="247">
        <v>6231879.5899999999</v>
      </c>
      <c r="H24" s="247">
        <v>4141792.81</v>
      </c>
      <c r="I24" s="247">
        <v>2304285.89</v>
      </c>
      <c r="J24" s="247">
        <v>13685855.57</v>
      </c>
      <c r="K24" s="247">
        <v>3203939.32</v>
      </c>
      <c r="L24" s="247">
        <v>889549.33</v>
      </c>
      <c r="M24" s="247">
        <v>37721141.140000001</v>
      </c>
      <c r="N24" s="247">
        <v>2305023.35</v>
      </c>
      <c r="O24" s="247">
        <v>834190.75</v>
      </c>
      <c r="P24" s="247">
        <v>2633474.44</v>
      </c>
      <c r="Q24" s="247">
        <v>1294560.05</v>
      </c>
      <c r="R24" s="247">
        <v>5122295.9400000004</v>
      </c>
      <c r="S24" s="247">
        <v>2477260.4300000002</v>
      </c>
      <c r="T24" s="248">
        <v>1495748.83</v>
      </c>
      <c r="U24" s="249">
        <f t="shared" si="0"/>
        <v>96933187.429999977</v>
      </c>
    </row>
    <row r="25" spans="1:21" ht="12.75" customHeight="1" x14ac:dyDescent="0.25">
      <c r="A25" s="285">
        <v>2009.04</v>
      </c>
      <c r="B25" s="246">
        <v>2531836.91</v>
      </c>
      <c r="C25" s="247">
        <v>3616915.29</v>
      </c>
      <c r="D25" s="247">
        <v>7191187.3600000003</v>
      </c>
      <c r="E25" s="247">
        <v>3509479.3</v>
      </c>
      <c r="F25" s="247">
        <v>563151.31999999995</v>
      </c>
      <c r="G25" s="247">
        <v>7985968.7599999998</v>
      </c>
      <c r="H25" s="247">
        <v>5059236.93</v>
      </c>
      <c r="I25" s="247">
        <v>3044663.76</v>
      </c>
      <c r="J25" s="247">
        <v>17127187.109999999</v>
      </c>
      <c r="K25" s="247">
        <v>4486554.12</v>
      </c>
      <c r="L25" s="247">
        <v>1048926.45</v>
      </c>
      <c r="M25" s="247">
        <v>47677937.210000001</v>
      </c>
      <c r="N25" s="247">
        <v>2903433.26</v>
      </c>
      <c r="O25" s="247">
        <v>949049.54</v>
      </c>
      <c r="P25" s="247">
        <v>3295102.52</v>
      </c>
      <c r="Q25" s="247">
        <v>1641560.24</v>
      </c>
      <c r="R25" s="247">
        <v>6413829.04</v>
      </c>
      <c r="S25" s="247">
        <v>3385391.11</v>
      </c>
      <c r="T25" s="248">
        <v>1703857.45</v>
      </c>
      <c r="U25" s="249">
        <f t="shared" si="0"/>
        <v>124135267.68000001</v>
      </c>
    </row>
    <row r="26" spans="1:21" ht="12.75" customHeight="1" x14ac:dyDescent="0.25">
      <c r="A26" s="285">
        <v>2009.05</v>
      </c>
      <c r="B26" s="246">
        <v>2505992.4</v>
      </c>
      <c r="C26" s="247">
        <v>3488521.67</v>
      </c>
      <c r="D26" s="247">
        <v>6986918.7599999998</v>
      </c>
      <c r="E26" s="247">
        <v>3565201.84</v>
      </c>
      <c r="F26" s="247">
        <v>728269.2</v>
      </c>
      <c r="G26" s="247">
        <v>8463701.0600000005</v>
      </c>
      <c r="H26" s="247">
        <v>5875848.0300000003</v>
      </c>
      <c r="I26" s="247">
        <v>3230714.19</v>
      </c>
      <c r="J26" s="247">
        <v>19183646.510000002</v>
      </c>
      <c r="K26" s="247">
        <v>4429610.8</v>
      </c>
      <c r="L26" s="247">
        <v>1291289.57</v>
      </c>
      <c r="M26" s="247">
        <v>51958130.729999997</v>
      </c>
      <c r="N26" s="247">
        <v>3268362.18</v>
      </c>
      <c r="O26" s="247">
        <v>1194759.8899999999</v>
      </c>
      <c r="P26" s="247">
        <v>3682261.76</v>
      </c>
      <c r="Q26" s="247">
        <v>1792274.8</v>
      </c>
      <c r="R26" s="247">
        <v>7255503.5199999996</v>
      </c>
      <c r="S26" s="247">
        <v>3394287.18</v>
      </c>
      <c r="T26" s="248">
        <v>2112839.2400000002</v>
      </c>
      <c r="U26" s="249">
        <f t="shared" si="0"/>
        <v>134408133.33000001</v>
      </c>
    </row>
    <row r="27" spans="1:21" ht="12.75" customHeight="1" x14ac:dyDescent="0.25">
      <c r="A27" s="285">
        <v>2009.06</v>
      </c>
      <c r="B27" s="246">
        <v>2885362.97</v>
      </c>
      <c r="C27" s="247">
        <v>4039330.13</v>
      </c>
      <c r="D27" s="247">
        <v>8181234.8600000003</v>
      </c>
      <c r="E27" s="247">
        <v>3934289.96</v>
      </c>
      <c r="F27" s="247">
        <v>716996.38</v>
      </c>
      <c r="G27" s="247">
        <v>9215301.1899999995</v>
      </c>
      <c r="H27" s="247">
        <v>5970978.2400000002</v>
      </c>
      <c r="I27" s="247">
        <v>3494637.26</v>
      </c>
      <c r="J27" s="247">
        <v>20250443.609999999</v>
      </c>
      <c r="K27" s="247">
        <v>5044685.93</v>
      </c>
      <c r="L27" s="247">
        <v>1259025.25</v>
      </c>
      <c r="M27" s="247">
        <v>56674991.539999999</v>
      </c>
      <c r="N27" s="247">
        <v>3369496.5</v>
      </c>
      <c r="O27" s="247">
        <v>1151803.33</v>
      </c>
      <c r="P27" s="247">
        <v>3873267.27</v>
      </c>
      <c r="Q27" s="247">
        <v>1915852.22</v>
      </c>
      <c r="R27" s="247">
        <v>7600835.7000000002</v>
      </c>
      <c r="S27" s="247">
        <v>3897495.94</v>
      </c>
      <c r="T27" s="248">
        <v>2106825.35</v>
      </c>
      <c r="U27" s="249">
        <f t="shared" si="0"/>
        <v>145582853.62999997</v>
      </c>
    </row>
    <row r="28" spans="1:21" ht="12.75" customHeight="1" x14ac:dyDescent="0.25">
      <c r="A28" s="285">
        <v>2009.07</v>
      </c>
      <c r="B28" s="246">
        <v>2748624.14</v>
      </c>
      <c r="C28" s="247">
        <v>3771294.42</v>
      </c>
      <c r="D28" s="247">
        <v>7456416.6799999997</v>
      </c>
      <c r="E28" s="247">
        <v>3756401.81</v>
      </c>
      <c r="F28" s="247">
        <v>722982.98</v>
      </c>
      <c r="G28" s="247">
        <v>9057235.1699999999</v>
      </c>
      <c r="H28" s="247">
        <v>6126936.5099999998</v>
      </c>
      <c r="I28" s="247">
        <v>3500384.52</v>
      </c>
      <c r="J28" s="247">
        <v>20010279.27</v>
      </c>
      <c r="K28" s="247">
        <v>4763335.7699999996</v>
      </c>
      <c r="L28" s="247">
        <v>1336864.96</v>
      </c>
      <c r="M28" s="247">
        <v>55244247.630000003</v>
      </c>
      <c r="N28" s="247">
        <v>3448973.69</v>
      </c>
      <c r="O28" s="247">
        <v>1220014.68</v>
      </c>
      <c r="P28" s="247">
        <v>3838223.7</v>
      </c>
      <c r="Q28" s="247">
        <v>1904235.1</v>
      </c>
      <c r="R28" s="247">
        <v>7684958.9400000004</v>
      </c>
      <c r="S28" s="247">
        <v>3589409.52</v>
      </c>
      <c r="T28" s="248">
        <v>2206583.37</v>
      </c>
      <c r="U28" s="249">
        <f t="shared" si="0"/>
        <v>142387402.86000001</v>
      </c>
    </row>
    <row r="29" spans="1:21" ht="12.75" customHeight="1" x14ac:dyDescent="0.25">
      <c r="A29" s="285">
        <v>2009.08</v>
      </c>
      <c r="B29" s="246">
        <v>2317041.83</v>
      </c>
      <c r="C29" s="247">
        <v>3237051.99</v>
      </c>
      <c r="D29" s="247">
        <v>6325475.75</v>
      </c>
      <c r="E29" s="247">
        <v>3197163.35</v>
      </c>
      <c r="F29" s="247">
        <v>662667.16</v>
      </c>
      <c r="G29" s="247">
        <v>7629837.1200000001</v>
      </c>
      <c r="H29" s="247">
        <v>5350837</v>
      </c>
      <c r="I29" s="247">
        <v>2964415.92</v>
      </c>
      <c r="J29" s="247">
        <v>17407313.489999998</v>
      </c>
      <c r="K29" s="247">
        <v>4026609.99</v>
      </c>
      <c r="L29" s="247">
        <v>1166791.52</v>
      </c>
      <c r="M29" s="247">
        <v>47552663.630000003</v>
      </c>
      <c r="N29" s="247">
        <v>2934736.07</v>
      </c>
      <c r="O29" s="247">
        <v>1074392.28</v>
      </c>
      <c r="P29" s="247">
        <v>3316843.16</v>
      </c>
      <c r="Q29" s="247">
        <v>1637946.58</v>
      </c>
      <c r="R29" s="247">
        <v>6579145.0999999996</v>
      </c>
      <c r="S29" s="247">
        <v>3071707.66</v>
      </c>
      <c r="T29" s="248">
        <v>1917707.46</v>
      </c>
      <c r="U29" s="249">
        <f t="shared" si="0"/>
        <v>122370347.05999997</v>
      </c>
    </row>
    <row r="30" spans="1:21" ht="12.75" customHeight="1" x14ac:dyDescent="0.25">
      <c r="A30" s="285">
        <v>2009.09</v>
      </c>
      <c r="B30" s="246">
        <v>2747354.15</v>
      </c>
      <c r="C30" s="247">
        <v>3963202.53</v>
      </c>
      <c r="D30" s="247">
        <v>7864209.96</v>
      </c>
      <c r="E30" s="247">
        <v>3735006.37</v>
      </c>
      <c r="F30" s="247">
        <v>687713.73</v>
      </c>
      <c r="G30" s="247">
        <v>8785738.9000000004</v>
      </c>
      <c r="H30" s="247">
        <v>5800668.4500000002</v>
      </c>
      <c r="I30" s="247">
        <v>3364440.06</v>
      </c>
      <c r="J30" s="247">
        <v>19473654.710000001</v>
      </c>
      <c r="K30" s="247">
        <v>4881051.24</v>
      </c>
      <c r="L30" s="247">
        <v>1233587.47</v>
      </c>
      <c r="M30" s="247">
        <v>54227166.75</v>
      </c>
      <c r="N30" s="247">
        <v>3254097.21</v>
      </c>
      <c r="O30" s="247">
        <v>1096711.51</v>
      </c>
      <c r="P30" s="247">
        <v>3730468.48</v>
      </c>
      <c r="Q30" s="247">
        <v>1838053.91</v>
      </c>
      <c r="R30" s="247">
        <v>7347181.5</v>
      </c>
      <c r="S30" s="247">
        <v>3718184.92</v>
      </c>
      <c r="T30" s="248">
        <v>2027019.75</v>
      </c>
      <c r="U30" s="249">
        <f t="shared" si="0"/>
        <v>139775511.59999999</v>
      </c>
    </row>
    <row r="31" spans="1:21" ht="12.75" customHeight="1" x14ac:dyDescent="0.25">
      <c r="A31" s="285">
        <v>2009.1</v>
      </c>
      <c r="B31" s="246">
        <v>2507286.7799999998</v>
      </c>
      <c r="C31" s="247">
        <v>3385519.92</v>
      </c>
      <c r="D31" s="247">
        <v>6859189.1600000001</v>
      </c>
      <c r="E31" s="247">
        <v>3486127.77</v>
      </c>
      <c r="F31" s="247">
        <v>724144.54</v>
      </c>
      <c r="G31" s="247">
        <v>8162531.4299999997</v>
      </c>
      <c r="H31" s="247">
        <v>5775821.7999999998</v>
      </c>
      <c r="I31" s="247">
        <v>3191599.85</v>
      </c>
      <c r="J31" s="247">
        <v>18797647.789999999</v>
      </c>
      <c r="K31" s="247">
        <v>4351979.6900000004</v>
      </c>
      <c r="L31" s="247">
        <v>1269772.1599999999</v>
      </c>
      <c r="M31" s="247">
        <v>51292740.399999999</v>
      </c>
      <c r="N31" s="247">
        <v>3175363.59</v>
      </c>
      <c r="O31" s="247">
        <v>1159338.95</v>
      </c>
      <c r="P31" s="247">
        <v>3568442.3</v>
      </c>
      <c r="Q31" s="247">
        <v>1783734.4</v>
      </c>
      <c r="R31" s="247">
        <v>7073165.2599999998</v>
      </c>
      <c r="S31" s="247">
        <v>3312521.31</v>
      </c>
      <c r="T31" s="248">
        <v>2085273.4</v>
      </c>
      <c r="U31" s="249">
        <f t="shared" si="0"/>
        <v>131962200.50000001</v>
      </c>
    </row>
    <row r="32" spans="1:21" ht="12.75" customHeight="1" x14ac:dyDescent="0.25">
      <c r="A32" s="285">
        <v>2009.11</v>
      </c>
      <c r="B32" s="246">
        <v>2754023.1</v>
      </c>
      <c r="C32" s="247">
        <v>3898760.36</v>
      </c>
      <c r="D32" s="247">
        <v>7830643.0599999996</v>
      </c>
      <c r="E32" s="247">
        <v>3855485.07</v>
      </c>
      <c r="F32" s="247">
        <v>705111.75</v>
      </c>
      <c r="G32" s="247">
        <v>8795147.8800000008</v>
      </c>
      <c r="H32" s="247">
        <v>5864466.8099999996</v>
      </c>
      <c r="I32" s="247">
        <v>3385711.62</v>
      </c>
      <c r="J32" s="247">
        <v>19762422.859999999</v>
      </c>
      <c r="K32" s="247">
        <v>4902205.71</v>
      </c>
      <c r="L32" s="247">
        <v>1246989.82</v>
      </c>
      <c r="M32" s="247">
        <v>54746349.979999997</v>
      </c>
      <c r="N32" s="247">
        <v>3308886.45</v>
      </c>
      <c r="O32" s="247">
        <v>1133395.73</v>
      </c>
      <c r="P32" s="247">
        <v>3738866.85</v>
      </c>
      <c r="Q32" s="247">
        <v>1867039.65</v>
      </c>
      <c r="R32" s="247">
        <v>7353193.3899999997</v>
      </c>
      <c r="S32" s="247">
        <v>3738129.96</v>
      </c>
      <c r="T32" s="248">
        <v>2071264.28</v>
      </c>
      <c r="U32" s="249">
        <f t="shared" si="0"/>
        <v>140958094.33000001</v>
      </c>
    </row>
    <row r="33" spans="1:21" ht="12.75" customHeight="1" x14ac:dyDescent="0.25">
      <c r="A33" s="285">
        <v>2009.12</v>
      </c>
      <c r="B33" s="246">
        <v>2323926.2999999998</v>
      </c>
      <c r="C33" s="247">
        <v>3076386.74</v>
      </c>
      <c r="D33" s="247">
        <v>6340787.3399999999</v>
      </c>
      <c r="E33" s="247">
        <v>3415143.87</v>
      </c>
      <c r="F33" s="247">
        <v>691963.51</v>
      </c>
      <c r="G33" s="247">
        <v>7335372.7800000003</v>
      </c>
      <c r="H33" s="247">
        <v>5430684.4400000004</v>
      </c>
      <c r="I33" s="247">
        <v>2915145.49</v>
      </c>
      <c r="J33" s="247">
        <v>17438746.539999999</v>
      </c>
      <c r="K33" s="247">
        <v>4097635.05</v>
      </c>
      <c r="L33" s="247">
        <v>1187513.0900000001</v>
      </c>
      <c r="M33" s="247">
        <v>47837869.380000003</v>
      </c>
      <c r="N33" s="247">
        <v>3004933.66</v>
      </c>
      <c r="O33" s="247">
        <v>1097568.33</v>
      </c>
      <c r="P33" s="247">
        <v>3373475.22</v>
      </c>
      <c r="Q33" s="247">
        <v>1637243.55</v>
      </c>
      <c r="R33" s="247">
        <v>6516926.5999999996</v>
      </c>
      <c r="S33" s="247">
        <v>3144608.1</v>
      </c>
      <c r="T33" s="248">
        <v>1976923.94</v>
      </c>
      <c r="U33" s="249">
        <f t="shared" si="0"/>
        <v>122842853.92999998</v>
      </c>
    </row>
    <row r="34" spans="1:21" ht="12.75" customHeight="1" x14ac:dyDescent="0.25">
      <c r="A34" s="285">
        <v>2010.01</v>
      </c>
      <c r="B34" s="246">
        <v>2207912.65</v>
      </c>
      <c r="C34" s="247">
        <v>2877320.37</v>
      </c>
      <c r="D34" s="247">
        <v>6045635.5300000003</v>
      </c>
      <c r="E34" s="247">
        <v>2996561.24</v>
      </c>
      <c r="F34" s="247">
        <v>690388.47999999998</v>
      </c>
      <c r="G34" s="247">
        <v>6929892.8499999996</v>
      </c>
      <c r="H34" s="247">
        <v>5132920.05</v>
      </c>
      <c r="I34" s="247">
        <v>2730909.75</v>
      </c>
      <c r="J34" s="247">
        <v>16583249.310000001</v>
      </c>
      <c r="K34" s="247">
        <v>3759736.24</v>
      </c>
      <c r="L34" s="247">
        <v>1092275.76</v>
      </c>
      <c r="M34" s="247">
        <v>44023452.18</v>
      </c>
      <c r="N34" s="247">
        <v>2765601.11</v>
      </c>
      <c r="O34" s="247">
        <v>1043047.33</v>
      </c>
      <c r="P34" s="247">
        <v>3177706.37</v>
      </c>
      <c r="Q34" s="247">
        <v>1513190.6</v>
      </c>
      <c r="R34" s="247">
        <v>6152146.7000000002</v>
      </c>
      <c r="S34" s="247">
        <v>2843432.79</v>
      </c>
      <c r="T34" s="248">
        <v>1852532.06</v>
      </c>
      <c r="U34" s="249">
        <f t="shared" si="0"/>
        <v>114417911.37</v>
      </c>
    </row>
    <row r="35" spans="1:21" ht="12.75" customHeight="1" x14ac:dyDescent="0.25">
      <c r="A35" s="285">
        <v>2010.02</v>
      </c>
      <c r="B35" s="246">
        <v>4021576.4</v>
      </c>
      <c r="C35" s="247">
        <v>6301352.3399999999</v>
      </c>
      <c r="D35" s="247">
        <v>11421911.67</v>
      </c>
      <c r="E35" s="247">
        <v>5733047.4699999997</v>
      </c>
      <c r="F35" s="247">
        <v>908573.71</v>
      </c>
      <c r="G35" s="247">
        <v>14178837.539999999</v>
      </c>
      <c r="H35" s="247">
        <v>7625840.9800000004</v>
      </c>
      <c r="I35" s="247">
        <v>5214089.76</v>
      </c>
      <c r="J35" s="247">
        <v>27108849.989999998</v>
      </c>
      <c r="K35" s="247">
        <v>6925346.4699999997</v>
      </c>
      <c r="L35" s="247">
        <v>1544100.49</v>
      </c>
      <c r="M35" s="247">
        <v>74658851.310000002</v>
      </c>
      <c r="N35" s="247">
        <v>4504321.1399999997</v>
      </c>
      <c r="O35" s="247">
        <v>1444617.66</v>
      </c>
      <c r="P35" s="247">
        <v>5170008.3499999996</v>
      </c>
      <c r="Q35" s="247">
        <v>2567048.71</v>
      </c>
      <c r="R35" s="247">
        <v>10388405.17</v>
      </c>
      <c r="S35" s="247">
        <v>5354134.3600000003</v>
      </c>
      <c r="T35" s="248">
        <v>2500360.86</v>
      </c>
      <c r="U35" s="249">
        <f t="shared" si="0"/>
        <v>197571274.38</v>
      </c>
    </row>
    <row r="36" spans="1:21" ht="12.75" customHeight="1" x14ac:dyDescent="0.25">
      <c r="A36" s="285">
        <v>2010.03</v>
      </c>
      <c r="B36" s="246">
        <v>2651828.2000000002</v>
      </c>
      <c r="C36" s="247">
        <v>3845066.55</v>
      </c>
      <c r="D36" s="247">
        <v>7458859.3200000003</v>
      </c>
      <c r="E36" s="247">
        <v>3794433.83</v>
      </c>
      <c r="F36" s="247">
        <v>766405.03</v>
      </c>
      <c r="G36" s="247">
        <v>9057275.1099999994</v>
      </c>
      <c r="H36" s="247">
        <v>5890985.1100000003</v>
      </c>
      <c r="I36" s="247">
        <v>3411330.78</v>
      </c>
      <c r="J36" s="247">
        <v>19443267.390000001</v>
      </c>
      <c r="K36" s="247">
        <v>4672586.82</v>
      </c>
      <c r="L36" s="247">
        <v>1246627.1200000001</v>
      </c>
      <c r="M36" s="247">
        <v>53706176.869999997</v>
      </c>
      <c r="N36" s="247">
        <v>3296857.18</v>
      </c>
      <c r="O36" s="247">
        <v>1188130.68</v>
      </c>
      <c r="P36" s="247">
        <v>3755720.9</v>
      </c>
      <c r="Q36" s="247">
        <v>1844088.31</v>
      </c>
      <c r="R36" s="247">
        <v>7618170.0499999998</v>
      </c>
      <c r="S36" s="247">
        <v>3532963.43</v>
      </c>
      <c r="T36" s="248">
        <v>2076848.03</v>
      </c>
      <c r="U36" s="249">
        <f t="shared" si="0"/>
        <v>139257620.71000001</v>
      </c>
    </row>
    <row r="37" spans="1:21" ht="12.75" customHeight="1" x14ac:dyDescent="0.25">
      <c r="A37" s="285">
        <v>2010.04</v>
      </c>
      <c r="B37" s="246">
        <v>3723945.84</v>
      </c>
      <c r="C37" s="247">
        <v>5813065.9199999999</v>
      </c>
      <c r="D37" s="247">
        <v>10814159.640000001</v>
      </c>
      <c r="E37" s="247">
        <v>5362301.8099999996</v>
      </c>
      <c r="F37" s="247">
        <v>916700.98</v>
      </c>
      <c r="G37" s="247">
        <v>12769401.42</v>
      </c>
      <c r="H37" s="247">
        <v>7421673.75</v>
      </c>
      <c r="I37" s="247">
        <v>4783676.5199999996</v>
      </c>
      <c r="J37" s="247">
        <v>26188736.050000001</v>
      </c>
      <c r="K37" s="247">
        <v>6594881.7800000003</v>
      </c>
      <c r="L37" s="247">
        <v>1547663.09</v>
      </c>
      <c r="M37" s="247">
        <v>72839959.510000005</v>
      </c>
      <c r="N37" s="247">
        <v>4246196.63</v>
      </c>
      <c r="O37" s="247">
        <v>1407115.24</v>
      </c>
      <c r="P37" s="247">
        <v>5003449.7</v>
      </c>
      <c r="Q37" s="247">
        <v>2479531.21</v>
      </c>
      <c r="R37" s="247">
        <v>10224501.939999999</v>
      </c>
      <c r="S37" s="247">
        <v>5113096.6900000004</v>
      </c>
      <c r="T37" s="248">
        <v>2529728.84</v>
      </c>
      <c r="U37" s="249">
        <f t="shared" si="0"/>
        <v>189779786.56</v>
      </c>
    </row>
    <row r="38" spans="1:21" ht="12.75" customHeight="1" x14ac:dyDescent="0.25">
      <c r="A38" s="285">
        <v>2010.05</v>
      </c>
      <c r="B38" s="246">
        <v>4130160.65</v>
      </c>
      <c r="C38" s="247">
        <v>5915077.5800000001</v>
      </c>
      <c r="D38" s="247">
        <v>10823826.65</v>
      </c>
      <c r="E38" s="247">
        <v>5761761.46</v>
      </c>
      <c r="F38" s="247">
        <v>1114441.46</v>
      </c>
      <c r="G38" s="247">
        <v>13955013.310000001</v>
      </c>
      <c r="H38" s="247">
        <v>8712988.4399999995</v>
      </c>
      <c r="I38" s="247">
        <v>5293199.6900000004</v>
      </c>
      <c r="J38" s="247">
        <v>28983126.84</v>
      </c>
      <c r="K38" s="247">
        <v>6801484.9199999999</v>
      </c>
      <c r="L38" s="247">
        <v>1923041.1</v>
      </c>
      <c r="M38" s="247">
        <v>81057811.689999998</v>
      </c>
      <c r="N38" s="247">
        <v>4953214.01</v>
      </c>
      <c r="O38" s="247">
        <v>1804063.58</v>
      </c>
      <c r="P38" s="247">
        <v>5557527.1200000001</v>
      </c>
      <c r="Q38" s="247">
        <v>2788020.75</v>
      </c>
      <c r="R38" s="247">
        <v>11517285.130000001</v>
      </c>
      <c r="S38" s="247">
        <v>5235052.4400000004</v>
      </c>
      <c r="T38" s="248">
        <v>3154129.41</v>
      </c>
      <c r="U38" s="249">
        <f t="shared" si="0"/>
        <v>209481226.22999999</v>
      </c>
    </row>
    <row r="39" spans="1:21" ht="12.75" customHeight="1" x14ac:dyDescent="0.25">
      <c r="A39" s="285">
        <v>2010.06</v>
      </c>
      <c r="B39" s="246">
        <v>5132510.37</v>
      </c>
      <c r="C39" s="247">
        <v>7208490.4100000001</v>
      </c>
      <c r="D39" s="247">
        <v>14443732.77</v>
      </c>
      <c r="E39" s="247">
        <v>7019626.0999999996</v>
      </c>
      <c r="F39" s="247">
        <v>1368975.93</v>
      </c>
      <c r="G39" s="247">
        <v>16698937.43</v>
      </c>
      <c r="H39" s="247">
        <v>11045715.4</v>
      </c>
      <c r="I39" s="247">
        <v>6252694.7599999998</v>
      </c>
      <c r="J39" s="247">
        <v>37251515.890000001</v>
      </c>
      <c r="K39" s="247">
        <v>8808503.2300000004</v>
      </c>
      <c r="L39" s="247">
        <v>2331841.1800000002</v>
      </c>
      <c r="M39" s="247">
        <v>101134694.79000001</v>
      </c>
      <c r="N39" s="247">
        <v>6144904.8399999999</v>
      </c>
      <c r="O39" s="247">
        <v>2177070.46</v>
      </c>
      <c r="P39" s="247">
        <v>7046665.7400000002</v>
      </c>
      <c r="Q39" s="247">
        <v>3468654.45</v>
      </c>
      <c r="R39" s="247">
        <v>14682591.76</v>
      </c>
      <c r="S39" s="247">
        <v>6877042.2999999998</v>
      </c>
      <c r="T39" s="248">
        <v>3909467.29</v>
      </c>
      <c r="U39" s="249">
        <f t="shared" si="0"/>
        <v>263003635.10000002</v>
      </c>
    </row>
    <row r="40" spans="1:21" ht="12.75" customHeight="1" x14ac:dyDescent="0.25">
      <c r="A40" s="285">
        <v>2010.07</v>
      </c>
      <c r="B40" s="246">
        <v>4118782.76</v>
      </c>
      <c r="C40" s="247">
        <v>5801366.79</v>
      </c>
      <c r="D40" s="247">
        <v>10725893.65</v>
      </c>
      <c r="E40" s="247">
        <v>5659657.4400000004</v>
      </c>
      <c r="F40" s="247">
        <v>1095802.21</v>
      </c>
      <c r="G40" s="247">
        <v>13780273.5</v>
      </c>
      <c r="H40" s="247">
        <v>8643929.9600000009</v>
      </c>
      <c r="I40" s="247">
        <v>5166193.01</v>
      </c>
      <c r="J40" s="247">
        <v>28989834.510000002</v>
      </c>
      <c r="K40" s="247">
        <v>6622653.7999999998</v>
      </c>
      <c r="L40" s="247">
        <v>1896643.32</v>
      </c>
      <c r="M40" s="247">
        <v>78837411.370000005</v>
      </c>
      <c r="N40" s="247">
        <v>4900116.4800000004</v>
      </c>
      <c r="O40" s="247">
        <v>1729830.65</v>
      </c>
      <c r="P40" s="247">
        <v>5460762</v>
      </c>
      <c r="Q40" s="247">
        <v>2752478.41</v>
      </c>
      <c r="R40" s="247">
        <v>11866881.35</v>
      </c>
      <c r="S40" s="247">
        <v>5130039.1100000003</v>
      </c>
      <c r="T40" s="248">
        <v>3088053.27</v>
      </c>
      <c r="U40" s="249">
        <f t="shared" si="0"/>
        <v>206266603.59</v>
      </c>
    </row>
    <row r="41" spans="1:21" ht="12.75" customHeight="1" x14ac:dyDescent="0.25">
      <c r="A41" s="285">
        <v>2010.08</v>
      </c>
      <c r="B41" s="246">
        <v>3699743.01</v>
      </c>
      <c r="C41" s="247">
        <v>4900366.18</v>
      </c>
      <c r="D41" s="247">
        <v>9721464.4800000004</v>
      </c>
      <c r="E41" s="247">
        <v>5035650.0999999996</v>
      </c>
      <c r="F41" s="247">
        <v>1044092.41</v>
      </c>
      <c r="G41" s="247">
        <v>11928647.27</v>
      </c>
      <c r="H41" s="247">
        <v>8065176.9500000002</v>
      </c>
      <c r="I41" s="247">
        <v>4473453.41</v>
      </c>
      <c r="J41" s="247">
        <v>26716339.170000002</v>
      </c>
      <c r="K41" s="247">
        <v>5997825.6799999997</v>
      </c>
      <c r="L41" s="247">
        <v>1754505.35</v>
      </c>
      <c r="M41" s="247">
        <v>71705539.900000006</v>
      </c>
      <c r="N41" s="247">
        <v>4455499.55</v>
      </c>
      <c r="O41" s="247">
        <v>1646201.17</v>
      </c>
      <c r="P41" s="247">
        <v>5049780.3499999996</v>
      </c>
      <c r="Q41" s="247">
        <v>2491631.1</v>
      </c>
      <c r="R41" s="247">
        <v>10685938.16</v>
      </c>
      <c r="S41" s="247">
        <v>4727730.13</v>
      </c>
      <c r="T41" s="248">
        <v>2918902.49</v>
      </c>
      <c r="U41" s="249">
        <f t="shared" si="0"/>
        <v>187018486.85999998</v>
      </c>
    </row>
    <row r="42" spans="1:21" ht="12.75" customHeight="1" x14ac:dyDescent="0.25">
      <c r="A42" s="285">
        <v>2010.09</v>
      </c>
      <c r="B42" s="246">
        <v>4187266.46</v>
      </c>
      <c r="C42" s="247">
        <v>5831466.3300000001</v>
      </c>
      <c r="D42" s="247">
        <v>11736741.83</v>
      </c>
      <c r="E42" s="247">
        <v>5612992.1600000001</v>
      </c>
      <c r="F42" s="247">
        <v>1058177.3799999999</v>
      </c>
      <c r="G42" s="247">
        <v>13222817.09</v>
      </c>
      <c r="H42" s="247">
        <v>8705332.7699999996</v>
      </c>
      <c r="I42" s="247">
        <v>4943923.18</v>
      </c>
      <c r="J42" s="247">
        <v>29608749.18</v>
      </c>
      <c r="K42" s="247">
        <v>7045978.8600000003</v>
      </c>
      <c r="L42" s="247">
        <v>1823352.84</v>
      </c>
      <c r="M42" s="247">
        <v>79960997.349999994</v>
      </c>
      <c r="N42" s="247">
        <v>4914776.8499999996</v>
      </c>
      <c r="O42" s="247">
        <v>1680653.92</v>
      </c>
      <c r="P42" s="247">
        <v>5577755.9900000002</v>
      </c>
      <c r="Q42" s="247">
        <v>2745990.38</v>
      </c>
      <c r="R42" s="247">
        <v>11868235.970000001</v>
      </c>
      <c r="S42" s="247">
        <v>5569526.79</v>
      </c>
      <c r="T42" s="248">
        <v>3073069.51</v>
      </c>
      <c r="U42" s="249">
        <f t="shared" si="0"/>
        <v>209167804.83999997</v>
      </c>
    </row>
    <row r="43" spans="1:21" ht="12.75" customHeight="1" x14ac:dyDescent="0.25">
      <c r="A43" s="285">
        <v>2010.1</v>
      </c>
      <c r="B43" s="246">
        <v>3942290.8</v>
      </c>
      <c r="C43" s="247">
        <v>5381425.8700000001</v>
      </c>
      <c r="D43" s="247">
        <v>10293763.07</v>
      </c>
      <c r="E43" s="247">
        <v>5390229.8899999997</v>
      </c>
      <c r="F43" s="247">
        <v>1084135.17</v>
      </c>
      <c r="G43" s="247">
        <v>12902686.029999999</v>
      </c>
      <c r="H43" s="247">
        <v>8506737.0099999998</v>
      </c>
      <c r="I43" s="247">
        <v>4841162.41</v>
      </c>
      <c r="J43" s="247">
        <v>28296575.609999999</v>
      </c>
      <c r="K43" s="247">
        <v>6369446.0899999999</v>
      </c>
      <c r="L43" s="247">
        <v>1849670.68</v>
      </c>
      <c r="M43" s="247">
        <v>76159930.109999999</v>
      </c>
      <c r="N43" s="247">
        <v>4772578.57</v>
      </c>
      <c r="O43" s="247">
        <v>1769337.81</v>
      </c>
      <c r="P43" s="247">
        <v>5387225.8899999997</v>
      </c>
      <c r="Q43" s="247">
        <v>2632672.87</v>
      </c>
      <c r="R43" s="247">
        <v>11537670.32</v>
      </c>
      <c r="S43" s="247">
        <v>4970508.08</v>
      </c>
      <c r="T43" s="248">
        <v>3065554.28</v>
      </c>
      <c r="U43" s="249">
        <f t="shared" si="0"/>
        <v>199153600.56</v>
      </c>
    </row>
    <row r="44" spans="1:21" ht="12.75" customHeight="1" x14ac:dyDescent="0.25">
      <c r="A44" s="285">
        <v>2010.11</v>
      </c>
      <c r="B44" s="246">
        <v>4324199.6900000004</v>
      </c>
      <c r="C44" s="247">
        <v>6152339.0599999996</v>
      </c>
      <c r="D44" s="247">
        <v>12067104.119999999</v>
      </c>
      <c r="E44" s="247">
        <v>5995501.3499999996</v>
      </c>
      <c r="F44" s="247">
        <v>1108866.3899999999</v>
      </c>
      <c r="G44" s="247">
        <v>14171940.949999999</v>
      </c>
      <c r="H44" s="247">
        <v>8975828.2100000009</v>
      </c>
      <c r="I44" s="247">
        <v>5309551.71</v>
      </c>
      <c r="J44" s="247">
        <v>31041314.440000001</v>
      </c>
      <c r="K44" s="247">
        <v>7299881.5499999998</v>
      </c>
      <c r="L44" s="247">
        <v>1882053.32</v>
      </c>
      <c r="M44" s="247">
        <v>84353065.430000007</v>
      </c>
      <c r="N44" s="247">
        <v>5087293.6100000003</v>
      </c>
      <c r="O44" s="247">
        <v>1793989.89</v>
      </c>
      <c r="P44" s="247">
        <v>5813810.4699999997</v>
      </c>
      <c r="Q44" s="247">
        <v>2858669.33</v>
      </c>
      <c r="R44" s="247">
        <v>12320044.6</v>
      </c>
      <c r="S44" s="247">
        <v>5733327.04</v>
      </c>
      <c r="T44" s="248">
        <v>3159511.58</v>
      </c>
      <c r="U44" s="249">
        <f t="shared" si="0"/>
        <v>219448292.74000001</v>
      </c>
    </row>
    <row r="45" spans="1:21" ht="12.75" customHeight="1" x14ac:dyDescent="0.25">
      <c r="A45" s="285">
        <v>2010.12</v>
      </c>
      <c r="B45" s="246">
        <v>3739414.12</v>
      </c>
      <c r="C45" s="247">
        <v>4751455.6100000003</v>
      </c>
      <c r="D45" s="247">
        <v>9721567.3300000001</v>
      </c>
      <c r="E45" s="247">
        <v>5289149.96</v>
      </c>
      <c r="F45" s="247">
        <v>1069726.33</v>
      </c>
      <c r="G45" s="247">
        <v>12118689.43</v>
      </c>
      <c r="H45" s="247">
        <v>8209693.3399999999</v>
      </c>
      <c r="I45" s="247">
        <v>4594824.4400000004</v>
      </c>
      <c r="J45" s="247">
        <v>28400215.09</v>
      </c>
      <c r="K45" s="247">
        <v>6091980.0800000001</v>
      </c>
      <c r="L45" s="247">
        <v>1794193.43</v>
      </c>
      <c r="M45" s="247">
        <v>75464170.870000005</v>
      </c>
      <c r="N45" s="247">
        <v>4602669.57</v>
      </c>
      <c r="O45" s="247">
        <v>1676525.25</v>
      </c>
      <c r="P45" s="247">
        <v>5194436.2699999996</v>
      </c>
      <c r="Q45" s="247">
        <v>2478494.2400000002</v>
      </c>
      <c r="R45" s="247">
        <v>11066004.619999999</v>
      </c>
      <c r="S45" s="247">
        <v>4925619.17</v>
      </c>
      <c r="T45" s="248">
        <v>2993057.12</v>
      </c>
      <c r="U45" s="249">
        <f t="shared" si="0"/>
        <v>194181886.27000004</v>
      </c>
    </row>
    <row r="46" spans="1:21" ht="12.75" customHeight="1" x14ac:dyDescent="0.25">
      <c r="A46" s="285">
        <v>2011.01</v>
      </c>
      <c r="B46" s="246">
        <v>3767478.01</v>
      </c>
      <c r="C46" s="247">
        <v>4932757.03</v>
      </c>
      <c r="D46" s="247">
        <v>10072697.01</v>
      </c>
      <c r="E46" s="247">
        <v>5063983.43</v>
      </c>
      <c r="F46" s="247">
        <v>1096473.1000000001</v>
      </c>
      <c r="G46" s="247">
        <v>12139154.890000001</v>
      </c>
      <c r="H46" s="247">
        <v>8416551.1500000004</v>
      </c>
      <c r="I46" s="247">
        <v>4512937.25</v>
      </c>
      <c r="J46" s="247">
        <v>27783532.870000001</v>
      </c>
      <c r="K46" s="247">
        <v>6148748.7400000002</v>
      </c>
      <c r="L46" s="247">
        <v>1861920.33</v>
      </c>
      <c r="M46" s="247">
        <v>72091870.780000001</v>
      </c>
      <c r="N46" s="247">
        <v>4631100.78</v>
      </c>
      <c r="O46" s="247">
        <v>1723809.5</v>
      </c>
      <c r="P46" s="247">
        <v>5224775.04</v>
      </c>
      <c r="Q46" s="247">
        <v>2533064.83</v>
      </c>
      <c r="R46" s="247">
        <v>10973290.029999999</v>
      </c>
      <c r="S46" s="247">
        <v>4907786.75</v>
      </c>
      <c r="T46" s="248">
        <v>3060415.54</v>
      </c>
      <c r="U46" s="249">
        <f t="shared" si="0"/>
        <v>190942347.05999997</v>
      </c>
    </row>
    <row r="47" spans="1:21" ht="12.75" customHeight="1" x14ac:dyDescent="0.25">
      <c r="A47" s="285">
        <v>2011.02</v>
      </c>
      <c r="B47" s="246">
        <v>5745788.1500000004</v>
      </c>
      <c r="C47" s="247">
        <v>8364238.1399999997</v>
      </c>
      <c r="D47" s="247">
        <v>15557011.460000001</v>
      </c>
      <c r="E47" s="247">
        <v>7685537.0599999996</v>
      </c>
      <c r="F47" s="247">
        <v>1305523.81</v>
      </c>
      <c r="G47" s="247">
        <v>19097882.77</v>
      </c>
      <c r="H47" s="247">
        <v>10866566.75</v>
      </c>
      <c r="I47" s="247">
        <v>7090767.7599999998</v>
      </c>
      <c r="J47" s="247">
        <v>37766576.100000001</v>
      </c>
      <c r="K47" s="247">
        <v>9524845.2300000004</v>
      </c>
      <c r="L47" s="247">
        <v>2221239.17</v>
      </c>
      <c r="M47" s="247">
        <v>103380447.67</v>
      </c>
      <c r="N47" s="247">
        <v>6280085.6600000001</v>
      </c>
      <c r="O47" s="247">
        <v>2045536.47</v>
      </c>
      <c r="P47" s="247">
        <v>7137173.9400000004</v>
      </c>
      <c r="Q47" s="247">
        <v>3574993.04</v>
      </c>
      <c r="R47" s="247">
        <v>15147082.619999999</v>
      </c>
      <c r="S47" s="247">
        <v>7388638.3200000003</v>
      </c>
      <c r="T47" s="248">
        <v>3617103.34</v>
      </c>
      <c r="U47" s="249">
        <f t="shared" si="0"/>
        <v>273797037.45999998</v>
      </c>
    </row>
    <row r="48" spans="1:21" ht="12.75" customHeight="1" x14ac:dyDescent="0.25">
      <c r="A48" s="285">
        <v>2011.03</v>
      </c>
      <c r="B48" s="246">
        <v>3905461.26</v>
      </c>
      <c r="C48" s="247">
        <v>5280359.5</v>
      </c>
      <c r="D48" s="247">
        <v>10338661.77</v>
      </c>
      <c r="E48" s="247">
        <v>5416423.6299999999</v>
      </c>
      <c r="F48" s="247">
        <v>1064312.0900000001</v>
      </c>
      <c r="G48" s="247">
        <v>12718859.92</v>
      </c>
      <c r="H48" s="247">
        <v>8400255.8699999992</v>
      </c>
      <c r="I48" s="247">
        <v>4691315.6100000003</v>
      </c>
      <c r="J48" s="247">
        <v>28131309.190000001</v>
      </c>
      <c r="K48" s="247">
        <v>6337160.8200000003</v>
      </c>
      <c r="L48" s="247">
        <v>1825202.97</v>
      </c>
      <c r="M48" s="247">
        <v>75283992.810000002</v>
      </c>
      <c r="N48" s="247">
        <v>4705701.42</v>
      </c>
      <c r="O48" s="247">
        <v>1710251.88</v>
      </c>
      <c r="P48" s="247">
        <v>5243422.84</v>
      </c>
      <c r="Q48" s="247">
        <v>2622044.86</v>
      </c>
      <c r="R48" s="247">
        <v>11275377.539999999</v>
      </c>
      <c r="S48" s="247">
        <v>5085563.1500000004</v>
      </c>
      <c r="T48" s="248">
        <v>3076994.77</v>
      </c>
      <c r="U48" s="249">
        <f t="shared" si="0"/>
        <v>197112671.90000001</v>
      </c>
    </row>
    <row r="49" spans="1:21" ht="12.75" customHeight="1" x14ac:dyDescent="0.25">
      <c r="A49" s="285">
        <v>2011.04</v>
      </c>
      <c r="B49" s="246">
        <v>4879154.6399999997</v>
      </c>
      <c r="C49" s="247">
        <v>6844281.7000000002</v>
      </c>
      <c r="D49" s="247">
        <v>13705583.119999999</v>
      </c>
      <c r="E49" s="247">
        <v>6510448.4199999999</v>
      </c>
      <c r="F49" s="247">
        <v>1203137.06</v>
      </c>
      <c r="G49" s="247">
        <v>15282743.5</v>
      </c>
      <c r="H49" s="247">
        <v>9855594.3300000001</v>
      </c>
      <c r="I49" s="247">
        <v>5721820.3099999996</v>
      </c>
      <c r="J49" s="247">
        <v>34147964.649999999</v>
      </c>
      <c r="K49" s="247">
        <v>8304489.0700000003</v>
      </c>
      <c r="L49" s="247">
        <v>2046561.37</v>
      </c>
      <c r="M49" s="247">
        <v>91767246.519999996</v>
      </c>
      <c r="N49" s="247">
        <v>5530366.25</v>
      </c>
      <c r="O49" s="247">
        <v>1917985.98</v>
      </c>
      <c r="P49" s="247">
        <v>6406308</v>
      </c>
      <c r="Q49" s="247">
        <v>3105018.78</v>
      </c>
      <c r="R49" s="247">
        <v>13419764.810000001</v>
      </c>
      <c r="S49" s="247">
        <v>6590938.4400000004</v>
      </c>
      <c r="T49" s="248">
        <v>3425834.47</v>
      </c>
      <c r="U49" s="249">
        <f t="shared" si="0"/>
        <v>240665241.41999999</v>
      </c>
    </row>
    <row r="50" spans="1:21" ht="12.75" customHeight="1" x14ac:dyDescent="0.25">
      <c r="A50" s="285">
        <v>2011.05</v>
      </c>
      <c r="B50" s="246">
        <v>5198006.76</v>
      </c>
      <c r="C50" s="247">
        <v>6928759.2199999997</v>
      </c>
      <c r="D50" s="247">
        <v>13436149.17</v>
      </c>
      <c r="E50" s="247">
        <v>6925280.0599999996</v>
      </c>
      <c r="F50" s="247">
        <v>1405180.41</v>
      </c>
      <c r="G50" s="247">
        <v>17048757.879999999</v>
      </c>
      <c r="H50" s="247">
        <v>11118782.85</v>
      </c>
      <c r="I50" s="247">
        <v>6236223.1500000004</v>
      </c>
      <c r="J50" s="247">
        <v>37011598.030000001</v>
      </c>
      <c r="K50" s="247">
        <v>8245502.4800000004</v>
      </c>
      <c r="L50" s="247">
        <v>2391625.75</v>
      </c>
      <c r="M50" s="247">
        <v>99125835.920000002</v>
      </c>
      <c r="N50" s="247">
        <v>6171390.4500000002</v>
      </c>
      <c r="O50" s="247">
        <v>2248352.7799999998</v>
      </c>
      <c r="P50" s="247">
        <v>6881996.0099999998</v>
      </c>
      <c r="Q50" s="247">
        <v>3414610.42</v>
      </c>
      <c r="R50" s="247">
        <v>15053687.07</v>
      </c>
      <c r="S50" s="247">
        <v>6534419.5199999996</v>
      </c>
      <c r="T50" s="248">
        <v>3962714.17</v>
      </c>
      <c r="U50" s="249">
        <f t="shared" si="0"/>
        <v>259338872.09999996</v>
      </c>
    </row>
    <row r="51" spans="1:21" ht="12.75" customHeight="1" x14ac:dyDescent="0.25">
      <c r="A51" s="285">
        <v>2011.06</v>
      </c>
      <c r="B51" s="246">
        <v>5820757.0300000003</v>
      </c>
      <c r="C51" s="247">
        <v>8110150.1299999999</v>
      </c>
      <c r="D51" s="247">
        <v>15762294.949999999</v>
      </c>
      <c r="E51" s="247">
        <v>7814867.0199999996</v>
      </c>
      <c r="F51" s="247">
        <v>1466018.3</v>
      </c>
      <c r="G51" s="247">
        <v>19105231.300000001</v>
      </c>
      <c r="H51" s="247">
        <v>11945240.140000001</v>
      </c>
      <c r="I51" s="247">
        <v>6940496.1900000004</v>
      </c>
      <c r="J51" s="247">
        <v>41530392.310000002</v>
      </c>
      <c r="K51" s="247">
        <v>9688532.1799999997</v>
      </c>
      <c r="L51" s="247">
        <v>2503765.21</v>
      </c>
      <c r="M51" s="247">
        <v>111910852.54000001</v>
      </c>
      <c r="N51" s="247">
        <v>6681607.1399999997</v>
      </c>
      <c r="O51" s="247">
        <v>2372300.75</v>
      </c>
      <c r="P51" s="247">
        <v>7632443.71</v>
      </c>
      <c r="Q51" s="247">
        <v>3782568.27</v>
      </c>
      <c r="R51" s="247">
        <v>16052959.33</v>
      </c>
      <c r="S51" s="247">
        <v>7758684.4199999999</v>
      </c>
      <c r="T51" s="248">
        <v>4158010.82</v>
      </c>
      <c r="U51" s="249">
        <f t="shared" si="0"/>
        <v>291037171.74000001</v>
      </c>
    </row>
    <row r="52" spans="1:21" ht="12.75" customHeight="1" x14ac:dyDescent="0.25">
      <c r="A52" s="285">
        <v>2011.07</v>
      </c>
      <c r="B52" s="246">
        <v>5270410.04</v>
      </c>
      <c r="C52" s="247">
        <v>7220243.6299999999</v>
      </c>
      <c r="D52" s="247">
        <v>13534744.060000001</v>
      </c>
      <c r="E52" s="247">
        <v>7230450.1600000001</v>
      </c>
      <c r="F52" s="247">
        <v>1428825.08</v>
      </c>
      <c r="G52" s="247">
        <v>17579185.170000002</v>
      </c>
      <c r="H52" s="247">
        <v>11336475.880000001</v>
      </c>
      <c r="I52" s="247">
        <v>6494911.9299999997</v>
      </c>
      <c r="J52" s="247">
        <v>37999669.670000002</v>
      </c>
      <c r="K52" s="247">
        <v>8429416.3300000001</v>
      </c>
      <c r="L52" s="247">
        <v>2457623.7000000002</v>
      </c>
      <c r="M52" s="247">
        <v>101535763.52</v>
      </c>
      <c r="N52" s="247">
        <v>6213863.29</v>
      </c>
      <c r="O52" s="247">
        <v>2255734.37</v>
      </c>
      <c r="P52" s="247">
        <v>7036282.8799999999</v>
      </c>
      <c r="Q52" s="247">
        <v>3514269.02</v>
      </c>
      <c r="R52" s="247">
        <v>15004526.67</v>
      </c>
      <c r="S52" s="247">
        <v>6666622.1799999997</v>
      </c>
      <c r="T52" s="248">
        <v>4002914.65</v>
      </c>
      <c r="U52" s="249">
        <f t="shared" si="0"/>
        <v>265211932.23000002</v>
      </c>
    </row>
    <row r="53" spans="1:21" ht="12.75" customHeight="1" x14ac:dyDescent="0.25">
      <c r="A53" s="285">
        <v>2011.08</v>
      </c>
      <c r="B53" s="246">
        <v>4647660.8600000003</v>
      </c>
      <c r="C53" s="247">
        <v>6084938.8200000003</v>
      </c>
      <c r="D53" s="247">
        <v>12027575.15</v>
      </c>
      <c r="E53" s="247">
        <v>6240053.7300000004</v>
      </c>
      <c r="F53" s="247">
        <v>1311325.79</v>
      </c>
      <c r="G53" s="247">
        <v>14993275.51</v>
      </c>
      <c r="H53" s="247">
        <v>10328149.970000001</v>
      </c>
      <c r="I53" s="247">
        <v>5471968.8300000001</v>
      </c>
      <c r="J53" s="247">
        <v>34544958.5</v>
      </c>
      <c r="K53" s="247">
        <v>7525247.6200000001</v>
      </c>
      <c r="L53" s="247">
        <v>2261391.52</v>
      </c>
      <c r="M53" s="247">
        <v>90856172.269999996</v>
      </c>
      <c r="N53" s="247">
        <v>5617653.4100000001</v>
      </c>
      <c r="O53" s="247">
        <v>2098967.8199999998</v>
      </c>
      <c r="P53" s="247">
        <v>6328432.4199999999</v>
      </c>
      <c r="Q53" s="247">
        <v>3171246.95</v>
      </c>
      <c r="R53" s="247">
        <v>13149036.33</v>
      </c>
      <c r="S53" s="247">
        <v>5984890.3399999999</v>
      </c>
      <c r="T53" s="248">
        <v>3701511.91</v>
      </c>
      <c r="U53" s="249">
        <f t="shared" si="0"/>
        <v>236344457.74999997</v>
      </c>
    </row>
    <row r="54" spans="1:21" ht="12.75" customHeight="1" x14ac:dyDescent="0.25">
      <c r="A54" s="285">
        <v>2011.09</v>
      </c>
      <c r="B54" s="246">
        <v>5554258.9800000004</v>
      </c>
      <c r="C54" s="247">
        <v>7542272.29</v>
      </c>
      <c r="D54" s="247">
        <v>15306359.26</v>
      </c>
      <c r="E54" s="247">
        <v>7341703.6299999999</v>
      </c>
      <c r="F54" s="247">
        <v>1453133.91</v>
      </c>
      <c r="G54" s="247">
        <v>17870675.579999998</v>
      </c>
      <c r="H54" s="247">
        <v>11757046.08</v>
      </c>
      <c r="I54" s="247">
        <v>6589603.04</v>
      </c>
      <c r="J54" s="247">
        <v>40265410.200000003</v>
      </c>
      <c r="K54" s="247">
        <v>9257270.8399999999</v>
      </c>
      <c r="L54" s="247">
        <v>2426711.7799999998</v>
      </c>
      <c r="M54" s="247">
        <v>109196588.3</v>
      </c>
      <c r="N54" s="247">
        <v>6432745.9100000001</v>
      </c>
      <c r="O54" s="247">
        <v>2326963.64</v>
      </c>
      <c r="P54" s="247">
        <v>7438068.9699999997</v>
      </c>
      <c r="Q54" s="247">
        <v>3686903.52</v>
      </c>
      <c r="R54" s="247">
        <v>15310630.9</v>
      </c>
      <c r="S54" s="247">
        <v>7404405.2300000004</v>
      </c>
      <c r="T54" s="248">
        <v>4139071.43</v>
      </c>
      <c r="U54" s="249">
        <f t="shared" si="0"/>
        <v>281299823.49000001</v>
      </c>
    </row>
    <row r="55" spans="1:21" ht="12.75" customHeight="1" x14ac:dyDescent="0.25">
      <c r="A55" s="285">
        <v>2011.1</v>
      </c>
      <c r="B55" s="246">
        <v>4741567.5999999996</v>
      </c>
      <c r="C55" s="247">
        <v>6556483.1200000001</v>
      </c>
      <c r="D55" s="247">
        <v>12255538.279999999</v>
      </c>
      <c r="E55" s="247">
        <v>6412257.4100000001</v>
      </c>
      <c r="F55" s="247">
        <v>1319508.3899999999</v>
      </c>
      <c r="G55" s="247">
        <v>15600160.859999999</v>
      </c>
      <c r="H55" s="247">
        <v>10322835.630000001</v>
      </c>
      <c r="I55" s="247">
        <v>5701006.8600000003</v>
      </c>
      <c r="J55" s="247">
        <v>34752935.420000002</v>
      </c>
      <c r="K55" s="247">
        <v>7635368.1500000004</v>
      </c>
      <c r="L55" s="247">
        <v>2225425.62</v>
      </c>
      <c r="M55" s="247">
        <v>92516760.150000006</v>
      </c>
      <c r="N55" s="247">
        <v>5681293.8600000003</v>
      </c>
      <c r="O55" s="247">
        <v>2117397.4300000002</v>
      </c>
      <c r="P55" s="247">
        <v>6390612.7599999998</v>
      </c>
      <c r="Q55" s="247">
        <v>3180556.48</v>
      </c>
      <c r="R55" s="247">
        <v>13498861.15</v>
      </c>
      <c r="S55" s="247">
        <v>6104767.0599999996</v>
      </c>
      <c r="T55" s="248">
        <v>3657094.81</v>
      </c>
      <c r="U55" s="249">
        <f t="shared" si="0"/>
        <v>240670431.04000002</v>
      </c>
    </row>
    <row r="56" spans="1:21" ht="12.75" customHeight="1" x14ac:dyDescent="0.25">
      <c r="A56" s="285">
        <v>2011.11</v>
      </c>
      <c r="B56" s="246">
        <v>5443386.5099999998</v>
      </c>
      <c r="C56" s="247">
        <v>7411535.7699999996</v>
      </c>
      <c r="D56" s="247">
        <v>15087230.92</v>
      </c>
      <c r="E56" s="247">
        <v>7276055.2199999997</v>
      </c>
      <c r="F56" s="247">
        <v>1436095.57</v>
      </c>
      <c r="G56" s="247">
        <v>17640896.359999999</v>
      </c>
      <c r="H56" s="247">
        <v>11618166.630000001</v>
      </c>
      <c r="I56" s="247">
        <v>6545779.5</v>
      </c>
      <c r="J56" s="247">
        <v>40026364.390000001</v>
      </c>
      <c r="K56" s="247">
        <v>9255468.4900000002</v>
      </c>
      <c r="L56" s="247">
        <v>2448673.2400000002</v>
      </c>
      <c r="M56" s="247">
        <v>106895945.48</v>
      </c>
      <c r="N56" s="247">
        <v>6413251.3499999996</v>
      </c>
      <c r="O56" s="247">
        <v>2318378.33</v>
      </c>
      <c r="P56" s="247">
        <v>7376517.0800000001</v>
      </c>
      <c r="Q56" s="247">
        <v>3602460.81</v>
      </c>
      <c r="R56" s="247">
        <v>15252137.890000001</v>
      </c>
      <c r="S56" s="247">
        <v>7286243.8899999997</v>
      </c>
      <c r="T56" s="248">
        <v>4080038.85</v>
      </c>
      <c r="U56" s="249">
        <f t="shared" si="0"/>
        <v>277414626.28000003</v>
      </c>
    </row>
    <row r="57" spans="1:21" ht="12.75" customHeight="1" x14ac:dyDescent="0.25">
      <c r="A57" s="285">
        <v>2011.12</v>
      </c>
      <c r="B57" s="246">
        <v>4237517.4400000004</v>
      </c>
      <c r="C57" s="247">
        <v>5383786.4699999997</v>
      </c>
      <c r="D57" s="247">
        <v>11116292.539999999</v>
      </c>
      <c r="E57" s="247">
        <v>5649187.8399999999</v>
      </c>
      <c r="F57" s="247">
        <v>1322114.47</v>
      </c>
      <c r="G57" s="247">
        <v>13159215.039999999</v>
      </c>
      <c r="H57" s="247">
        <v>9636672.6999999993</v>
      </c>
      <c r="I57" s="247">
        <v>5119091.33</v>
      </c>
      <c r="J57" s="247">
        <v>31895593.18</v>
      </c>
      <c r="K57" s="247">
        <v>7088169.4699999997</v>
      </c>
      <c r="L57" s="247">
        <v>2036801.98</v>
      </c>
      <c r="M57" s="247">
        <v>84471600.450000003</v>
      </c>
      <c r="N57" s="247">
        <v>5180358.9400000004</v>
      </c>
      <c r="O57" s="247">
        <v>1971059.32</v>
      </c>
      <c r="P57" s="247">
        <v>5857571.7599999998</v>
      </c>
      <c r="Q57" s="247">
        <v>2844791.83</v>
      </c>
      <c r="R57" s="247">
        <v>12136421.59</v>
      </c>
      <c r="S57" s="247">
        <v>5500177.9000000004</v>
      </c>
      <c r="T57" s="248">
        <v>3500101.82</v>
      </c>
      <c r="U57" s="249">
        <f t="shared" si="0"/>
        <v>218106526.06999999</v>
      </c>
    </row>
    <row r="58" spans="1:21" ht="12.75" customHeight="1" x14ac:dyDescent="0.25">
      <c r="A58" s="285">
        <v>2012.01</v>
      </c>
      <c r="B58" s="246">
        <v>4612789.38</v>
      </c>
      <c r="C58" s="247">
        <v>5991901.54</v>
      </c>
      <c r="D58" s="247">
        <v>12350366.92</v>
      </c>
      <c r="E58" s="247">
        <v>6196278.79</v>
      </c>
      <c r="F58" s="247">
        <v>1350308.94</v>
      </c>
      <c r="G58" s="247">
        <v>14666172.199999999</v>
      </c>
      <c r="H58" s="247">
        <v>10543209.689999999</v>
      </c>
      <c r="I58" s="247">
        <v>5558286.6299999999</v>
      </c>
      <c r="J58" s="247">
        <v>34675285</v>
      </c>
      <c r="K58" s="247">
        <v>7544223.6500000004</v>
      </c>
      <c r="L58" s="247">
        <v>2254677.84</v>
      </c>
      <c r="M58" s="247">
        <v>89687300.069999993</v>
      </c>
      <c r="N58" s="247">
        <v>5642370.4299999997</v>
      </c>
      <c r="O58" s="247">
        <v>2138499.9500000002</v>
      </c>
      <c r="P58" s="247">
        <v>6514031.8799999999</v>
      </c>
      <c r="Q58" s="247">
        <v>3174230.79</v>
      </c>
      <c r="R58" s="247">
        <v>13144454.279999999</v>
      </c>
      <c r="S58" s="247">
        <v>6116873.1900000004</v>
      </c>
      <c r="T58" s="248">
        <v>3727861.41</v>
      </c>
      <c r="U58" s="249">
        <f t="shared" si="0"/>
        <v>235889122.57999998</v>
      </c>
    </row>
    <row r="59" spans="1:21" ht="12.75" customHeight="1" x14ac:dyDescent="0.25">
      <c r="A59" s="285">
        <v>2012.02</v>
      </c>
      <c r="B59" s="246">
        <v>6435480.6600000001</v>
      </c>
      <c r="C59" s="247">
        <v>9513801.1099999994</v>
      </c>
      <c r="D59" s="247">
        <v>17570757.399999999</v>
      </c>
      <c r="E59" s="247">
        <v>8672604.3200000003</v>
      </c>
      <c r="F59" s="247">
        <v>1487815.98</v>
      </c>
      <c r="G59" s="247">
        <v>21311720.359999999</v>
      </c>
      <c r="H59" s="247">
        <v>12466195.130000001</v>
      </c>
      <c r="I59" s="247">
        <v>7855767.4500000002</v>
      </c>
      <c r="J59" s="247">
        <v>43137415.850000001</v>
      </c>
      <c r="K59" s="247">
        <v>10854498.41</v>
      </c>
      <c r="L59" s="247">
        <v>2458892.56</v>
      </c>
      <c r="M59" s="247">
        <v>115236461.61</v>
      </c>
      <c r="N59" s="247">
        <v>7009364.5899999999</v>
      </c>
      <c r="O59" s="247">
        <v>2337423.66</v>
      </c>
      <c r="P59" s="247">
        <v>7962631.1600000001</v>
      </c>
      <c r="Q59" s="247">
        <v>4002230.65</v>
      </c>
      <c r="R59" s="247">
        <v>17004510.609999999</v>
      </c>
      <c r="S59" s="247">
        <v>8338879.4699999997</v>
      </c>
      <c r="T59" s="248">
        <v>4078159.4</v>
      </c>
      <c r="U59" s="249">
        <f t="shared" si="0"/>
        <v>307734610.38</v>
      </c>
    </row>
    <row r="60" spans="1:21" ht="12.75" customHeight="1" x14ac:dyDescent="0.25">
      <c r="A60" s="285">
        <v>2012.03</v>
      </c>
      <c r="B60" s="246">
        <v>4767278.3</v>
      </c>
      <c r="C60" s="247">
        <v>6367235.3600000003</v>
      </c>
      <c r="D60" s="247">
        <v>12461153.52</v>
      </c>
      <c r="E60" s="247">
        <v>6417555.4199999999</v>
      </c>
      <c r="F60" s="247">
        <v>1308131.27</v>
      </c>
      <c r="G60" s="247">
        <v>15413412.52</v>
      </c>
      <c r="H60" s="247">
        <v>10316279.949999999</v>
      </c>
      <c r="I60" s="247">
        <v>5752584</v>
      </c>
      <c r="J60" s="247">
        <v>34658169.700000003</v>
      </c>
      <c r="K60" s="247">
        <v>7746267.9400000004</v>
      </c>
      <c r="L60" s="247">
        <v>2194467.79</v>
      </c>
      <c r="M60" s="247">
        <v>92806726.359999999</v>
      </c>
      <c r="N60" s="247">
        <v>5699341.0499999998</v>
      </c>
      <c r="O60" s="247">
        <v>2084502.92</v>
      </c>
      <c r="P60" s="247">
        <v>6394763.0700000003</v>
      </c>
      <c r="Q60" s="247">
        <v>3213962.02</v>
      </c>
      <c r="R60" s="247">
        <v>13431497.359999999</v>
      </c>
      <c r="S60" s="247">
        <v>6051659.4299999997</v>
      </c>
      <c r="T60" s="248">
        <v>3632819.58</v>
      </c>
      <c r="U60" s="249">
        <f t="shared" si="0"/>
        <v>240717807.56000003</v>
      </c>
    </row>
    <row r="61" spans="1:21" ht="12.75" customHeight="1" x14ac:dyDescent="0.25">
      <c r="A61" s="285">
        <v>2012.04</v>
      </c>
      <c r="B61" s="246">
        <v>5744973.6100000003</v>
      </c>
      <c r="C61" s="247">
        <v>8112734.9199999999</v>
      </c>
      <c r="D61" s="247">
        <v>16154361.34</v>
      </c>
      <c r="E61" s="247">
        <v>7658367.8300000001</v>
      </c>
      <c r="F61" s="247">
        <v>1439941.62</v>
      </c>
      <c r="G61" s="247">
        <v>18320122.109999999</v>
      </c>
      <c r="H61" s="247">
        <v>11799329.109999999</v>
      </c>
      <c r="I61" s="247">
        <v>6807038.6100000003</v>
      </c>
      <c r="J61" s="247">
        <v>41200062.590000004</v>
      </c>
      <c r="K61" s="247">
        <v>9935050.0800000001</v>
      </c>
      <c r="L61" s="247">
        <v>2444466.87</v>
      </c>
      <c r="M61" s="247">
        <v>109442456.69</v>
      </c>
      <c r="N61" s="247">
        <v>6587697.2199999997</v>
      </c>
      <c r="O61" s="247">
        <v>2297797.66</v>
      </c>
      <c r="P61" s="247">
        <v>7683069.79</v>
      </c>
      <c r="Q61" s="247">
        <v>3734916.62</v>
      </c>
      <c r="R61" s="247">
        <v>15766130.16</v>
      </c>
      <c r="S61" s="247">
        <v>7876445.3799999999</v>
      </c>
      <c r="T61" s="248">
        <v>4098755.25</v>
      </c>
      <c r="U61" s="249">
        <f t="shared" si="0"/>
        <v>287103717.45999998</v>
      </c>
    </row>
    <row r="62" spans="1:21" ht="12.75" customHeight="1" x14ac:dyDescent="0.25">
      <c r="A62" s="285">
        <v>2012.05</v>
      </c>
      <c r="B62" s="246">
        <v>5768708.6600000001</v>
      </c>
      <c r="C62" s="247">
        <v>7893849.1399999997</v>
      </c>
      <c r="D62" s="247">
        <v>15174831.52</v>
      </c>
      <c r="E62" s="247">
        <v>7918152.54</v>
      </c>
      <c r="F62" s="247">
        <v>1596578.68</v>
      </c>
      <c r="G62" s="247">
        <v>19255925.010000002</v>
      </c>
      <c r="H62" s="247">
        <v>12600692.51</v>
      </c>
      <c r="I62" s="247">
        <v>7018117.9500000002</v>
      </c>
      <c r="J62" s="247">
        <v>42565380.659999996</v>
      </c>
      <c r="K62" s="247">
        <v>9510601.5600000005</v>
      </c>
      <c r="L62" s="247">
        <v>2709485.31</v>
      </c>
      <c r="M62" s="247">
        <v>113300001.45</v>
      </c>
      <c r="N62" s="247">
        <v>6912501.5899999999</v>
      </c>
      <c r="O62" s="247">
        <v>2583792.1</v>
      </c>
      <c r="P62" s="247">
        <v>7860733.0099999998</v>
      </c>
      <c r="Q62" s="247">
        <v>3862296.09</v>
      </c>
      <c r="R62" s="247">
        <v>16742724.07</v>
      </c>
      <c r="S62" s="247">
        <v>7476763.3600000003</v>
      </c>
      <c r="T62" s="248">
        <v>4517824.2</v>
      </c>
      <c r="U62" s="249">
        <f t="shared" si="0"/>
        <v>295268959.41000003</v>
      </c>
    </row>
    <row r="63" spans="1:21" ht="12.75" customHeight="1" x14ac:dyDescent="0.25">
      <c r="A63" s="285">
        <v>2012.06</v>
      </c>
      <c r="B63" s="246">
        <v>6500532.3399999999</v>
      </c>
      <c r="C63" s="247">
        <v>9254662.9499999993</v>
      </c>
      <c r="D63" s="247">
        <v>18499047.350000001</v>
      </c>
      <c r="E63" s="247">
        <v>8715367.4299999997</v>
      </c>
      <c r="F63" s="247">
        <v>1682746.79</v>
      </c>
      <c r="G63" s="247">
        <v>21493631.43</v>
      </c>
      <c r="H63" s="247">
        <v>13833510.029999999</v>
      </c>
      <c r="I63" s="247">
        <v>7726010.71</v>
      </c>
      <c r="J63" s="247">
        <v>48034789</v>
      </c>
      <c r="K63" s="247">
        <v>11257101.48</v>
      </c>
      <c r="L63" s="247">
        <v>2879841.88</v>
      </c>
      <c r="M63" s="247">
        <v>126773544.34</v>
      </c>
      <c r="N63" s="247">
        <v>7741490.5300000003</v>
      </c>
      <c r="O63" s="247">
        <v>2723246.56</v>
      </c>
      <c r="P63" s="247">
        <v>8895075.4100000001</v>
      </c>
      <c r="Q63" s="247">
        <v>4440611.74</v>
      </c>
      <c r="R63" s="247">
        <v>18883647.190000001</v>
      </c>
      <c r="S63" s="247">
        <v>8837702.7400000002</v>
      </c>
      <c r="T63" s="248">
        <v>4913266.07</v>
      </c>
      <c r="U63" s="249">
        <f t="shared" si="0"/>
        <v>333085825.96999997</v>
      </c>
    </row>
    <row r="64" spans="1:21" ht="12.75" customHeight="1" x14ac:dyDescent="0.25">
      <c r="A64" s="285">
        <v>2012.07</v>
      </c>
      <c r="B64" s="246">
        <v>6443609.5499999998</v>
      </c>
      <c r="C64" s="247">
        <v>8806394.8300000001</v>
      </c>
      <c r="D64" s="247">
        <v>17296438.309999999</v>
      </c>
      <c r="E64" s="247">
        <v>8689620.0899999999</v>
      </c>
      <c r="F64" s="247">
        <v>1847797.54</v>
      </c>
      <c r="G64" s="247">
        <v>22369499.23</v>
      </c>
      <c r="H64" s="247">
        <v>14309417.74</v>
      </c>
      <c r="I64" s="247">
        <v>7923300.25</v>
      </c>
      <c r="J64" s="247">
        <v>48313481.93</v>
      </c>
      <c r="K64" s="247">
        <v>10642700.43</v>
      </c>
      <c r="L64" s="247">
        <v>3094593.53</v>
      </c>
      <c r="M64" s="247">
        <v>125921124.54000001</v>
      </c>
      <c r="N64" s="247">
        <v>7937294.2999999998</v>
      </c>
      <c r="O64" s="247">
        <v>2951636.79</v>
      </c>
      <c r="P64" s="247">
        <v>8908526.5099999998</v>
      </c>
      <c r="Q64" s="247">
        <v>4385499.3</v>
      </c>
      <c r="R64" s="247">
        <v>19371653.030000001</v>
      </c>
      <c r="S64" s="247">
        <v>8397701.8900000006</v>
      </c>
      <c r="T64" s="248">
        <v>5167178.6500000004</v>
      </c>
      <c r="U64" s="249">
        <f t="shared" si="0"/>
        <v>332777468.44000006</v>
      </c>
    </row>
    <row r="65" spans="1:21" ht="12.75" customHeight="1" x14ac:dyDescent="0.25">
      <c r="A65" s="285">
        <v>2012.08</v>
      </c>
      <c r="B65" s="246">
        <v>5645553.2300000004</v>
      </c>
      <c r="C65" s="247">
        <v>7523192.2800000003</v>
      </c>
      <c r="D65" s="247">
        <v>15391090.789999999</v>
      </c>
      <c r="E65" s="247">
        <v>7566478.2999999998</v>
      </c>
      <c r="F65" s="247">
        <v>1718983.67</v>
      </c>
      <c r="G65" s="247">
        <v>18694120.140000001</v>
      </c>
      <c r="H65" s="247">
        <v>13182390.18</v>
      </c>
      <c r="I65" s="247">
        <v>6756017.5899999999</v>
      </c>
      <c r="J65" s="247">
        <v>44120485.189999998</v>
      </c>
      <c r="K65" s="247">
        <v>9531960.8399999999</v>
      </c>
      <c r="L65" s="247">
        <v>2801731.41</v>
      </c>
      <c r="M65" s="247">
        <v>112854095.36</v>
      </c>
      <c r="N65" s="247">
        <v>7181466.8600000003</v>
      </c>
      <c r="O65" s="247">
        <v>2681223.75</v>
      </c>
      <c r="P65" s="247">
        <v>8089834.4000000004</v>
      </c>
      <c r="Q65" s="247">
        <v>3940252.35</v>
      </c>
      <c r="R65" s="247">
        <v>16852028.129999999</v>
      </c>
      <c r="S65" s="247">
        <v>7538955.6100000003</v>
      </c>
      <c r="T65" s="248">
        <v>4818175.18</v>
      </c>
      <c r="U65" s="249">
        <f t="shared" si="0"/>
        <v>296888035.26000005</v>
      </c>
    </row>
    <row r="66" spans="1:21" ht="12.75" customHeight="1" x14ac:dyDescent="0.25">
      <c r="A66" s="285">
        <v>2012.09</v>
      </c>
      <c r="B66" s="246">
        <v>6358107.9900000002</v>
      </c>
      <c r="C66" s="247">
        <v>8891142.5199999996</v>
      </c>
      <c r="D66" s="247">
        <v>18142616.48</v>
      </c>
      <c r="E66" s="247">
        <v>8373744.0999999996</v>
      </c>
      <c r="F66" s="247">
        <v>1736708.46</v>
      </c>
      <c r="G66" s="247">
        <v>20438296.879999999</v>
      </c>
      <c r="H66" s="247">
        <v>13748731.640000001</v>
      </c>
      <c r="I66" s="247">
        <v>7551438.6799999997</v>
      </c>
      <c r="J66" s="247">
        <v>47203969.18</v>
      </c>
      <c r="K66" s="247">
        <v>11033793.76</v>
      </c>
      <c r="L66" s="247">
        <v>2877408.38</v>
      </c>
      <c r="M66" s="247">
        <v>122116234.83</v>
      </c>
      <c r="N66" s="247">
        <v>7710941.5899999999</v>
      </c>
      <c r="O66" s="247">
        <v>2746777.9</v>
      </c>
      <c r="P66" s="247">
        <v>8884823.4700000007</v>
      </c>
      <c r="Q66" s="247">
        <v>4308802.7699999996</v>
      </c>
      <c r="R66" s="247">
        <v>18039306.52</v>
      </c>
      <c r="S66" s="247">
        <v>8668210.1400000006</v>
      </c>
      <c r="T66" s="248">
        <v>4896558.21</v>
      </c>
      <c r="U66" s="249">
        <f t="shared" si="0"/>
        <v>323727613.49999988</v>
      </c>
    </row>
    <row r="67" spans="1:21" ht="12.75" customHeight="1" x14ac:dyDescent="0.25">
      <c r="A67" s="285">
        <v>2012.1</v>
      </c>
      <c r="B67" s="246">
        <v>6245272.5199999996</v>
      </c>
      <c r="C67" s="247">
        <v>8202785.5099999998</v>
      </c>
      <c r="D67" s="247">
        <v>16407977.300000001</v>
      </c>
      <c r="E67" s="247">
        <v>8285158.2300000004</v>
      </c>
      <c r="F67" s="247">
        <v>1775812.33</v>
      </c>
      <c r="G67" s="247">
        <v>21224515.539999999</v>
      </c>
      <c r="H67" s="247">
        <v>13801862.699999999</v>
      </c>
      <c r="I67" s="247">
        <v>7558941.0300000003</v>
      </c>
      <c r="J67" s="247">
        <v>45999838.030000001</v>
      </c>
      <c r="K67" s="247">
        <v>10251646.34</v>
      </c>
      <c r="L67" s="247">
        <v>2986849.4</v>
      </c>
      <c r="M67" s="247">
        <v>120285970.27</v>
      </c>
      <c r="N67" s="247">
        <v>7574402.4500000002</v>
      </c>
      <c r="O67" s="247">
        <v>2821099.14</v>
      </c>
      <c r="P67" s="247">
        <v>8527376.6099999994</v>
      </c>
      <c r="Q67" s="247">
        <v>4168318.13</v>
      </c>
      <c r="R67" s="247">
        <v>18163504.030000001</v>
      </c>
      <c r="S67" s="247">
        <v>7979909.8300000001</v>
      </c>
      <c r="T67" s="248">
        <v>4973145.79</v>
      </c>
      <c r="U67" s="249">
        <f t="shared" si="0"/>
        <v>317234385.17999995</v>
      </c>
    </row>
    <row r="68" spans="1:21" ht="12.75" customHeight="1" x14ac:dyDescent="0.25">
      <c r="A68" s="285">
        <v>2012.11</v>
      </c>
      <c r="B68" s="246">
        <v>6806126.4800000004</v>
      </c>
      <c r="C68" s="247">
        <v>9195331.25</v>
      </c>
      <c r="D68" s="247">
        <v>18952360.170000002</v>
      </c>
      <c r="E68" s="247">
        <v>8951426.9000000004</v>
      </c>
      <c r="F68" s="247">
        <v>1838719.29</v>
      </c>
      <c r="G68" s="247">
        <v>22170347.239999998</v>
      </c>
      <c r="H68" s="247">
        <v>14635098.470000001</v>
      </c>
      <c r="I68" s="247">
        <v>8068552.04</v>
      </c>
      <c r="J68" s="247">
        <v>49867377.149999999</v>
      </c>
      <c r="K68" s="247">
        <v>11600923.539999999</v>
      </c>
      <c r="L68" s="247">
        <v>3059294.41</v>
      </c>
      <c r="M68" s="247">
        <v>131451313.93000001</v>
      </c>
      <c r="N68" s="247">
        <v>8147013.2599999998</v>
      </c>
      <c r="O68" s="247">
        <v>2911000.43</v>
      </c>
      <c r="P68" s="247">
        <v>9173102.2200000007</v>
      </c>
      <c r="Q68" s="247">
        <v>4465884.5999999996</v>
      </c>
      <c r="R68" s="247">
        <v>19209160.82</v>
      </c>
      <c r="S68" s="247">
        <v>9112098.9700000007</v>
      </c>
      <c r="T68" s="248">
        <v>5201943.2</v>
      </c>
      <c r="U68" s="249">
        <f t="shared" si="0"/>
        <v>344817074.37000006</v>
      </c>
    </row>
    <row r="69" spans="1:21" ht="12.75" customHeight="1" x14ac:dyDescent="0.25">
      <c r="A69" s="285">
        <v>2012.12</v>
      </c>
      <c r="B69" s="246">
        <v>6950237.0499999998</v>
      </c>
      <c r="C69" s="247">
        <v>9162481.3399999999</v>
      </c>
      <c r="D69" s="247">
        <v>17288902.030000001</v>
      </c>
      <c r="E69" s="247">
        <v>9416211.2699999996</v>
      </c>
      <c r="F69" s="247">
        <v>1886778.92</v>
      </c>
      <c r="G69" s="247">
        <v>23453793.91</v>
      </c>
      <c r="H69" s="247">
        <v>14227175.640000001</v>
      </c>
      <c r="I69" s="247">
        <v>8219624.9400000004</v>
      </c>
      <c r="J69" s="247">
        <v>50411017.149999999</v>
      </c>
      <c r="K69" s="247">
        <v>10718752.800000001</v>
      </c>
      <c r="L69" s="247">
        <v>3045663.28</v>
      </c>
      <c r="M69" s="247">
        <v>134782543.40000001</v>
      </c>
      <c r="N69" s="247">
        <v>8208952.2800000003</v>
      </c>
      <c r="O69" s="247">
        <v>2893909.4</v>
      </c>
      <c r="P69" s="247">
        <v>8947677.1699999999</v>
      </c>
      <c r="Q69" s="247">
        <v>4468441.09</v>
      </c>
      <c r="R69" s="247">
        <v>19569378.629999999</v>
      </c>
      <c r="S69" s="247">
        <v>8568471.4499999993</v>
      </c>
      <c r="T69" s="248">
        <v>5111953.9000000004</v>
      </c>
      <c r="U69" s="249">
        <f t="shared" si="0"/>
        <v>347331965.64999992</v>
      </c>
    </row>
    <row r="70" spans="1:21" ht="12.75" customHeight="1" x14ac:dyDescent="0.25">
      <c r="A70" s="285">
        <v>2013.01</v>
      </c>
      <c r="B70" s="246">
        <v>5386635.2999999998</v>
      </c>
      <c r="C70" s="247">
        <v>6797792.6900000004</v>
      </c>
      <c r="D70" s="247">
        <v>14148897.859999999</v>
      </c>
      <c r="E70" s="247">
        <v>7025381.6600000001</v>
      </c>
      <c r="F70" s="247">
        <v>1600936.2</v>
      </c>
      <c r="G70" s="247">
        <v>17740799.489999998</v>
      </c>
      <c r="H70" s="247">
        <v>11973399.43</v>
      </c>
      <c r="I70" s="247">
        <v>6328824.2699999996</v>
      </c>
      <c r="J70" s="247">
        <v>40636758.439999998</v>
      </c>
      <c r="K70" s="247">
        <v>8551984.5199999996</v>
      </c>
      <c r="L70" s="247">
        <v>2580333.31</v>
      </c>
      <c r="M70" s="247">
        <v>104423772.42</v>
      </c>
      <c r="N70" s="247">
        <v>6490817.9900000002</v>
      </c>
      <c r="O70" s="247">
        <v>2434376.2000000002</v>
      </c>
      <c r="P70" s="247">
        <v>7286920.4400000004</v>
      </c>
      <c r="Q70" s="247">
        <v>3625461.29</v>
      </c>
      <c r="R70" s="247">
        <v>15593795.380000001</v>
      </c>
      <c r="S70" s="247">
        <v>6795257.5099999998</v>
      </c>
      <c r="T70" s="248">
        <v>4355929.0999999996</v>
      </c>
      <c r="U70" s="249">
        <f t="shared" si="0"/>
        <v>273778073.5</v>
      </c>
    </row>
    <row r="71" spans="1:21" ht="12.75" customHeight="1" x14ac:dyDescent="0.25">
      <c r="A71" s="285">
        <v>2013.02</v>
      </c>
      <c r="B71" s="246">
        <v>8709616.9199999999</v>
      </c>
      <c r="C71" s="247">
        <v>13133867.810000001</v>
      </c>
      <c r="D71" s="247">
        <v>24353787.199999999</v>
      </c>
      <c r="E71" s="247">
        <v>12280129.76</v>
      </c>
      <c r="F71" s="247">
        <v>2156409.9900000002</v>
      </c>
      <c r="G71" s="247">
        <v>31082459.579999998</v>
      </c>
      <c r="H71" s="247">
        <v>17391884.649999999</v>
      </c>
      <c r="I71" s="247">
        <v>10831575.310000001</v>
      </c>
      <c r="J71" s="247">
        <v>60153625.399999999</v>
      </c>
      <c r="K71" s="247">
        <v>15121537.789999999</v>
      </c>
      <c r="L71" s="247">
        <v>3567282.71</v>
      </c>
      <c r="M71" s="247">
        <v>160466497.83000001</v>
      </c>
      <c r="N71" s="247">
        <v>9815878.6999999993</v>
      </c>
      <c r="O71" s="247">
        <v>3316806.62</v>
      </c>
      <c r="P71" s="247">
        <v>11259737.210000001</v>
      </c>
      <c r="Q71" s="247">
        <v>5655644.5499999998</v>
      </c>
      <c r="R71" s="247">
        <v>24326490.390000001</v>
      </c>
      <c r="S71" s="247">
        <v>11318763.01</v>
      </c>
      <c r="T71" s="248">
        <v>5882057.8899999997</v>
      </c>
      <c r="U71" s="249">
        <f t="shared" si="0"/>
        <v>430824053.31999999</v>
      </c>
    </row>
    <row r="72" spans="1:21" ht="12.75" customHeight="1" x14ac:dyDescent="0.25">
      <c r="A72" s="285">
        <v>2013.03</v>
      </c>
      <c r="B72" s="246">
        <v>6787838.0199999996</v>
      </c>
      <c r="C72" s="247">
        <v>9327537.8000000007</v>
      </c>
      <c r="D72" s="247">
        <v>17675952.82</v>
      </c>
      <c r="E72" s="247">
        <v>9265463.2400000002</v>
      </c>
      <c r="F72" s="247">
        <v>1847151.44</v>
      </c>
      <c r="G72" s="247">
        <v>23550116.760000002</v>
      </c>
      <c r="H72" s="247">
        <v>14468697.439999999</v>
      </c>
      <c r="I72" s="247">
        <v>8502409.3100000005</v>
      </c>
      <c r="J72" s="247">
        <v>48530822.299999997</v>
      </c>
      <c r="K72" s="247">
        <v>11128673.890000001</v>
      </c>
      <c r="L72" s="247">
        <v>3070771.52</v>
      </c>
      <c r="M72" s="247">
        <v>129946141.15000001</v>
      </c>
      <c r="N72" s="247">
        <v>8114979.6200000001</v>
      </c>
      <c r="O72" s="247">
        <v>2897852.95</v>
      </c>
      <c r="P72" s="247">
        <v>8917907.8800000008</v>
      </c>
      <c r="Q72" s="247">
        <v>4572202.2</v>
      </c>
      <c r="R72" s="247">
        <v>19835116.620000001</v>
      </c>
      <c r="S72" s="247">
        <v>8504041.7899999991</v>
      </c>
      <c r="T72" s="248">
        <v>5178005.7</v>
      </c>
      <c r="U72" s="249">
        <f t="shared" si="0"/>
        <v>342121682.44999999</v>
      </c>
    </row>
    <row r="73" spans="1:21" ht="12.75" customHeight="1" x14ac:dyDescent="0.25">
      <c r="A73" s="285">
        <v>2013.04</v>
      </c>
      <c r="B73" s="246">
        <v>8809480.9700000007</v>
      </c>
      <c r="C73" s="247">
        <v>12649706.85</v>
      </c>
      <c r="D73" s="247">
        <v>24678452.309999999</v>
      </c>
      <c r="E73" s="247">
        <v>11973731.210000001</v>
      </c>
      <c r="F73" s="247">
        <v>2230508.0099999998</v>
      </c>
      <c r="G73" s="247">
        <v>30479701.850000001</v>
      </c>
      <c r="H73" s="247">
        <v>18112402.960000001</v>
      </c>
      <c r="I73" s="247">
        <v>10989094.51</v>
      </c>
      <c r="J73" s="247">
        <v>62338318.57</v>
      </c>
      <c r="K73" s="247">
        <v>15116946.33</v>
      </c>
      <c r="L73" s="247">
        <v>3793994.05</v>
      </c>
      <c r="M73" s="247">
        <v>165399915.47</v>
      </c>
      <c r="N73" s="247">
        <v>10215668.23</v>
      </c>
      <c r="O73" s="247">
        <v>3515594.26</v>
      </c>
      <c r="P73" s="247">
        <v>11551946.220000001</v>
      </c>
      <c r="Q73" s="247">
        <v>5783737.8799999999</v>
      </c>
      <c r="R73" s="247">
        <v>24737375.120000001</v>
      </c>
      <c r="S73" s="247">
        <v>11596878.27</v>
      </c>
      <c r="T73" s="248">
        <v>6279389.0999999996</v>
      </c>
      <c r="U73" s="249">
        <f t="shared" si="0"/>
        <v>440252842.17000008</v>
      </c>
    </row>
    <row r="74" spans="1:21" ht="12.75" customHeight="1" x14ac:dyDescent="0.25">
      <c r="A74" s="285">
        <v>2013.05</v>
      </c>
      <c r="B74" s="246">
        <v>7654404.5800000001</v>
      </c>
      <c r="C74" s="247">
        <v>10319269.52</v>
      </c>
      <c r="D74" s="247">
        <v>20617780.370000001</v>
      </c>
      <c r="E74" s="247">
        <v>10310890.210000001</v>
      </c>
      <c r="F74" s="247">
        <v>2144952.9900000002</v>
      </c>
      <c r="G74" s="247">
        <v>25998365.550000001</v>
      </c>
      <c r="H74" s="247">
        <v>17014108.609999999</v>
      </c>
      <c r="I74" s="247">
        <v>9263351.9499999993</v>
      </c>
      <c r="J74" s="247">
        <v>57011794.509999998</v>
      </c>
      <c r="K74" s="247">
        <v>12634192.15</v>
      </c>
      <c r="L74" s="247">
        <v>3649209.77</v>
      </c>
      <c r="M74" s="247">
        <v>147283029.78</v>
      </c>
      <c r="N74" s="247">
        <v>9297360.8499999996</v>
      </c>
      <c r="O74" s="247">
        <v>3399428.62</v>
      </c>
      <c r="P74" s="247">
        <v>10404550.470000001</v>
      </c>
      <c r="Q74" s="247">
        <v>5169467.83</v>
      </c>
      <c r="R74" s="247">
        <v>23012955.539999999</v>
      </c>
      <c r="S74" s="247">
        <v>9851802.2899999991</v>
      </c>
      <c r="T74" s="248">
        <v>6116127.8099999996</v>
      </c>
      <c r="U74" s="249">
        <f t="shared" si="0"/>
        <v>391153043.4000001</v>
      </c>
    </row>
    <row r="75" spans="1:21" ht="12.75" customHeight="1" x14ac:dyDescent="0.25">
      <c r="A75" s="285">
        <v>2013.06</v>
      </c>
      <c r="B75" s="246">
        <v>9126413.3399999999</v>
      </c>
      <c r="C75" s="247">
        <v>12611709.49</v>
      </c>
      <c r="D75" s="247">
        <v>25051540.469999999</v>
      </c>
      <c r="E75" s="247">
        <v>11969532.49</v>
      </c>
      <c r="F75" s="247">
        <v>2372460.66</v>
      </c>
      <c r="G75" s="247">
        <v>30500640.059999999</v>
      </c>
      <c r="H75" s="247">
        <v>18910029.34</v>
      </c>
      <c r="I75" s="247">
        <v>10924461.25</v>
      </c>
      <c r="J75" s="247">
        <v>64552799.420000002</v>
      </c>
      <c r="K75" s="247">
        <v>15456024.23</v>
      </c>
      <c r="L75" s="247">
        <v>3916221</v>
      </c>
      <c r="M75" s="247">
        <v>168681398.69999999</v>
      </c>
      <c r="N75" s="247">
        <v>10488578.560000001</v>
      </c>
      <c r="O75" s="247">
        <v>3702876.23</v>
      </c>
      <c r="P75" s="247">
        <v>11919341.6</v>
      </c>
      <c r="Q75" s="247">
        <v>5944719.79</v>
      </c>
      <c r="R75" s="247">
        <v>25849694.739999998</v>
      </c>
      <c r="S75" s="247">
        <v>11834443.130000001</v>
      </c>
      <c r="T75" s="248">
        <v>6596654.6799999997</v>
      </c>
      <c r="U75" s="249">
        <f t="shared" si="0"/>
        <v>450409539.18000007</v>
      </c>
    </row>
    <row r="76" spans="1:21" ht="12.75" customHeight="1" x14ac:dyDescent="0.25">
      <c r="A76" s="285">
        <v>2013.07</v>
      </c>
      <c r="B76" s="246">
        <v>7826966.6100000003</v>
      </c>
      <c r="C76" s="247">
        <v>10211787.800000001</v>
      </c>
      <c r="D76" s="247">
        <v>20084503.789999999</v>
      </c>
      <c r="E76" s="247">
        <v>10222221.779999999</v>
      </c>
      <c r="F76" s="247">
        <v>2201639.14</v>
      </c>
      <c r="G76" s="247">
        <v>25915320.559999999</v>
      </c>
      <c r="H76" s="247">
        <v>16974216.879999999</v>
      </c>
      <c r="I76" s="247">
        <v>9299705.9399999995</v>
      </c>
      <c r="J76" s="247">
        <v>55656105.149999999</v>
      </c>
      <c r="K76" s="247">
        <v>12607154.99</v>
      </c>
      <c r="L76" s="247">
        <v>3658637.81</v>
      </c>
      <c r="M76" s="247">
        <v>144511421.09999999</v>
      </c>
      <c r="N76" s="247">
        <v>9302096.75</v>
      </c>
      <c r="O76" s="247">
        <v>3394061.24</v>
      </c>
      <c r="P76" s="247">
        <v>10370268.109999999</v>
      </c>
      <c r="Q76" s="247">
        <v>5166868.13</v>
      </c>
      <c r="R76" s="247">
        <v>22658530.329999998</v>
      </c>
      <c r="S76" s="247">
        <v>9699456.2799999993</v>
      </c>
      <c r="T76" s="248">
        <v>6120578.8799999999</v>
      </c>
      <c r="U76" s="249">
        <f t="shared" ref="U76:U136" si="1">SUM(B76:T76)</f>
        <v>385881541.26999998</v>
      </c>
    </row>
    <row r="77" spans="1:21" ht="12.75" customHeight="1" x14ac:dyDescent="0.25">
      <c r="A77" s="285">
        <v>2013.08</v>
      </c>
      <c r="B77" s="246">
        <v>7909650.1699999999</v>
      </c>
      <c r="C77" s="247">
        <v>10313292.560000001</v>
      </c>
      <c r="D77" s="247">
        <v>20332593.48</v>
      </c>
      <c r="E77" s="247">
        <v>10407447.039999999</v>
      </c>
      <c r="F77" s="247">
        <v>2237730.9900000002</v>
      </c>
      <c r="G77" s="247">
        <v>26643983.739999998</v>
      </c>
      <c r="H77" s="247">
        <v>17183101.43</v>
      </c>
      <c r="I77" s="247">
        <v>9492745.5899999999</v>
      </c>
      <c r="J77" s="247">
        <v>56556360.939999998</v>
      </c>
      <c r="K77" s="247">
        <v>12736186.4</v>
      </c>
      <c r="L77" s="247">
        <v>3742033.54</v>
      </c>
      <c r="M77" s="247">
        <v>146143406.36000001</v>
      </c>
      <c r="N77" s="247">
        <v>9471524.8200000003</v>
      </c>
      <c r="O77" s="247">
        <v>3453172.27</v>
      </c>
      <c r="P77" s="247">
        <v>10605481.76</v>
      </c>
      <c r="Q77" s="247">
        <v>5321387.5199999996</v>
      </c>
      <c r="R77" s="247">
        <v>23259284.18</v>
      </c>
      <c r="S77" s="247">
        <v>9803805.7599999998</v>
      </c>
      <c r="T77" s="248">
        <v>6207808.5199999996</v>
      </c>
      <c r="U77" s="249">
        <f t="shared" si="1"/>
        <v>391820997.06999993</v>
      </c>
    </row>
    <row r="78" spans="1:21" ht="12.75" customHeight="1" x14ac:dyDescent="0.25">
      <c r="A78" s="285">
        <v>2013.09</v>
      </c>
      <c r="B78" s="246">
        <v>8990867.2799999993</v>
      </c>
      <c r="C78" s="247">
        <v>12413525.91</v>
      </c>
      <c r="D78" s="247">
        <v>24439249.800000001</v>
      </c>
      <c r="E78" s="247">
        <v>11997896.890000001</v>
      </c>
      <c r="F78" s="247">
        <v>2318914.4700000002</v>
      </c>
      <c r="G78" s="247">
        <v>29939840.43</v>
      </c>
      <c r="H78" s="247">
        <v>18655091.59</v>
      </c>
      <c r="I78" s="247">
        <v>10900277.970000001</v>
      </c>
      <c r="J78" s="247">
        <v>62096696.390000001</v>
      </c>
      <c r="K78" s="247">
        <v>15024517.01</v>
      </c>
      <c r="L78" s="247">
        <v>3903494.69</v>
      </c>
      <c r="M78" s="247">
        <v>163018364.47</v>
      </c>
      <c r="N78" s="247">
        <v>10378353.439999999</v>
      </c>
      <c r="O78" s="247">
        <v>3612479.65</v>
      </c>
      <c r="P78" s="247">
        <v>11801539.880000001</v>
      </c>
      <c r="Q78" s="247">
        <v>5876481.7400000002</v>
      </c>
      <c r="R78" s="247">
        <v>25500333.809999999</v>
      </c>
      <c r="S78" s="247">
        <v>11736616.74</v>
      </c>
      <c r="T78" s="248">
        <v>6524095.2999999998</v>
      </c>
      <c r="U78" s="249">
        <f t="shared" si="1"/>
        <v>439128637.45999998</v>
      </c>
    </row>
    <row r="79" spans="1:21" ht="12.75" customHeight="1" x14ac:dyDescent="0.25">
      <c r="A79" s="285">
        <v>2013.1</v>
      </c>
      <c r="B79" s="246">
        <v>8826824.5099999998</v>
      </c>
      <c r="C79" s="247">
        <v>11198545.539999999</v>
      </c>
      <c r="D79" s="247">
        <v>22608373.890000001</v>
      </c>
      <c r="E79" s="247">
        <v>11297608.65</v>
      </c>
      <c r="F79" s="247">
        <v>2496877.92</v>
      </c>
      <c r="G79" s="247">
        <v>28816947.68</v>
      </c>
      <c r="H79" s="247">
        <v>19247975.289999999</v>
      </c>
      <c r="I79" s="247">
        <v>10375535.529999999</v>
      </c>
      <c r="J79" s="247">
        <v>63219219.219999999</v>
      </c>
      <c r="K79" s="247">
        <v>14094350.82</v>
      </c>
      <c r="L79" s="247">
        <v>4170530.43</v>
      </c>
      <c r="M79" s="247">
        <v>162595206.28999999</v>
      </c>
      <c r="N79" s="247">
        <v>10551054.34</v>
      </c>
      <c r="O79" s="247">
        <v>3897605.07</v>
      </c>
      <c r="P79" s="247">
        <v>11785184.23</v>
      </c>
      <c r="Q79" s="247">
        <v>5871539.6200000001</v>
      </c>
      <c r="R79" s="247">
        <v>25530577.25</v>
      </c>
      <c r="S79" s="247">
        <v>10864460.539999999</v>
      </c>
      <c r="T79" s="248">
        <v>6994375.79</v>
      </c>
      <c r="U79" s="249">
        <f t="shared" si="1"/>
        <v>434442792.61000001</v>
      </c>
    </row>
    <row r="80" spans="1:21" ht="12.75" customHeight="1" x14ac:dyDescent="0.25">
      <c r="A80" s="285">
        <v>2013.11</v>
      </c>
      <c r="B80" s="246">
        <v>10037906.130000001</v>
      </c>
      <c r="C80" s="247">
        <v>13294114.83</v>
      </c>
      <c r="D80" s="247">
        <v>26789998.620000001</v>
      </c>
      <c r="E80" s="247">
        <v>12981626.02</v>
      </c>
      <c r="F80" s="247">
        <v>2689217.71</v>
      </c>
      <c r="G80" s="247">
        <v>32500434.829999998</v>
      </c>
      <c r="H80" s="247">
        <v>21013424.329999998</v>
      </c>
      <c r="I80" s="247">
        <v>11800650.119999999</v>
      </c>
      <c r="J80" s="247">
        <v>70982047.859999999</v>
      </c>
      <c r="K80" s="247">
        <v>16688535.039999999</v>
      </c>
      <c r="L80" s="247">
        <v>4431215.3499999996</v>
      </c>
      <c r="M80" s="247">
        <v>183535329.16</v>
      </c>
      <c r="N80" s="247">
        <v>11735193.91</v>
      </c>
      <c r="O80" s="247">
        <v>4146731.7</v>
      </c>
      <c r="P80" s="247">
        <v>13191767.359999999</v>
      </c>
      <c r="Q80" s="247">
        <v>6577615.5300000003</v>
      </c>
      <c r="R80" s="247">
        <v>28153465.600000001</v>
      </c>
      <c r="S80" s="247">
        <v>12801669.550000001</v>
      </c>
      <c r="T80" s="248">
        <v>7460971.79</v>
      </c>
      <c r="U80" s="249">
        <f t="shared" si="1"/>
        <v>490811915.44000006</v>
      </c>
    </row>
    <row r="81" spans="1:21" ht="12.75" customHeight="1" x14ac:dyDescent="0.25">
      <c r="A81" s="285">
        <v>2013.12</v>
      </c>
      <c r="B81" s="246">
        <v>9810223.3499999996</v>
      </c>
      <c r="C81" s="247">
        <v>12652570.109999999</v>
      </c>
      <c r="D81" s="247">
        <v>23895371.239999998</v>
      </c>
      <c r="E81" s="247">
        <v>12893748.83</v>
      </c>
      <c r="F81" s="247">
        <v>2619562.83</v>
      </c>
      <c r="G81" s="247">
        <v>31896523.649999999</v>
      </c>
      <c r="H81" s="247">
        <v>19986458.609999999</v>
      </c>
      <c r="I81" s="247">
        <v>11403072.880000001</v>
      </c>
      <c r="J81" s="247">
        <v>69478037.659999996</v>
      </c>
      <c r="K81" s="247">
        <v>14956551.199999999</v>
      </c>
      <c r="L81" s="247">
        <v>4353100.32</v>
      </c>
      <c r="M81" s="247">
        <v>181856707</v>
      </c>
      <c r="N81" s="247">
        <v>11342079.390000001</v>
      </c>
      <c r="O81" s="247">
        <v>4120459.61</v>
      </c>
      <c r="P81" s="247">
        <v>12234458.91</v>
      </c>
      <c r="Q81" s="247">
        <v>6356204.9199999999</v>
      </c>
      <c r="R81" s="247">
        <v>27851743.579999998</v>
      </c>
      <c r="S81" s="247">
        <v>12108812</v>
      </c>
      <c r="T81" s="248">
        <v>7227090.6399999997</v>
      </c>
      <c r="U81" s="249">
        <f t="shared" si="1"/>
        <v>477042776.72999996</v>
      </c>
    </row>
    <row r="82" spans="1:21" ht="12.75" customHeight="1" x14ac:dyDescent="0.25">
      <c r="A82" s="285">
        <v>2014.01</v>
      </c>
      <c r="B82" s="246">
        <v>8129965.1600000001</v>
      </c>
      <c r="C82" s="247">
        <v>10218826.23</v>
      </c>
      <c r="D82" s="247">
        <v>21699626.809999999</v>
      </c>
      <c r="E82" s="247">
        <v>10641871.26</v>
      </c>
      <c r="F82" s="247">
        <v>2427103.84</v>
      </c>
      <c r="G82" s="247">
        <v>25827380.879999999</v>
      </c>
      <c r="H82" s="247">
        <v>18554217.940000001</v>
      </c>
      <c r="I82" s="247">
        <v>9575486.4600000009</v>
      </c>
      <c r="J82" s="247">
        <v>63341059.880000003</v>
      </c>
      <c r="K82" s="247">
        <v>13480787.34</v>
      </c>
      <c r="L82" s="247">
        <v>4015106.74</v>
      </c>
      <c r="M82" s="247">
        <v>163079925.05000001</v>
      </c>
      <c r="N82" s="247">
        <v>10150741.32</v>
      </c>
      <c r="O82" s="247">
        <v>3717953.24</v>
      </c>
      <c r="P82" s="247">
        <v>11305903.060000001</v>
      </c>
      <c r="Q82" s="247">
        <v>5497197.1799999997</v>
      </c>
      <c r="R82" s="247">
        <v>24803862.370000001</v>
      </c>
      <c r="S82" s="247">
        <v>10459306.16</v>
      </c>
      <c r="T82" s="248">
        <v>6539574.8799999999</v>
      </c>
      <c r="U82" s="249">
        <f t="shared" si="1"/>
        <v>423465895.80000007</v>
      </c>
    </row>
    <row r="83" spans="1:21" ht="12.75" customHeight="1" x14ac:dyDescent="0.25">
      <c r="A83" s="285">
        <v>2014.02</v>
      </c>
      <c r="B83" s="246">
        <v>12321789.289999999</v>
      </c>
      <c r="C83" s="247">
        <v>18137590.030000001</v>
      </c>
      <c r="D83" s="247">
        <v>33067937.739999998</v>
      </c>
      <c r="E83" s="247">
        <v>16918257.559999999</v>
      </c>
      <c r="F83" s="247">
        <v>2855667.9</v>
      </c>
      <c r="G83" s="247">
        <v>43249642.68</v>
      </c>
      <c r="H83" s="247">
        <v>23484473.129999999</v>
      </c>
      <c r="I83" s="247">
        <v>15309112.310000001</v>
      </c>
      <c r="J83" s="247">
        <v>81608996.959999993</v>
      </c>
      <c r="K83" s="247">
        <v>20595716.77</v>
      </c>
      <c r="L83" s="247">
        <v>4957762.55</v>
      </c>
      <c r="M83" s="247">
        <v>213261782.36000001</v>
      </c>
      <c r="N83" s="247">
        <v>13736900.18</v>
      </c>
      <c r="O83" s="247">
        <v>4394800.66</v>
      </c>
      <c r="P83" s="247">
        <v>15234343.279999999</v>
      </c>
      <c r="Q83" s="247">
        <v>7723721.0199999996</v>
      </c>
      <c r="R83" s="247">
        <v>33955684.229999997</v>
      </c>
      <c r="S83" s="247">
        <v>15526220.560000001</v>
      </c>
      <c r="T83" s="248">
        <v>7655221.5999999996</v>
      </c>
      <c r="U83" s="249">
        <f t="shared" si="1"/>
        <v>583995620.80999994</v>
      </c>
    </row>
    <row r="84" spans="1:21" ht="12.75" customHeight="1" x14ac:dyDescent="0.25">
      <c r="A84" s="285">
        <v>2014.03</v>
      </c>
      <c r="B84" s="246">
        <v>8724324.7100000009</v>
      </c>
      <c r="C84" s="247">
        <v>11647813.58</v>
      </c>
      <c r="D84" s="247">
        <v>22840467.050000001</v>
      </c>
      <c r="E84" s="247">
        <v>11872050.199999999</v>
      </c>
      <c r="F84" s="247">
        <v>2447644.86</v>
      </c>
      <c r="G84" s="247">
        <v>29209098.350000001</v>
      </c>
      <c r="H84" s="247">
        <v>18967774.539999999</v>
      </c>
      <c r="I84" s="247">
        <v>10475416.140000001</v>
      </c>
      <c r="J84" s="247">
        <v>64671016.350000001</v>
      </c>
      <c r="K84" s="247">
        <v>14389917.01</v>
      </c>
      <c r="L84" s="247">
        <v>4185921.44</v>
      </c>
      <c r="M84" s="247">
        <v>161928957.96000001</v>
      </c>
      <c r="N84" s="247">
        <v>10609457.970000001</v>
      </c>
      <c r="O84" s="247">
        <v>3836384.22</v>
      </c>
      <c r="P84" s="247">
        <v>11664407.960000001</v>
      </c>
      <c r="Q84" s="247">
        <v>5817476.96</v>
      </c>
      <c r="R84" s="247">
        <v>26052894.109999999</v>
      </c>
      <c r="S84" s="247">
        <v>10950826.550000001</v>
      </c>
      <c r="T84" s="248">
        <v>6667003.0700000003</v>
      </c>
      <c r="U84" s="249">
        <f t="shared" si="1"/>
        <v>436958853.03000003</v>
      </c>
    </row>
    <row r="85" spans="1:21" ht="12.75" customHeight="1" x14ac:dyDescent="0.25">
      <c r="A85" s="285">
        <v>2014.04</v>
      </c>
      <c r="B85" s="246">
        <v>12582114.890000001</v>
      </c>
      <c r="C85" s="247">
        <v>17804436.23</v>
      </c>
      <c r="D85" s="247">
        <v>34968283.810000002</v>
      </c>
      <c r="E85" s="247">
        <v>17169161.510000002</v>
      </c>
      <c r="F85" s="247">
        <v>3279633.78</v>
      </c>
      <c r="G85" s="247">
        <v>42003746.590000004</v>
      </c>
      <c r="H85" s="247">
        <v>26294164.41</v>
      </c>
      <c r="I85" s="247">
        <v>15453187.84</v>
      </c>
      <c r="J85" s="247">
        <v>91023278.790000007</v>
      </c>
      <c r="K85" s="247">
        <v>21697170.030000001</v>
      </c>
      <c r="L85" s="247">
        <v>5684448.71</v>
      </c>
      <c r="M85" s="247">
        <v>233272023.78999999</v>
      </c>
      <c r="N85" s="247">
        <v>15071864.800000001</v>
      </c>
      <c r="O85" s="247">
        <v>5213541.37</v>
      </c>
      <c r="P85" s="247">
        <v>16916510.359999999</v>
      </c>
      <c r="Q85" s="247">
        <v>8413425.6300000008</v>
      </c>
      <c r="R85" s="247">
        <v>36767173.07</v>
      </c>
      <c r="S85" s="247">
        <v>16426347.18</v>
      </c>
      <c r="T85" s="248">
        <v>9068968.2699999996</v>
      </c>
      <c r="U85" s="249">
        <f t="shared" si="1"/>
        <v>629109481.05999994</v>
      </c>
    </row>
    <row r="86" spans="1:21" ht="12.75" customHeight="1" x14ac:dyDescent="0.25">
      <c r="A86" s="285">
        <v>2014.05</v>
      </c>
      <c r="B86" s="246">
        <v>10654835.9</v>
      </c>
      <c r="C86" s="247">
        <v>13890488.960000001</v>
      </c>
      <c r="D86" s="247">
        <v>28365742.600000001</v>
      </c>
      <c r="E86" s="247">
        <v>14197834.109999999</v>
      </c>
      <c r="F86" s="247">
        <v>3159832.32</v>
      </c>
      <c r="G86" s="247">
        <v>35141306.979999997</v>
      </c>
      <c r="H86" s="247">
        <v>23860074.07</v>
      </c>
      <c r="I86" s="247">
        <v>12820644.869999999</v>
      </c>
      <c r="J86" s="247">
        <v>80363775.769999996</v>
      </c>
      <c r="K86" s="247">
        <v>17722320.449999999</v>
      </c>
      <c r="L86" s="247">
        <v>5309468.32</v>
      </c>
      <c r="M86" s="247">
        <v>201986298.34</v>
      </c>
      <c r="N86" s="247">
        <v>13395765.26</v>
      </c>
      <c r="O86" s="247">
        <v>4877541.9400000004</v>
      </c>
      <c r="P86" s="247">
        <v>14879031.93</v>
      </c>
      <c r="Q86" s="247">
        <v>7287103.0300000003</v>
      </c>
      <c r="R86" s="247">
        <v>32205963.899999999</v>
      </c>
      <c r="S86" s="247">
        <v>13689628.640000001</v>
      </c>
      <c r="T86" s="248">
        <v>8465840.4900000002</v>
      </c>
      <c r="U86" s="249">
        <f t="shared" si="1"/>
        <v>542273497.87999988</v>
      </c>
    </row>
    <row r="87" spans="1:21" ht="12.75" customHeight="1" x14ac:dyDescent="0.25">
      <c r="A87" s="285">
        <v>2014.06</v>
      </c>
      <c r="B87" s="246">
        <v>12960200.76</v>
      </c>
      <c r="C87" s="247">
        <v>18341517.969999999</v>
      </c>
      <c r="D87" s="247">
        <v>35632176.049999997</v>
      </c>
      <c r="E87" s="247">
        <v>17608112.120000001</v>
      </c>
      <c r="F87" s="247">
        <v>3378057.59</v>
      </c>
      <c r="G87" s="247">
        <v>44157345.68</v>
      </c>
      <c r="H87" s="247">
        <v>26851945.120000001</v>
      </c>
      <c r="I87" s="247">
        <v>16003483.539999999</v>
      </c>
      <c r="J87" s="247">
        <v>92741369.170000002</v>
      </c>
      <c r="K87" s="247">
        <v>22408371.280000001</v>
      </c>
      <c r="L87" s="247">
        <v>5798312.4299999997</v>
      </c>
      <c r="M87" s="247">
        <v>238273972.5</v>
      </c>
      <c r="N87" s="247">
        <v>15439812.57</v>
      </c>
      <c r="O87" s="247">
        <v>5253414.57</v>
      </c>
      <c r="P87" s="247">
        <v>17353589.280000001</v>
      </c>
      <c r="Q87" s="247">
        <v>8932286.8599999994</v>
      </c>
      <c r="R87" s="247">
        <v>37812048.670000002</v>
      </c>
      <c r="S87" s="247">
        <v>16888937.25</v>
      </c>
      <c r="T87" s="248">
        <v>9225499.9600000009</v>
      </c>
      <c r="U87" s="249">
        <f t="shared" si="1"/>
        <v>645060453.37</v>
      </c>
    </row>
    <row r="88" spans="1:21" ht="12.75" customHeight="1" x14ac:dyDescent="0.25">
      <c r="A88" s="285">
        <v>2014.07</v>
      </c>
      <c r="B88" s="246">
        <v>10680700.039999999</v>
      </c>
      <c r="C88" s="247">
        <v>14107191.33</v>
      </c>
      <c r="D88" s="247">
        <v>28352353.629999999</v>
      </c>
      <c r="E88" s="247">
        <v>14374683.529999999</v>
      </c>
      <c r="F88" s="247">
        <v>3095189.97</v>
      </c>
      <c r="G88" s="247">
        <v>35496109.649999999</v>
      </c>
      <c r="H88" s="247">
        <v>23900411.710000001</v>
      </c>
      <c r="I88" s="247">
        <v>13060450.550000001</v>
      </c>
      <c r="J88" s="247">
        <v>80483285.299999997</v>
      </c>
      <c r="K88" s="247">
        <v>17986258.969999999</v>
      </c>
      <c r="L88" s="247">
        <v>5330054.66</v>
      </c>
      <c r="M88" s="247">
        <v>202981851.19</v>
      </c>
      <c r="N88" s="247">
        <v>13268839.32</v>
      </c>
      <c r="O88" s="247">
        <v>4816200.47</v>
      </c>
      <c r="P88" s="247">
        <v>14718685.970000001</v>
      </c>
      <c r="Q88" s="247">
        <v>7303104.3600000003</v>
      </c>
      <c r="R88" s="247">
        <v>32463737.789999999</v>
      </c>
      <c r="S88" s="247">
        <v>13560291.380000001</v>
      </c>
      <c r="T88" s="248">
        <v>8346433.7400000002</v>
      </c>
      <c r="U88" s="249">
        <f t="shared" si="1"/>
        <v>544325833.56000006</v>
      </c>
    </row>
    <row r="89" spans="1:21" ht="12.75" customHeight="1" x14ac:dyDescent="0.25">
      <c r="A89" s="285">
        <v>2014.08</v>
      </c>
      <c r="B89" s="246">
        <v>10299153.58</v>
      </c>
      <c r="C89" s="247">
        <v>13444209.52</v>
      </c>
      <c r="D89" s="247">
        <v>27219221.640000001</v>
      </c>
      <c r="E89" s="247">
        <v>13904796.869999999</v>
      </c>
      <c r="F89" s="247">
        <v>2938635.71</v>
      </c>
      <c r="G89" s="247">
        <v>34782526.32</v>
      </c>
      <c r="H89" s="247">
        <v>22967854.98</v>
      </c>
      <c r="I89" s="247">
        <v>12511672.720000001</v>
      </c>
      <c r="J89" s="247">
        <v>78949199.049999997</v>
      </c>
      <c r="K89" s="247">
        <v>17147633.850000001</v>
      </c>
      <c r="L89" s="247">
        <v>5133141.8099999996</v>
      </c>
      <c r="M89" s="247">
        <v>194063790.83000001</v>
      </c>
      <c r="N89" s="247">
        <v>12933994.58</v>
      </c>
      <c r="O89" s="247">
        <v>4660765.75</v>
      </c>
      <c r="P89" s="247">
        <v>14176427.109999999</v>
      </c>
      <c r="Q89" s="247">
        <v>6966340.3200000003</v>
      </c>
      <c r="R89" s="247">
        <v>31229314.309999999</v>
      </c>
      <c r="S89" s="247">
        <v>13006271.050000001</v>
      </c>
      <c r="T89" s="248">
        <v>8067429.3499999996</v>
      </c>
      <c r="U89" s="249">
        <f t="shared" si="1"/>
        <v>524402379.35000002</v>
      </c>
    </row>
    <row r="90" spans="1:21" ht="12.75" customHeight="1" x14ac:dyDescent="0.25">
      <c r="A90" s="285">
        <v>2014.09</v>
      </c>
      <c r="B90" s="246">
        <v>12350860.41</v>
      </c>
      <c r="C90" s="247">
        <v>17062968.809999999</v>
      </c>
      <c r="D90" s="247">
        <v>34801590.759999998</v>
      </c>
      <c r="E90" s="247">
        <v>16725529.41</v>
      </c>
      <c r="F90" s="247">
        <v>3273690</v>
      </c>
      <c r="G90" s="247">
        <v>41126716.759999998</v>
      </c>
      <c r="H90" s="247">
        <v>26218100.149999999</v>
      </c>
      <c r="I90" s="247">
        <v>15122668.83</v>
      </c>
      <c r="J90" s="247">
        <v>90374612.989999995</v>
      </c>
      <c r="K90" s="247">
        <v>21645594.48</v>
      </c>
      <c r="L90" s="247">
        <v>5609091.9199999999</v>
      </c>
      <c r="M90" s="247">
        <v>233369735.96000001</v>
      </c>
      <c r="N90" s="247">
        <v>15045588.289999999</v>
      </c>
      <c r="O90" s="247">
        <v>5080494.8</v>
      </c>
      <c r="P90" s="247">
        <v>16583241.09</v>
      </c>
      <c r="Q90" s="247">
        <v>8285380.8099999996</v>
      </c>
      <c r="R90" s="247">
        <v>36000394.130000003</v>
      </c>
      <c r="S90" s="247">
        <v>16280850.08</v>
      </c>
      <c r="T90" s="248">
        <v>8994207.5999999996</v>
      </c>
      <c r="U90" s="249">
        <f t="shared" si="1"/>
        <v>623951317.28000009</v>
      </c>
    </row>
    <row r="91" spans="1:21" ht="12.75" customHeight="1" x14ac:dyDescent="0.25">
      <c r="A91" s="285">
        <v>2014.1</v>
      </c>
      <c r="B91" s="246">
        <v>11226849.67</v>
      </c>
      <c r="C91" s="247">
        <v>14666649.060000001</v>
      </c>
      <c r="D91" s="247">
        <v>29611411.23</v>
      </c>
      <c r="E91" s="247">
        <v>15464228.300000001</v>
      </c>
      <c r="F91" s="247">
        <v>3223803.68</v>
      </c>
      <c r="G91" s="247">
        <v>37651076.979999997</v>
      </c>
      <c r="H91" s="247">
        <v>24890199.010000002</v>
      </c>
      <c r="I91" s="247">
        <v>13452064.83</v>
      </c>
      <c r="J91" s="247">
        <v>84652686.120000005</v>
      </c>
      <c r="K91" s="247">
        <v>18645876.379999999</v>
      </c>
      <c r="L91" s="247">
        <v>5555962.6500000004</v>
      </c>
      <c r="M91" s="247">
        <v>212305128.05000001</v>
      </c>
      <c r="N91" s="247">
        <v>14146498.17</v>
      </c>
      <c r="O91" s="247">
        <v>5013748.17</v>
      </c>
      <c r="P91" s="247">
        <v>15293274.6</v>
      </c>
      <c r="Q91" s="247">
        <v>7553036.4000000004</v>
      </c>
      <c r="R91" s="247">
        <v>34146825.560000002</v>
      </c>
      <c r="S91" s="247">
        <v>14257657.970000001</v>
      </c>
      <c r="T91" s="248">
        <v>8804537.3900000006</v>
      </c>
      <c r="U91" s="249">
        <f t="shared" si="1"/>
        <v>570561514.22000015</v>
      </c>
    </row>
    <row r="92" spans="1:21" ht="12.75" customHeight="1" x14ac:dyDescent="0.25">
      <c r="A92" s="285">
        <v>2014.11</v>
      </c>
      <c r="B92" s="246">
        <v>12233612.75</v>
      </c>
      <c r="C92" s="247">
        <v>16894295.52</v>
      </c>
      <c r="D92" s="247">
        <v>33861079.700000003</v>
      </c>
      <c r="E92" s="247">
        <v>16558234.82</v>
      </c>
      <c r="F92" s="247">
        <v>3297585.14</v>
      </c>
      <c r="G92" s="247">
        <v>40138835.5</v>
      </c>
      <c r="H92" s="247">
        <v>25979071.149999999</v>
      </c>
      <c r="I92" s="247">
        <v>14826827.08</v>
      </c>
      <c r="J92" s="247">
        <v>89801338.519999996</v>
      </c>
      <c r="K92" s="247">
        <v>21171967.890000001</v>
      </c>
      <c r="L92" s="247">
        <v>5616786.2300000004</v>
      </c>
      <c r="M92" s="247">
        <v>230243836.11000001</v>
      </c>
      <c r="N92" s="247">
        <v>14951775.460000001</v>
      </c>
      <c r="O92" s="247">
        <v>5100724.99</v>
      </c>
      <c r="P92" s="247">
        <v>16480840.58</v>
      </c>
      <c r="Q92" s="247">
        <v>8116652.8799999999</v>
      </c>
      <c r="R92" s="247">
        <v>35866458.259999998</v>
      </c>
      <c r="S92" s="247">
        <v>16003275.630000001</v>
      </c>
      <c r="T92" s="248">
        <v>9000432.8300000001</v>
      </c>
      <c r="U92" s="249">
        <f t="shared" si="1"/>
        <v>616143631.04000008</v>
      </c>
    </row>
    <row r="93" spans="1:21" ht="12.75" customHeight="1" x14ac:dyDescent="0.25">
      <c r="A93" s="285">
        <v>2014.12</v>
      </c>
      <c r="B93" s="246">
        <v>11994388.5</v>
      </c>
      <c r="C93" s="247">
        <v>16166528.85</v>
      </c>
      <c r="D93" s="247">
        <v>29690163.239999998</v>
      </c>
      <c r="E93" s="247">
        <v>16672130.98</v>
      </c>
      <c r="F93" s="247">
        <v>3248539.11</v>
      </c>
      <c r="G93" s="247">
        <v>40480232.329999998</v>
      </c>
      <c r="H93" s="247">
        <v>24278897.489999998</v>
      </c>
      <c r="I93" s="247">
        <v>14750055.51</v>
      </c>
      <c r="J93" s="247">
        <v>87970066.959999993</v>
      </c>
      <c r="K93" s="247">
        <v>18726042.129999999</v>
      </c>
      <c r="L93" s="247">
        <v>5436393.7000000002</v>
      </c>
      <c r="M93" s="247">
        <v>226143765.62</v>
      </c>
      <c r="N93" s="247">
        <v>14411671.539999999</v>
      </c>
      <c r="O93" s="247">
        <v>4994124.7699999996</v>
      </c>
      <c r="P93" s="247">
        <v>15721488.890000001</v>
      </c>
      <c r="Q93" s="247">
        <v>7699583.4100000001</v>
      </c>
      <c r="R93" s="247">
        <v>35558330.25</v>
      </c>
      <c r="S93" s="247">
        <v>14753405.65</v>
      </c>
      <c r="T93" s="248">
        <v>8628224.7599999998</v>
      </c>
      <c r="U93" s="249">
        <f t="shared" si="1"/>
        <v>597324033.68999994</v>
      </c>
    </row>
    <row r="94" spans="1:21" ht="12.75" customHeight="1" x14ac:dyDescent="0.25">
      <c r="A94" s="285">
        <v>2015.01</v>
      </c>
      <c r="B94" s="246">
        <v>9803367.4900000002</v>
      </c>
      <c r="C94" s="247">
        <v>12351920.77</v>
      </c>
      <c r="D94" s="247">
        <v>26200961.920000002</v>
      </c>
      <c r="E94" s="247">
        <v>13361053.59</v>
      </c>
      <c r="F94" s="247">
        <v>2943028.71</v>
      </c>
      <c r="G94" s="247">
        <v>31389914.32</v>
      </c>
      <c r="H94" s="247">
        <v>22479506.57</v>
      </c>
      <c r="I94" s="247">
        <v>11658759.800000001</v>
      </c>
      <c r="J94" s="247">
        <v>77595492.310000002</v>
      </c>
      <c r="K94" s="247">
        <v>16235846.300000001</v>
      </c>
      <c r="L94" s="247">
        <v>4971203.8899999997</v>
      </c>
      <c r="M94" s="247">
        <v>191399901.27000001</v>
      </c>
      <c r="N94" s="247">
        <v>12393735.52</v>
      </c>
      <c r="O94" s="247">
        <v>4683412.32</v>
      </c>
      <c r="P94" s="247">
        <v>13762248.539999999</v>
      </c>
      <c r="Q94" s="247">
        <v>6748354.1500000004</v>
      </c>
      <c r="R94" s="247">
        <v>30756103.739999998</v>
      </c>
      <c r="S94" s="247">
        <v>12880998.369999999</v>
      </c>
      <c r="T94" s="248">
        <v>7849866.3600000003</v>
      </c>
      <c r="U94" s="249">
        <f t="shared" si="1"/>
        <v>509465675.94000006</v>
      </c>
    </row>
    <row r="95" spans="1:21" ht="12.75" customHeight="1" x14ac:dyDescent="0.25">
      <c r="A95" s="285">
        <v>2015.02</v>
      </c>
      <c r="B95" s="246">
        <v>15583679.26</v>
      </c>
      <c r="C95" s="247">
        <v>22963063.940000001</v>
      </c>
      <c r="D95" s="247">
        <v>42744633.409999996</v>
      </c>
      <c r="E95" s="247">
        <v>21770133.82</v>
      </c>
      <c r="F95" s="247">
        <v>3683204.15</v>
      </c>
      <c r="G95" s="247">
        <v>55443492.060000002</v>
      </c>
      <c r="H95" s="247">
        <v>30244105.120000001</v>
      </c>
      <c r="I95" s="247">
        <v>19690206.870000001</v>
      </c>
      <c r="J95" s="247">
        <v>104345989.92</v>
      </c>
      <c r="K95" s="247">
        <v>26863240.140000001</v>
      </c>
      <c r="L95" s="247">
        <v>6380789.9800000004</v>
      </c>
      <c r="M95" s="247">
        <v>273884755.5</v>
      </c>
      <c r="N95" s="247">
        <v>17694233.850000001</v>
      </c>
      <c r="O95" s="247">
        <v>5671783.4299999997</v>
      </c>
      <c r="P95" s="247">
        <v>19306806.280000001</v>
      </c>
      <c r="Q95" s="247">
        <v>9992505.8800000008</v>
      </c>
      <c r="R95" s="247">
        <v>43735296.119999997</v>
      </c>
      <c r="S95" s="247">
        <v>19681988.260000002</v>
      </c>
      <c r="T95" s="248">
        <v>9793505.2400000002</v>
      </c>
      <c r="U95" s="249">
        <f t="shared" si="1"/>
        <v>749473413.23000002</v>
      </c>
    </row>
    <row r="96" spans="1:21" ht="12.75" customHeight="1" x14ac:dyDescent="0.25">
      <c r="A96" s="285">
        <v>2015.03</v>
      </c>
      <c r="B96" s="246">
        <v>10671307.59</v>
      </c>
      <c r="C96" s="247">
        <v>14468203.439999999</v>
      </c>
      <c r="D96" s="247">
        <v>28288513.84</v>
      </c>
      <c r="E96" s="247">
        <v>14448494.060000001</v>
      </c>
      <c r="F96" s="247">
        <v>3092650.42</v>
      </c>
      <c r="G96" s="247">
        <v>37005144.770000003</v>
      </c>
      <c r="H96" s="247">
        <v>22917115.449999999</v>
      </c>
      <c r="I96" s="247">
        <v>13276447.359999999</v>
      </c>
      <c r="J96" s="247">
        <v>77947489.609999999</v>
      </c>
      <c r="K96" s="247">
        <v>17853363.98</v>
      </c>
      <c r="L96" s="247">
        <v>5020065.18</v>
      </c>
      <c r="M96" s="247">
        <v>200968178.58000001</v>
      </c>
      <c r="N96" s="247">
        <v>13079802.970000001</v>
      </c>
      <c r="O96" s="247">
        <v>4605248.1900000004</v>
      </c>
      <c r="P96" s="247">
        <v>14276937.720000001</v>
      </c>
      <c r="Q96" s="247">
        <v>7071708.7000000002</v>
      </c>
      <c r="R96" s="247">
        <v>32038747.920000002</v>
      </c>
      <c r="S96" s="247">
        <v>13435696.9</v>
      </c>
      <c r="T96" s="248">
        <v>8026601.4500000002</v>
      </c>
      <c r="U96" s="249">
        <f t="shared" si="1"/>
        <v>538491718.13000011</v>
      </c>
    </row>
    <row r="97" spans="1:21" ht="12.75" customHeight="1" x14ac:dyDescent="0.25">
      <c r="A97" s="285">
        <v>2015.04</v>
      </c>
      <c r="B97" s="246">
        <v>14905792.09</v>
      </c>
      <c r="C97" s="247">
        <v>21575652.949999999</v>
      </c>
      <c r="D97" s="247">
        <v>42190471.530000001</v>
      </c>
      <c r="E97" s="247">
        <v>20398091.469999999</v>
      </c>
      <c r="F97" s="247">
        <v>3761325.07</v>
      </c>
      <c r="G97" s="247">
        <v>51447155.609999999</v>
      </c>
      <c r="H97" s="247">
        <v>30392341.219999999</v>
      </c>
      <c r="I97" s="247">
        <v>18475778.039999999</v>
      </c>
      <c r="J97" s="247">
        <v>105678139.59</v>
      </c>
      <c r="K97" s="247">
        <v>26331970.170000002</v>
      </c>
      <c r="L97" s="247">
        <v>6498818.46</v>
      </c>
      <c r="M97" s="247">
        <v>274787574</v>
      </c>
      <c r="N97" s="247">
        <v>17596073.600000001</v>
      </c>
      <c r="O97" s="247">
        <v>5854035.0300000003</v>
      </c>
      <c r="P97" s="247">
        <v>19581527.48</v>
      </c>
      <c r="Q97" s="247">
        <v>9850348.9800000004</v>
      </c>
      <c r="R97" s="247">
        <v>43291687.659999996</v>
      </c>
      <c r="S97" s="247">
        <v>19470518.699999999</v>
      </c>
      <c r="T97" s="248">
        <v>10204749.35</v>
      </c>
      <c r="U97" s="249">
        <f t="shared" si="1"/>
        <v>742292051</v>
      </c>
    </row>
    <row r="98" spans="1:21" ht="12.75" customHeight="1" x14ac:dyDescent="0.25">
      <c r="A98" s="285">
        <v>2015.05</v>
      </c>
      <c r="B98" s="246">
        <v>12746554.49</v>
      </c>
      <c r="C98" s="247">
        <v>16712415.68</v>
      </c>
      <c r="D98" s="247">
        <v>34811529.710000001</v>
      </c>
      <c r="E98" s="247">
        <v>17313167.780000001</v>
      </c>
      <c r="F98" s="247">
        <v>3748663.79</v>
      </c>
      <c r="G98" s="247">
        <v>43219836.100000001</v>
      </c>
      <c r="H98" s="247">
        <v>28598621.710000001</v>
      </c>
      <c r="I98" s="247">
        <v>15534662.17</v>
      </c>
      <c r="J98" s="247">
        <v>96970950.019999996</v>
      </c>
      <c r="K98" s="247">
        <v>22074263.489999998</v>
      </c>
      <c r="L98" s="247">
        <v>6326166.0199999996</v>
      </c>
      <c r="M98" s="247">
        <v>245229537.65000001</v>
      </c>
      <c r="N98" s="247">
        <v>16032158.029999999</v>
      </c>
      <c r="O98" s="247">
        <v>5789081.2599999998</v>
      </c>
      <c r="P98" s="247">
        <v>17711664.829999998</v>
      </c>
      <c r="Q98" s="247">
        <v>8623934.6199999992</v>
      </c>
      <c r="R98" s="247">
        <v>39374861.380000003</v>
      </c>
      <c r="S98" s="247">
        <v>16559552.949999999</v>
      </c>
      <c r="T98" s="248">
        <v>9888572.2200000007</v>
      </c>
      <c r="U98" s="249">
        <f t="shared" si="1"/>
        <v>657266193.9000001</v>
      </c>
    </row>
    <row r="99" spans="1:21" ht="12.75" customHeight="1" x14ac:dyDescent="0.25">
      <c r="A99" s="285">
        <v>2015.06</v>
      </c>
      <c r="B99" s="246">
        <v>17458769.18</v>
      </c>
      <c r="C99" s="247">
        <v>24772525.140000001</v>
      </c>
      <c r="D99" s="247">
        <v>48475297.560000002</v>
      </c>
      <c r="E99" s="247">
        <v>23465557.350000001</v>
      </c>
      <c r="F99" s="247">
        <v>4532791.4800000004</v>
      </c>
      <c r="G99" s="247">
        <v>59392789.920000002</v>
      </c>
      <c r="H99" s="247">
        <v>36373479.090000004</v>
      </c>
      <c r="I99" s="247">
        <v>21404622.809999999</v>
      </c>
      <c r="J99" s="247">
        <v>127193689.23</v>
      </c>
      <c r="K99" s="247">
        <v>30365851.5</v>
      </c>
      <c r="L99" s="247">
        <v>7698381.2699999996</v>
      </c>
      <c r="M99" s="247">
        <v>325534112.25999999</v>
      </c>
      <c r="N99" s="247">
        <v>20766146.899999999</v>
      </c>
      <c r="O99" s="247">
        <v>6987402.5499999998</v>
      </c>
      <c r="P99" s="247">
        <v>22840247.420000002</v>
      </c>
      <c r="Q99" s="247">
        <v>11526349.720000001</v>
      </c>
      <c r="R99" s="247">
        <v>50771035.840000004</v>
      </c>
      <c r="S99" s="247">
        <v>22482765.280000001</v>
      </c>
      <c r="T99" s="248">
        <v>12084426.800000001</v>
      </c>
      <c r="U99" s="249">
        <f t="shared" si="1"/>
        <v>874126241.29999983</v>
      </c>
    </row>
    <row r="100" spans="1:21" ht="12.75" customHeight="1" x14ac:dyDescent="0.25">
      <c r="A100" s="285">
        <v>2015.07</v>
      </c>
      <c r="B100" s="246">
        <v>13000297.119999999</v>
      </c>
      <c r="C100" s="247">
        <v>17548038.890000001</v>
      </c>
      <c r="D100" s="247">
        <v>35470881.289999999</v>
      </c>
      <c r="E100" s="247">
        <v>17896621.239999998</v>
      </c>
      <c r="F100" s="247">
        <v>3891955.5</v>
      </c>
      <c r="G100" s="247">
        <v>45229640.990000002</v>
      </c>
      <c r="H100" s="247">
        <v>29563646.219999999</v>
      </c>
      <c r="I100" s="247">
        <v>16191301.58</v>
      </c>
      <c r="J100" s="247">
        <v>100304943.59999999</v>
      </c>
      <c r="K100" s="247">
        <v>22315085.149999999</v>
      </c>
      <c r="L100" s="247">
        <v>6562963.0499999998</v>
      </c>
      <c r="M100" s="247">
        <v>254799982.91</v>
      </c>
      <c r="N100" s="247">
        <v>16668690.58</v>
      </c>
      <c r="O100" s="247">
        <v>5959666.9100000001</v>
      </c>
      <c r="P100" s="247">
        <v>18129411.460000001</v>
      </c>
      <c r="Q100" s="247">
        <v>8938585.9199999999</v>
      </c>
      <c r="R100" s="247">
        <v>40808316.07</v>
      </c>
      <c r="S100" s="247">
        <v>16943177.190000001</v>
      </c>
      <c r="T100" s="248">
        <v>10465274.039999999</v>
      </c>
      <c r="U100" s="249">
        <f t="shared" si="1"/>
        <v>680688479.71000004</v>
      </c>
    </row>
    <row r="101" spans="1:21" ht="12.75" customHeight="1" x14ac:dyDescent="0.25">
      <c r="A101" s="285">
        <v>2015.08</v>
      </c>
      <c r="B101" s="246">
        <v>13109034</v>
      </c>
      <c r="C101" s="247">
        <v>17536854.510000002</v>
      </c>
      <c r="D101" s="247">
        <v>34791769.420000002</v>
      </c>
      <c r="E101" s="247">
        <v>17778672.210000001</v>
      </c>
      <c r="F101" s="247">
        <v>3767835.43</v>
      </c>
      <c r="G101" s="247">
        <v>45191796.899999999</v>
      </c>
      <c r="H101" s="247">
        <v>28975881.460000001</v>
      </c>
      <c r="I101" s="247">
        <v>16159615.380000001</v>
      </c>
      <c r="J101" s="247">
        <v>98427557.109999999</v>
      </c>
      <c r="K101" s="247">
        <v>22038683.77</v>
      </c>
      <c r="L101" s="247">
        <v>6446468.7800000003</v>
      </c>
      <c r="M101" s="247">
        <v>251316036.96000001</v>
      </c>
      <c r="N101" s="247">
        <v>16370080.65</v>
      </c>
      <c r="O101" s="247">
        <v>5923303.8799999999</v>
      </c>
      <c r="P101" s="247">
        <v>17924104.870000001</v>
      </c>
      <c r="Q101" s="247">
        <v>8867467.3599999994</v>
      </c>
      <c r="R101" s="247">
        <v>40386528.060000002</v>
      </c>
      <c r="S101" s="247">
        <v>16605461.890000001</v>
      </c>
      <c r="T101" s="248">
        <v>10249349.51</v>
      </c>
      <c r="U101" s="249">
        <f t="shared" si="1"/>
        <v>671866502.14999998</v>
      </c>
    </row>
    <row r="102" spans="1:21" ht="12.75" customHeight="1" x14ac:dyDescent="0.25">
      <c r="A102" s="285">
        <v>2015.09</v>
      </c>
      <c r="B102" s="246">
        <v>15297248.91</v>
      </c>
      <c r="C102" s="247">
        <v>21344081.77</v>
      </c>
      <c r="D102" s="247">
        <v>43433425.399999999</v>
      </c>
      <c r="E102" s="247">
        <v>20960575.16</v>
      </c>
      <c r="F102" s="247">
        <v>4082402.44</v>
      </c>
      <c r="G102" s="247">
        <v>51797786.25</v>
      </c>
      <c r="H102" s="247">
        <v>32421627.800000001</v>
      </c>
      <c r="I102" s="247">
        <v>19099335.02</v>
      </c>
      <c r="J102" s="247">
        <v>111483769.20999999</v>
      </c>
      <c r="K102" s="247">
        <v>27279441.219999999</v>
      </c>
      <c r="L102" s="247">
        <v>6917615.7300000004</v>
      </c>
      <c r="M102" s="247">
        <v>288723648.31</v>
      </c>
      <c r="N102" s="247">
        <v>18357662.489999998</v>
      </c>
      <c r="O102" s="247">
        <v>6264819.25</v>
      </c>
      <c r="P102" s="247">
        <v>20451109.739999998</v>
      </c>
      <c r="Q102" s="247">
        <v>10295293.98</v>
      </c>
      <c r="R102" s="247">
        <v>45278328.759999998</v>
      </c>
      <c r="S102" s="247">
        <v>20170710.760000002</v>
      </c>
      <c r="T102" s="248">
        <v>10803322.800000001</v>
      </c>
      <c r="U102" s="249">
        <f t="shared" si="1"/>
        <v>774462205</v>
      </c>
    </row>
    <row r="103" spans="1:21" ht="12.75" customHeight="1" x14ac:dyDescent="0.25">
      <c r="A103" s="285">
        <v>2015.1</v>
      </c>
      <c r="B103" s="246">
        <v>13257564.84</v>
      </c>
      <c r="C103" s="247">
        <v>17672397.780000001</v>
      </c>
      <c r="D103" s="247">
        <v>34945669.869999997</v>
      </c>
      <c r="E103" s="247">
        <v>17771794.600000001</v>
      </c>
      <c r="F103" s="247">
        <v>3755388.42</v>
      </c>
      <c r="G103" s="247">
        <v>45375409.229999997</v>
      </c>
      <c r="H103" s="247">
        <v>29145572.850000001</v>
      </c>
      <c r="I103" s="247">
        <v>16231613.810000001</v>
      </c>
      <c r="J103" s="247">
        <v>99504076.209999993</v>
      </c>
      <c r="K103" s="247">
        <v>22221164.66</v>
      </c>
      <c r="L103" s="247">
        <v>6491698.6299999999</v>
      </c>
      <c r="M103" s="247">
        <v>254902052</v>
      </c>
      <c r="N103" s="247">
        <v>16486900.68</v>
      </c>
      <c r="O103" s="247">
        <v>5956416.9800000004</v>
      </c>
      <c r="P103" s="247">
        <v>18004298.399999999</v>
      </c>
      <c r="Q103" s="247">
        <v>8886632.5399999991</v>
      </c>
      <c r="R103" s="247">
        <v>40146992.380000003</v>
      </c>
      <c r="S103" s="247">
        <v>16703331.85</v>
      </c>
      <c r="T103" s="248">
        <v>10074709.189999999</v>
      </c>
      <c r="U103" s="249">
        <f t="shared" si="1"/>
        <v>677533684.92000008</v>
      </c>
    </row>
    <row r="104" spans="1:21" ht="12.75" customHeight="1" x14ac:dyDescent="0.25">
      <c r="A104" s="285">
        <v>2015.11</v>
      </c>
      <c r="B104" s="246">
        <v>15134761.57</v>
      </c>
      <c r="C104" s="247">
        <v>21413731.620000001</v>
      </c>
      <c r="D104" s="247">
        <v>42561433.310000002</v>
      </c>
      <c r="E104" s="247">
        <v>20756343.75</v>
      </c>
      <c r="F104" s="247">
        <v>3986136.39</v>
      </c>
      <c r="G104" s="247">
        <v>50853622.710000001</v>
      </c>
      <c r="H104" s="247">
        <v>31987818.57</v>
      </c>
      <c r="I104" s="247">
        <v>18819938.5</v>
      </c>
      <c r="J104" s="247">
        <v>111435577.01000001</v>
      </c>
      <c r="K104" s="247">
        <v>27127159.890000001</v>
      </c>
      <c r="L104" s="247">
        <v>6772378.8700000001</v>
      </c>
      <c r="M104" s="247">
        <v>288971970.00999999</v>
      </c>
      <c r="N104" s="247">
        <v>18135593.91</v>
      </c>
      <c r="O104" s="247">
        <v>6210502.1299999999</v>
      </c>
      <c r="P104" s="247">
        <v>20218003.920000002</v>
      </c>
      <c r="Q104" s="247">
        <v>10211659.279999999</v>
      </c>
      <c r="R104" s="247">
        <v>44274861.380000003</v>
      </c>
      <c r="S104" s="247">
        <v>19986502.5</v>
      </c>
      <c r="T104" s="248">
        <v>10675181.539999999</v>
      </c>
      <c r="U104" s="249">
        <f t="shared" si="1"/>
        <v>769533176.8599999</v>
      </c>
    </row>
    <row r="105" spans="1:21" ht="12.75" customHeight="1" x14ac:dyDescent="0.25">
      <c r="A105" s="285">
        <v>2015.12</v>
      </c>
      <c r="B105" s="246">
        <v>18357913.289999999</v>
      </c>
      <c r="C105" s="247">
        <v>24375295.949999999</v>
      </c>
      <c r="D105" s="247">
        <v>45477329.93</v>
      </c>
      <c r="E105" s="247">
        <v>24572793.350000001</v>
      </c>
      <c r="F105" s="247">
        <v>4940558.25</v>
      </c>
      <c r="G105" s="247">
        <v>59888475.810000002</v>
      </c>
      <c r="H105" s="247">
        <v>37200868.350000001</v>
      </c>
      <c r="I105" s="247">
        <v>21866800.289999999</v>
      </c>
      <c r="J105" s="247">
        <v>133846757.98</v>
      </c>
      <c r="K105" s="247">
        <v>28938176.789999999</v>
      </c>
      <c r="L105" s="247">
        <v>8418236.3300000001</v>
      </c>
      <c r="M105" s="247">
        <v>345342464.99000001</v>
      </c>
      <c r="N105" s="247">
        <v>21920383.079999998</v>
      </c>
      <c r="O105" s="247">
        <v>7743913.8099999996</v>
      </c>
      <c r="P105" s="247">
        <v>23198194.649999999</v>
      </c>
      <c r="Q105" s="247">
        <v>11897527.85</v>
      </c>
      <c r="R105" s="247">
        <v>52740232.270000003</v>
      </c>
      <c r="S105" s="247">
        <v>23310359.93</v>
      </c>
      <c r="T105" s="248">
        <v>13010980.710000001</v>
      </c>
      <c r="U105" s="249">
        <f t="shared" si="1"/>
        <v>907047263.6099999</v>
      </c>
    </row>
    <row r="106" spans="1:21" ht="12.75" customHeight="1" x14ac:dyDescent="0.25">
      <c r="A106" s="285">
        <v>2016.01</v>
      </c>
      <c r="B106" s="246">
        <v>14931839.279999999</v>
      </c>
      <c r="C106" s="247">
        <v>19006760.579999998</v>
      </c>
      <c r="D106" s="247">
        <v>40869499.920000002</v>
      </c>
      <c r="E106" s="247">
        <v>19868144.289999999</v>
      </c>
      <c r="F106" s="247">
        <v>4503929.7</v>
      </c>
      <c r="G106" s="247">
        <v>47210090.210000001</v>
      </c>
      <c r="H106" s="247">
        <v>35206414.920000002</v>
      </c>
      <c r="I106" s="247">
        <v>17458449.609999999</v>
      </c>
      <c r="J106" s="247">
        <v>119626463.44</v>
      </c>
      <c r="K106" s="247">
        <v>25346791.350000001</v>
      </c>
      <c r="L106" s="247">
        <v>7548904.8200000003</v>
      </c>
      <c r="M106" s="247">
        <v>288895975.79000002</v>
      </c>
      <c r="N106" s="247">
        <v>18962212.77</v>
      </c>
      <c r="O106" s="247">
        <v>7257918.0999999996</v>
      </c>
      <c r="P106" s="247">
        <v>21230511.460000001</v>
      </c>
      <c r="Q106" s="247">
        <v>10329115.34</v>
      </c>
      <c r="R106" s="247">
        <v>46078502.060000002</v>
      </c>
      <c r="S106" s="247">
        <v>19569692.829999998</v>
      </c>
      <c r="T106" s="248">
        <v>12166571.34</v>
      </c>
      <c r="U106" s="249">
        <f t="shared" si="1"/>
        <v>776067787.81000018</v>
      </c>
    </row>
    <row r="107" spans="1:21" ht="12.75" customHeight="1" x14ac:dyDescent="0.25">
      <c r="A107" s="285">
        <v>2016.02</v>
      </c>
      <c r="B107" s="246">
        <v>22629162.57</v>
      </c>
      <c r="C107" s="247">
        <v>34079501.359999999</v>
      </c>
      <c r="D107" s="247">
        <v>63468565.090000004</v>
      </c>
      <c r="E107" s="247">
        <v>31967399.739999998</v>
      </c>
      <c r="F107" s="247">
        <v>5553643.2199999997</v>
      </c>
      <c r="G107" s="247">
        <v>81665689.689999998</v>
      </c>
      <c r="H107" s="247">
        <v>45637804.969999999</v>
      </c>
      <c r="I107" s="247">
        <v>28875837.359999999</v>
      </c>
      <c r="J107" s="247">
        <v>155468805.22999999</v>
      </c>
      <c r="K107" s="247">
        <v>39661013.049999997</v>
      </c>
      <c r="L107" s="247">
        <v>9595298.7100000009</v>
      </c>
      <c r="M107" s="247">
        <v>420300200.08999997</v>
      </c>
      <c r="N107" s="247">
        <v>25889103.300000001</v>
      </c>
      <c r="O107" s="247">
        <v>8551067.4800000004</v>
      </c>
      <c r="P107" s="247">
        <v>28556724.760000002</v>
      </c>
      <c r="Q107" s="247">
        <v>14881168.49</v>
      </c>
      <c r="R107" s="247">
        <v>63986122.68</v>
      </c>
      <c r="S107" s="247">
        <v>28733230.300000001</v>
      </c>
      <c r="T107" s="248">
        <v>14635850.26</v>
      </c>
      <c r="U107" s="249">
        <f t="shared" si="1"/>
        <v>1124136188.3499999</v>
      </c>
    </row>
    <row r="108" spans="1:21" ht="12.75" customHeight="1" x14ac:dyDescent="0.25">
      <c r="A108" s="285">
        <v>2016.03</v>
      </c>
      <c r="B108" s="246">
        <v>16423376.65</v>
      </c>
      <c r="C108" s="247">
        <v>23353892.510000002</v>
      </c>
      <c r="D108" s="247">
        <v>44443664.380000003</v>
      </c>
      <c r="E108" s="247">
        <v>22978200.149999999</v>
      </c>
      <c r="F108" s="247">
        <v>4773601.83</v>
      </c>
      <c r="G108" s="247">
        <v>56021668.969999999</v>
      </c>
      <c r="H108" s="247">
        <v>35816183.770000003</v>
      </c>
      <c r="I108" s="247">
        <v>20322847.539999999</v>
      </c>
      <c r="J108" s="247">
        <v>122310227.84</v>
      </c>
      <c r="K108" s="247">
        <v>28419946.32</v>
      </c>
      <c r="L108" s="247">
        <v>7958546.4000000004</v>
      </c>
      <c r="M108" s="247">
        <v>312761173.26999998</v>
      </c>
      <c r="N108" s="247">
        <v>20187093.710000001</v>
      </c>
      <c r="O108" s="247">
        <v>7368113.0599999996</v>
      </c>
      <c r="P108" s="247">
        <v>22627742.969999999</v>
      </c>
      <c r="Q108" s="247">
        <v>11384375.76</v>
      </c>
      <c r="R108" s="247">
        <v>50165618.439999998</v>
      </c>
      <c r="S108" s="247">
        <v>20871986.809999999</v>
      </c>
      <c r="T108" s="248">
        <v>12340432.84</v>
      </c>
      <c r="U108" s="249">
        <f t="shared" si="1"/>
        <v>840528693.21999991</v>
      </c>
    </row>
    <row r="109" spans="1:21" ht="12.75" customHeight="1" x14ac:dyDescent="0.25">
      <c r="A109" s="285">
        <v>2016.04</v>
      </c>
      <c r="B109" s="246">
        <v>20680684.469999999</v>
      </c>
      <c r="C109" s="247">
        <v>30675078.77</v>
      </c>
      <c r="D109" s="247">
        <v>59929426.5</v>
      </c>
      <c r="E109" s="247">
        <v>30682428.32</v>
      </c>
      <c r="F109" s="247">
        <v>5389673.3300000001</v>
      </c>
      <c r="G109" s="247">
        <v>72853409.120000005</v>
      </c>
      <c r="H109" s="247">
        <v>44150102.359999999</v>
      </c>
      <c r="I109" s="247">
        <v>27439792.879999999</v>
      </c>
      <c r="J109" s="247">
        <v>149204760.37</v>
      </c>
      <c r="K109" s="247">
        <v>38542201.810000002</v>
      </c>
      <c r="L109" s="247">
        <v>8914827.7200000007</v>
      </c>
      <c r="M109" s="247">
        <v>387876049.10000002</v>
      </c>
      <c r="N109" s="247">
        <v>24133268.670000002</v>
      </c>
      <c r="O109" s="247">
        <v>8269535.25</v>
      </c>
      <c r="P109" s="247">
        <v>27965926.629999999</v>
      </c>
      <c r="Q109" s="247">
        <v>14292266.640000001</v>
      </c>
      <c r="R109" s="247">
        <v>61917061.189999998</v>
      </c>
      <c r="S109" s="247">
        <v>27331563.02</v>
      </c>
      <c r="T109" s="248">
        <v>14219528.59</v>
      </c>
      <c r="U109" s="249">
        <f t="shared" si="1"/>
        <v>1054467584.7399999</v>
      </c>
    </row>
    <row r="110" spans="1:21" ht="12.75" customHeight="1" x14ac:dyDescent="0.25">
      <c r="A110" s="285">
        <v>2016.05</v>
      </c>
      <c r="B110" s="246">
        <v>17662184.050000001</v>
      </c>
      <c r="C110" s="247">
        <v>23499241.66</v>
      </c>
      <c r="D110" s="247">
        <v>48435204.740000002</v>
      </c>
      <c r="E110" s="247">
        <v>24361452.879999999</v>
      </c>
      <c r="F110" s="247">
        <v>5163514.3499999996</v>
      </c>
      <c r="G110" s="247">
        <v>59540286.270000003</v>
      </c>
      <c r="H110" s="247">
        <v>41073001.630000003</v>
      </c>
      <c r="I110" s="247">
        <v>21480434.59</v>
      </c>
      <c r="J110" s="247">
        <v>140483902.65000001</v>
      </c>
      <c r="K110" s="247">
        <v>30822284.260000002</v>
      </c>
      <c r="L110" s="247">
        <v>8830986.1199999992</v>
      </c>
      <c r="M110" s="247">
        <v>345884050.95999998</v>
      </c>
      <c r="N110" s="247">
        <v>22043603.309999999</v>
      </c>
      <c r="O110" s="247">
        <v>8477087.2599999998</v>
      </c>
      <c r="P110" s="247">
        <v>24817516.16</v>
      </c>
      <c r="Q110" s="247">
        <v>12191676.18</v>
      </c>
      <c r="R110" s="247">
        <v>55072910.939999998</v>
      </c>
      <c r="S110" s="247">
        <v>22764417.309999999</v>
      </c>
      <c r="T110" s="248">
        <v>13934535.85</v>
      </c>
      <c r="U110" s="249">
        <f t="shared" si="1"/>
        <v>926538291.16999972</v>
      </c>
    </row>
    <row r="111" spans="1:21" ht="12.75" customHeight="1" x14ac:dyDescent="0.25">
      <c r="A111" s="285">
        <v>2016.06</v>
      </c>
      <c r="B111" s="246">
        <v>22975119.329999998</v>
      </c>
      <c r="C111" s="247">
        <v>32380495.309999999</v>
      </c>
      <c r="D111" s="247">
        <v>64063203.399999999</v>
      </c>
      <c r="E111" s="247">
        <v>31977587.539999999</v>
      </c>
      <c r="F111" s="247">
        <v>6008676.1799999997</v>
      </c>
      <c r="G111" s="247">
        <v>78008842.459999993</v>
      </c>
      <c r="H111" s="247">
        <v>49678239.299999997</v>
      </c>
      <c r="I111" s="247">
        <v>29138937.52</v>
      </c>
      <c r="J111" s="247">
        <v>168497175.69</v>
      </c>
      <c r="K111" s="247">
        <v>41047868.520000003</v>
      </c>
      <c r="L111" s="247">
        <v>10232143.43</v>
      </c>
      <c r="M111" s="247">
        <v>435493469.56999999</v>
      </c>
      <c r="N111" s="247">
        <v>27678023.960000001</v>
      </c>
      <c r="O111" s="247">
        <v>9568447.5399999991</v>
      </c>
      <c r="P111" s="247">
        <v>30902500.260000002</v>
      </c>
      <c r="Q111" s="247">
        <v>15527855.08</v>
      </c>
      <c r="R111" s="247">
        <v>67779810.650000006</v>
      </c>
      <c r="S111" s="247">
        <v>30087354.91</v>
      </c>
      <c r="T111" s="248">
        <v>16315639.619999999</v>
      </c>
      <c r="U111" s="249">
        <f t="shared" si="1"/>
        <v>1167361390.27</v>
      </c>
    </row>
    <row r="112" spans="1:21" ht="12.75" customHeight="1" x14ac:dyDescent="0.25">
      <c r="A112" s="285">
        <v>2016.07</v>
      </c>
      <c r="B112" s="246">
        <v>17964850.780000001</v>
      </c>
      <c r="C112" s="247">
        <v>23999729.190000001</v>
      </c>
      <c r="D112" s="247">
        <v>48858419.840000004</v>
      </c>
      <c r="E112" s="247">
        <v>25065907.07</v>
      </c>
      <c r="F112" s="247">
        <v>5300297.01</v>
      </c>
      <c r="G112" s="247">
        <v>60632375.969999999</v>
      </c>
      <c r="H112" s="247">
        <v>41671841.469999999</v>
      </c>
      <c r="I112" s="247">
        <v>22264624.530000001</v>
      </c>
      <c r="J112" s="247">
        <v>137868434.69999999</v>
      </c>
      <c r="K112" s="247">
        <v>31122189.879999999</v>
      </c>
      <c r="L112" s="247">
        <v>8914755.0399999991</v>
      </c>
      <c r="M112" s="247">
        <v>349400366.00999999</v>
      </c>
      <c r="N112" s="247">
        <v>22400932.219999999</v>
      </c>
      <c r="O112" s="247">
        <v>8390657.3200000003</v>
      </c>
      <c r="P112" s="247">
        <v>25382172.670000002</v>
      </c>
      <c r="Q112" s="247">
        <v>12392813.789999999</v>
      </c>
      <c r="R112" s="247">
        <v>55857122.310000002</v>
      </c>
      <c r="S112" s="247">
        <v>22951123.059999999</v>
      </c>
      <c r="T112" s="248">
        <v>14234575.710000001</v>
      </c>
      <c r="U112" s="249">
        <f t="shared" si="1"/>
        <v>934673188.56999993</v>
      </c>
    </row>
    <row r="113" spans="1:21" ht="12.75" customHeight="1" x14ac:dyDescent="0.25">
      <c r="A113" s="285">
        <v>2016.08</v>
      </c>
      <c r="B113" s="246">
        <v>21349503.609999999</v>
      </c>
      <c r="C113" s="247">
        <v>28021370.620000001</v>
      </c>
      <c r="D113" s="247">
        <v>53748871.859999999</v>
      </c>
      <c r="E113" s="247">
        <v>28576025.66</v>
      </c>
      <c r="F113" s="247">
        <v>5671423.6500000004</v>
      </c>
      <c r="G113" s="247">
        <v>72763432</v>
      </c>
      <c r="H113" s="247">
        <v>45377124</v>
      </c>
      <c r="I113" s="247">
        <v>25161208.609999999</v>
      </c>
      <c r="J113" s="247">
        <v>149797906.44</v>
      </c>
      <c r="K113" s="247">
        <v>34889168.479999997</v>
      </c>
      <c r="L113" s="247">
        <v>9836448.7200000007</v>
      </c>
      <c r="M113" s="247">
        <v>386476503.51999998</v>
      </c>
      <c r="N113" s="247">
        <v>26077740.59</v>
      </c>
      <c r="O113" s="247">
        <v>9147161.8100000005</v>
      </c>
      <c r="P113" s="247">
        <v>28900905.140000001</v>
      </c>
      <c r="Q113" s="247">
        <v>13731365.27</v>
      </c>
      <c r="R113" s="247">
        <v>61962515.060000002</v>
      </c>
      <c r="S113" s="247">
        <v>26806115.050000001</v>
      </c>
      <c r="T113" s="248">
        <v>16313506.99</v>
      </c>
      <c r="U113" s="249">
        <f t="shared" si="1"/>
        <v>1044608297.0799999</v>
      </c>
    </row>
    <row r="114" spans="1:21" ht="12.75" customHeight="1" x14ac:dyDescent="0.25">
      <c r="A114" s="285">
        <v>2016.09</v>
      </c>
      <c r="B114" s="246">
        <v>22726613.710000001</v>
      </c>
      <c r="C114" s="247">
        <v>32340783.809999999</v>
      </c>
      <c r="D114" s="247">
        <v>64689920.390000001</v>
      </c>
      <c r="E114" s="247">
        <v>31847452.399999999</v>
      </c>
      <c r="F114" s="247">
        <v>6006798.2000000002</v>
      </c>
      <c r="G114" s="247">
        <v>76530785.519999996</v>
      </c>
      <c r="H114" s="247">
        <v>50354719.68</v>
      </c>
      <c r="I114" s="247">
        <v>28032038.399999999</v>
      </c>
      <c r="J114" s="247">
        <v>165772821.83000001</v>
      </c>
      <c r="K114" s="247">
        <v>41551823.25</v>
      </c>
      <c r="L114" s="247">
        <v>10204220.65</v>
      </c>
      <c r="M114" s="247">
        <v>432386958.95999998</v>
      </c>
      <c r="N114" s="247">
        <v>27342276.699999999</v>
      </c>
      <c r="O114" s="247">
        <v>9418143.7699999996</v>
      </c>
      <c r="P114" s="247">
        <v>30718900.16</v>
      </c>
      <c r="Q114" s="247">
        <v>15319565.119999999</v>
      </c>
      <c r="R114" s="247">
        <v>66404999.969999999</v>
      </c>
      <c r="S114" s="247">
        <v>29708725.469999999</v>
      </c>
      <c r="T114" s="248">
        <v>16269234.720000001</v>
      </c>
      <c r="U114" s="249">
        <f t="shared" si="1"/>
        <v>1157626782.71</v>
      </c>
    </row>
    <row r="115" spans="1:21" ht="12.75" customHeight="1" x14ac:dyDescent="0.25">
      <c r="A115" s="285">
        <v>2016.1</v>
      </c>
      <c r="B115" s="246">
        <v>19683272.039999999</v>
      </c>
      <c r="C115" s="247">
        <v>26204467.48</v>
      </c>
      <c r="D115" s="247">
        <v>51940386.600000001</v>
      </c>
      <c r="E115" s="247">
        <v>27471013.559999999</v>
      </c>
      <c r="F115" s="247">
        <v>5563567.1699999999</v>
      </c>
      <c r="G115" s="247">
        <v>67265391</v>
      </c>
      <c r="H115" s="247">
        <v>43807951.240000002</v>
      </c>
      <c r="I115" s="247">
        <v>24301988.550000001</v>
      </c>
      <c r="J115" s="247">
        <v>146344580.78999999</v>
      </c>
      <c r="K115" s="247">
        <v>33373597.98</v>
      </c>
      <c r="L115" s="247">
        <v>9591635.7699999996</v>
      </c>
      <c r="M115" s="247">
        <v>376162259.66000003</v>
      </c>
      <c r="N115" s="247">
        <v>24341490.48</v>
      </c>
      <c r="O115" s="247">
        <v>8947015.9199999999</v>
      </c>
      <c r="P115" s="247">
        <v>27151566.800000001</v>
      </c>
      <c r="Q115" s="247">
        <v>13285302.93</v>
      </c>
      <c r="R115" s="247">
        <v>60407760.030000001</v>
      </c>
      <c r="S115" s="247">
        <v>24808833.710000001</v>
      </c>
      <c r="T115" s="248">
        <v>15077403.609999999</v>
      </c>
      <c r="U115" s="249">
        <f t="shared" si="1"/>
        <v>1005729485.3200001</v>
      </c>
    </row>
    <row r="116" spans="1:21" ht="12.75" customHeight="1" x14ac:dyDescent="0.25">
      <c r="A116" s="285">
        <v>2016.11</v>
      </c>
      <c r="B116" s="246">
        <v>22733779.670000002</v>
      </c>
      <c r="C116" s="247">
        <v>31182861.210000001</v>
      </c>
      <c r="D116" s="247">
        <v>63186908.960000001</v>
      </c>
      <c r="E116" s="247">
        <v>31041258.539999999</v>
      </c>
      <c r="F116" s="247">
        <v>5910010.3200000003</v>
      </c>
      <c r="G116" s="247">
        <v>75082056.200000003</v>
      </c>
      <c r="H116" s="247">
        <v>49162858.939999998</v>
      </c>
      <c r="I116" s="247">
        <v>27304507.359999999</v>
      </c>
      <c r="J116" s="247">
        <v>165027513.65000001</v>
      </c>
      <c r="K116" s="247">
        <v>40481657.18</v>
      </c>
      <c r="L116" s="247">
        <v>10207941.74</v>
      </c>
      <c r="M116" s="247">
        <v>429227075.88999999</v>
      </c>
      <c r="N116" s="247">
        <v>27034266.010000002</v>
      </c>
      <c r="O116" s="247">
        <v>9406095.7200000007</v>
      </c>
      <c r="P116" s="247">
        <v>30596262.960000001</v>
      </c>
      <c r="Q116" s="247">
        <v>15060337.99</v>
      </c>
      <c r="R116" s="247">
        <v>66318203.840000004</v>
      </c>
      <c r="S116" s="247">
        <v>29565547.219999999</v>
      </c>
      <c r="T116" s="248">
        <v>16074573.35</v>
      </c>
      <c r="U116" s="249">
        <f t="shared" si="1"/>
        <v>1144603716.75</v>
      </c>
    </row>
    <row r="117" spans="1:21" ht="12.75" customHeight="1" x14ac:dyDescent="0.25">
      <c r="A117" s="285">
        <v>2016.12</v>
      </c>
      <c r="B117" s="246">
        <v>24476858.640000001</v>
      </c>
      <c r="C117" s="247">
        <v>32573653.030000001</v>
      </c>
      <c r="D117" s="247">
        <v>61038125</v>
      </c>
      <c r="E117" s="247">
        <v>33601018.840000004</v>
      </c>
      <c r="F117" s="247">
        <v>7121909.3099999996</v>
      </c>
      <c r="G117" s="247">
        <v>82407401.430000007</v>
      </c>
      <c r="H117" s="247">
        <v>51005016.899999999</v>
      </c>
      <c r="I117" s="247">
        <v>27040045.620000001</v>
      </c>
      <c r="J117" s="247">
        <v>173614040.5</v>
      </c>
      <c r="K117" s="247">
        <v>40034375.549999997</v>
      </c>
      <c r="L117" s="247">
        <v>12563067.82</v>
      </c>
      <c r="M117" s="247">
        <v>452618011.20999998</v>
      </c>
      <c r="N117" s="247">
        <v>30053326.699999999</v>
      </c>
      <c r="O117" s="247">
        <v>10127716.880000001</v>
      </c>
      <c r="P117" s="247">
        <v>32026899.539999999</v>
      </c>
      <c r="Q117" s="247">
        <v>15996638.4</v>
      </c>
      <c r="R117" s="247">
        <v>70123826.010000005</v>
      </c>
      <c r="S117" s="247">
        <v>30840186.09</v>
      </c>
      <c r="T117" s="248">
        <v>16634368.890000001</v>
      </c>
      <c r="U117" s="249">
        <f t="shared" si="1"/>
        <v>1203896486.3599999</v>
      </c>
    </row>
    <row r="118" spans="1:21" ht="12.75" customHeight="1" x14ac:dyDescent="0.25">
      <c r="A118" s="285">
        <v>2017.01</v>
      </c>
      <c r="B118" s="246">
        <v>21336713.039999999</v>
      </c>
      <c r="C118" s="247">
        <v>27161056.149999999</v>
      </c>
      <c r="D118" s="247">
        <v>57172075.310000002</v>
      </c>
      <c r="E118" s="247">
        <v>28570753.27</v>
      </c>
      <c r="F118" s="247">
        <v>6377599.6600000001</v>
      </c>
      <c r="G118" s="247">
        <v>69131824.590000004</v>
      </c>
      <c r="H118" s="247">
        <v>48958147.159999996</v>
      </c>
      <c r="I118" s="247">
        <v>24977351.460000001</v>
      </c>
      <c r="J118" s="247">
        <v>165158200.88</v>
      </c>
      <c r="K118" s="247">
        <v>36416401.719999999</v>
      </c>
      <c r="L118" s="247">
        <v>10659761.039999999</v>
      </c>
      <c r="M118" s="247">
        <v>414788800.69999999</v>
      </c>
      <c r="N118" s="247">
        <v>26380468</v>
      </c>
      <c r="O118" s="247">
        <v>9979761.9100000001</v>
      </c>
      <c r="P118" s="247">
        <v>29874100.039999999</v>
      </c>
      <c r="Q118" s="247">
        <v>14698190.560000001</v>
      </c>
      <c r="R118" s="247">
        <v>65970298.450000003</v>
      </c>
      <c r="S118" s="247">
        <v>27646912.620000001</v>
      </c>
      <c r="T118" s="248">
        <v>16583930.85</v>
      </c>
      <c r="U118" s="249">
        <f t="shared" si="1"/>
        <v>1101842347.4099998</v>
      </c>
    </row>
    <row r="119" spans="1:21" ht="12.75" customHeight="1" x14ac:dyDescent="0.25">
      <c r="A119" s="285">
        <v>2017.02</v>
      </c>
      <c r="B119" s="246">
        <v>33136959.34</v>
      </c>
      <c r="C119" s="247">
        <v>49474412.049999997</v>
      </c>
      <c r="D119" s="247">
        <v>92432566.450000003</v>
      </c>
      <c r="E119" s="247">
        <v>46570712.350000001</v>
      </c>
      <c r="F119" s="247">
        <v>8034861.3499999996</v>
      </c>
      <c r="G119" s="247">
        <v>118740050.98999999</v>
      </c>
      <c r="H119" s="247">
        <v>66659233.299999997</v>
      </c>
      <c r="I119" s="247">
        <v>41796932.369999997</v>
      </c>
      <c r="J119" s="247">
        <v>221941581.46000001</v>
      </c>
      <c r="K119" s="247">
        <v>59604078.869999997</v>
      </c>
      <c r="L119" s="247">
        <v>13893492.07</v>
      </c>
      <c r="M119" s="247">
        <v>582692600.34000003</v>
      </c>
      <c r="N119" s="247">
        <v>38256875.549999997</v>
      </c>
      <c r="O119" s="247">
        <v>11934566.060000001</v>
      </c>
      <c r="P119" s="247">
        <v>42210592.5</v>
      </c>
      <c r="Q119" s="247">
        <v>21652230.949999999</v>
      </c>
      <c r="R119" s="247">
        <v>91857331.060000002</v>
      </c>
      <c r="S119" s="247">
        <v>42369252.219999999</v>
      </c>
      <c r="T119" s="248">
        <v>20601207.73</v>
      </c>
      <c r="U119" s="249">
        <f t="shared" si="1"/>
        <v>1603859537.01</v>
      </c>
    </row>
    <row r="120" spans="1:21" ht="12.75" customHeight="1" x14ac:dyDescent="0.25">
      <c r="A120" s="285">
        <v>2017.03</v>
      </c>
      <c r="B120" s="246">
        <v>21080020.030000001</v>
      </c>
      <c r="C120" s="247">
        <v>28280519.149999999</v>
      </c>
      <c r="D120" s="247">
        <v>55774801.710000001</v>
      </c>
      <c r="E120" s="247">
        <v>28612936.34</v>
      </c>
      <c r="F120" s="247">
        <v>6182704.7800000003</v>
      </c>
      <c r="G120" s="247">
        <v>70311682.629999995</v>
      </c>
      <c r="H120" s="247">
        <v>46978463.960000001</v>
      </c>
      <c r="I120" s="247">
        <v>25246512.370000001</v>
      </c>
      <c r="J120" s="247">
        <v>156131105.22</v>
      </c>
      <c r="K120" s="247">
        <v>36075291.619999997</v>
      </c>
      <c r="L120" s="247">
        <v>10129912.6</v>
      </c>
      <c r="M120" s="247">
        <v>402032489.42000002</v>
      </c>
      <c r="N120" s="247">
        <v>25615336.510000002</v>
      </c>
      <c r="O120" s="247">
        <v>9512454.6600000001</v>
      </c>
      <c r="P120" s="247">
        <v>28284821.079999998</v>
      </c>
      <c r="Q120" s="247">
        <v>14640814.289999999</v>
      </c>
      <c r="R120" s="247">
        <v>63339239.380000003</v>
      </c>
      <c r="S120" s="247">
        <v>26505556.949999999</v>
      </c>
      <c r="T120" s="248">
        <v>15936840.42</v>
      </c>
      <c r="U120" s="249">
        <f t="shared" si="1"/>
        <v>1070671503.1199999</v>
      </c>
    </row>
    <row r="121" spans="1:21" ht="12.75" customHeight="1" x14ac:dyDescent="0.25">
      <c r="A121" s="285">
        <v>2017.04</v>
      </c>
      <c r="B121" s="246">
        <v>25054447.09</v>
      </c>
      <c r="C121" s="247">
        <v>35526828.640000001</v>
      </c>
      <c r="D121" s="247">
        <v>69790788.680000007</v>
      </c>
      <c r="E121" s="247">
        <v>34123562.869999997</v>
      </c>
      <c r="F121" s="247">
        <v>6366252.6100000003</v>
      </c>
      <c r="G121" s="247">
        <v>86194204.430000007</v>
      </c>
      <c r="H121" s="247">
        <v>53344136.780000001</v>
      </c>
      <c r="I121" s="247">
        <v>31441272.600000001</v>
      </c>
      <c r="J121" s="247">
        <v>179435378.99000001</v>
      </c>
      <c r="K121" s="247">
        <v>43903189.439999998</v>
      </c>
      <c r="L121" s="247">
        <v>11081578.949999999</v>
      </c>
      <c r="M121" s="247">
        <v>467115513.80000001</v>
      </c>
      <c r="N121" s="247">
        <v>29444889.210000001</v>
      </c>
      <c r="O121" s="247">
        <v>9771751.5500000007</v>
      </c>
      <c r="P121" s="247">
        <v>32687795.879999999</v>
      </c>
      <c r="Q121" s="247">
        <v>16780259.829999998</v>
      </c>
      <c r="R121" s="247">
        <v>73614766.219999999</v>
      </c>
      <c r="S121" s="247">
        <v>32406239.57</v>
      </c>
      <c r="T121" s="248">
        <v>17105072.16</v>
      </c>
      <c r="U121" s="249">
        <f t="shared" si="1"/>
        <v>1255187929.3000002</v>
      </c>
    </row>
    <row r="122" spans="1:21" ht="12.75" customHeight="1" x14ac:dyDescent="0.25">
      <c r="A122" s="285">
        <v>2017.05</v>
      </c>
      <c r="B122" s="246">
        <v>23673201.870000001</v>
      </c>
      <c r="C122" s="247">
        <v>31999161.879999999</v>
      </c>
      <c r="D122" s="247">
        <v>64508432.530000001</v>
      </c>
      <c r="E122" s="247">
        <v>32602451.100000001</v>
      </c>
      <c r="F122" s="247">
        <v>7052935.1200000001</v>
      </c>
      <c r="G122" s="247">
        <v>79489930.319999993</v>
      </c>
      <c r="H122" s="247">
        <v>54686515.710000001</v>
      </c>
      <c r="I122" s="247">
        <v>29012302.899999999</v>
      </c>
      <c r="J122" s="247">
        <v>182079420.55000001</v>
      </c>
      <c r="K122" s="247">
        <v>41608375.600000001</v>
      </c>
      <c r="L122" s="247">
        <v>12010142.43</v>
      </c>
      <c r="M122" s="247">
        <v>467113701.13999999</v>
      </c>
      <c r="N122" s="247">
        <v>29477715.699999999</v>
      </c>
      <c r="O122" s="247">
        <v>11187867.43</v>
      </c>
      <c r="P122" s="247">
        <v>33469218.579999998</v>
      </c>
      <c r="Q122" s="247">
        <v>16419587.52</v>
      </c>
      <c r="R122" s="247">
        <v>72903040.730000004</v>
      </c>
      <c r="S122" s="247">
        <v>30628520.100000001</v>
      </c>
      <c r="T122" s="248">
        <v>18346689.199999999</v>
      </c>
      <c r="U122" s="249">
        <f t="shared" si="1"/>
        <v>1238269210.4099998</v>
      </c>
    </row>
    <row r="123" spans="1:21" ht="12.75" customHeight="1" x14ac:dyDescent="0.25">
      <c r="A123" s="285">
        <v>2017.06</v>
      </c>
      <c r="B123" s="246">
        <v>30551242.280000001</v>
      </c>
      <c r="C123" s="247">
        <v>42855150.240000002</v>
      </c>
      <c r="D123" s="247">
        <v>85353806.530000001</v>
      </c>
      <c r="E123" s="247">
        <v>41401741.399999999</v>
      </c>
      <c r="F123" s="247">
        <v>9218531.3300000001</v>
      </c>
      <c r="G123" s="247">
        <v>107589618.45</v>
      </c>
      <c r="H123" s="247">
        <v>67258649.209999993</v>
      </c>
      <c r="I123" s="247">
        <v>38258392.899999999</v>
      </c>
      <c r="J123" s="247">
        <v>227979289.53999999</v>
      </c>
      <c r="K123" s="247">
        <v>54257633.979999997</v>
      </c>
      <c r="L123" s="247">
        <v>14219360.35</v>
      </c>
      <c r="M123" s="247">
        <v>582895435.23000002</v>
      </c>
      <c r="N123" s="247">
        <v>37976730.07</v>
      </c>
      <c r="O123" s="247">
        <v>12877150.550000001</v>
      </c>
      <c r="P123" s="247">
        <v>40932716.600000001</v>
      </c>
      <c r="Q123" s="247">
        <v>20825601.77</v>
      </c>
      <c r="R123" s="247">
        <v>90628468.890000001</v>
      </c>
      <c r="S123" s="247">
        <v>39616424.75</v>
      </c>
      <c r="T123" s="248">
        <v>21766233.300000001</v>
      </c>
      <c r="U123" s="249">
        <f t="shared" si="1"/>
        <v>1566462177.3699999</v>
      </c>
    </row>
    <row r="124" spans="1:21" ht="12.75" customHeight="1" x14ac:dyDescent="0.25">
      <c r="A124" s="285">
        <v>2017.07</v>
      </c>
      <c r="B124" s="246">
        <v>25379690.629999999</v>
      </c>
      <c r="C124" s="247">
        <v>33445875.789999999</v>
      </c>
      <c r="D124" s="247">
        <v>68416104.75</v>
      </c>
      <c r="E124" s="247">
        <v>34031111.990000002</v>
      </c>
      <c r="F124" s="247">
        <v>8163319.4199999999</v>
      </c>
      <c r="G124" s="247">
        <v>84338443.879999995</v>
      </c>
      <c r="H124" s="247">
        <v>58470950.560000002</v>
      </c>
      <c r="I124" s="247">
        <v>31178894.809999999</v>
      </c>
      <c r="J124" s="247">
        <v>191986462.62</v>
      </c>
      <c r="K124" s="247">
        <v>43832713.380000003</v>
      </c>
      <c r="L124" s="247">
        <v>12683088.439999999</v>
      </c>
      <c r="M124" s="247">
        <v>486832716.94</v>
      </c>
      <c r="N124" s="247">
        <v>32495300.629999999</v>
      </c>
      <c r="O124" s="247">
        <v>11613359.35</v>
      </c>
      <c r="P124" s="247">
        <v>35097204.409999996</v>
      </c>
      <c r="Q124" s="247">
        <v>17723079.390000001</v>
      </c>
      <c r="R124" s="247">
        <v>77443354.060000002</v>
      </c>
      <c r="S124" s="247">
        <v>32288529.600000001</v>
      </c>
      <c r="T124" s="248">
        <v>19414407.59</v>
      </c>
      <c r="U124" s="249">
        <f t="shared" si="1"/>
        <v>1304834608.24</v>
      </c>
    </row>
    <row r="125" spans="1:21" ht="12.75" customHeight="1" x14ac:dyDescent="0.25">
      <c r="A125" s="285">
        <v>2017.08</v>
      </c>
      <c r="B125" s="246">
        <v>26748872.920000002</v>
      </c>
      <c r="C125" s="247">
        <v>34891500.710000001</v>
      </c>
      <c r="D125" s="247">
        <v>70048353.900000006</v>
      </c>
      <c r="E125" s="247">
        <v>35435256.030000001</v>
      </c>
      <c r="F125" s="247">
        <v>7681812.7699999996</v>
      </c>
      <c r="G125" s="247">
        <v>89596933.170000002</v>
      </c>
      <c r="H125" s="247">
        <v>59333391</v>
      </c>
      <c r="I125" s="247">
        <v>32930564.489999998</v>
      </c>
      <c r="J125" s="247">
        <v>196256100.18000001</v>
      </c>
      <c r="K125" s="247">
        <v>44945282.549999997</v>
      </c>
      <c r="L125" s="247">
        <v>12968167.51</v>
      </c>
      <c r="M125" s="247">
        <v>501236941.80000001</v>
      </c>
      <c r="N125" s="247">
        <v>33066399.219999999</v>
      </c>
      <c r="O125" s="247">
        <v>11897095.369999999</v>
      </c>
      <c r="P125" s="247">
        <v>36130717.109999999</v>
      </c>
      <c r="Q125" s="247">
        <v>17998054.350000001</v>
      </c>
      <c r="R125" s="247">
        <v>80678806.299999997</v>
      </c>
      <c r="S125" s="247">
        <v>33213144.460000001</v>
      </c>
      <c r="T125" s="248">
        <v>20015515.039999999</v>
      </c>
      <c r="U125" s="249">
        <f t="shared" si="1"/>
        <v>1345072908.8799996</v>
      </c>
    </row>
    <row r="126" spans="1:21" ht="12.75" customHeight="1" x14ac:dyDescent="0.25">
      <c r="A126" s="285">
        <v>2017.09</v>
      </c>
      <c r="B126" s="246">
        <v>29853185.079999998</v>
      </c>
      <c r="C126" s="247">
        <v>40314970</v>
      </c>
      <c r="D126" s="247">
        <v>83392637.730000004</v>
      </c>
      <c r="E126" s="247">
        <v>40125918.200000003</v>
      </c>
      <c r="F126" s="247">
        <v>8167034.6299999999</v>
      </c>
      <c r="G126" s="247">
        <v>99020135.810000002</v>
      </c>
      <c r="H126" s="247">
        <v>66227847.020000003</v>
      </c>
      <c r="I126" s="247">
        <v>36325869.909999996</v>
      </c>
      <c r="J126" s="247">
        <v>219309811.09999999</v>
      </c>
      <c r="K126" s="247">
        <v>52745407.840000004</v>
      </c>
      <c r="L126" s="247">
        <v>13815620</v>
      </c>
      <c r="M126" s="247">
        <v>563231916.25</v>
      </c>
      <c r="N126" s="247">
        <v>37092570.030000001</v>
      </c>
      <c r="O126" s="247">
        <v>12602504.27</v>
      </c>
      <c r="P126" s="247">
        <v>40394578.369999997</v>
      </c>
      <c r="Q126" s="247">
        <v>20880343.780000001</v>
      </c>
      <c r="R126" s="247">
        <v>87974649.829999998</v>
      </c>
      <c r="S126" s="247">
        <v>38450156.170000002</v>
      </c>
      <c r="T126" s="248">
        <v>21603697.690000001</v>
      </c>
      <c r="U126" s="249">
        <f t="shared" si="1"/>
        <v>1511528853.71</v>
      </c>
    </row>
    <row r="127" spans="1:21" ht="12.75" customHeight="1" x14ac:dyDescent="0.25">
      <c r="A127" s="285">
        <v>2017.1</v>
      </c>
      <c r="B127" s="246">
        <v>26767567.050000001</v>
      </c>
      <c r="C127" s="247">
        <v>35732984.18</v>
      </c>
      <c r="D127" s="247">
        <v>70905159.680000007</v>
      </c>
      <c r="E127" s="247">
        <v>37702335.75</v>
      </c>
      <c r="F127" s="247">
        <v>8080420.3499999996</v>
      </c>
      <c r="G127" s="247">
        <v>90657494.230000004</v>
      </c>
      <c r="H127" s="247">
        <v>59855814.439999998</v>
      </c>
      <c r="I127" s="247">
        <v>32844770.890000001</v>
      </c>
      <c r="J127" s="247">
        <v>199253954.62</v>
      </c>
      <c r="K127" s="247">
        <v>45575465.270000003</v>
      </c>
      <c r="L127" s="247">
        <v>13124152.08</v>
      </c>
      <c r="M127" s="247">
        <v>509223473.06</v>
      </c>
      <c r="N127" s="247">
        <v>33229753.649999999</v>
      </c>
      <c r="O127" s="247">
        <v>11994123.949999999</v>
      </c>
      <c r="P127" s="247">
        <v>36435606.770000003</v>
      </c>
      <c r="Q127" s="247">
        <v>18212155.579999998</v>
      </c>
      <c r="R127" s="247">
        <v>80610072.769999996</v>
      </c>
      <c r="S127" s="247">
        <v>33907151.460000001</v>
      </c>
      <c r="T127" s="248">
        <v>20388761.48</v>
      </c>
      <c r="U127" s="249">
        <f t="shared" si="1"/>
        <v>1364501217.2600002</v>
      </c>
    </row>
    <row r="128" spans="1:21" ht="12.75" customHeight="1" x14ac:dyDescent="0.25">
      <c r="A128" s="285">
        <v>2017.11</v>
      </c>
      <c r="B128" s="246">
        <v>29997340.260000002</v>
      </c>
      <c r="C128" s="247">
        <v>41291794.030000001</v>
      </c>
      <c r="D128" s="247">
        <v>83662167.870000005</v>
      </c>
      <c r="E128" s="247">
        <v>40210651.450000003</v>
      </c>
      <c r="F128" s="247">
        <v>8500043.3800000008</v>
      </c>
      <c r="G128" s="247">
        <v>99947355.989999995</v>
      </c>
      <c r="H128" s="247">
        <v>66210654.920000002</v>
      </c>
      <c r="I128" s="247">
        <v>37139722.200000003</v>
      </c>
      <c r="J128" s="247">
        <v>221163006.16999999</v>
      </c>
      <c r="K128" s="247">
        <v>53079712.899999999</v>
      </c>
      <c r="L128" s="247">
        <v>13837825.369999999</v>
      </c>
      <c r="M128" s="247">
        <v>573077779.35000002</v>
      </c>
      <c r="N128" s="247">
        <v>36194689.899999999</v>
      </c>
      <c r="O128" s="247">
        <v>12655238.609999999</v>
      </c>
      <c r="P128" s="247">
        <v>40235544.32</v>
      </c>
      <c r="Q128" s="247">
        <v>20635438.34</v>
      </c>
      <c r="R128" s="247">
        <v>88399503.540000007</v>
      </c>
      <c r="S128" s="247">
        <v>39108773.659999996</v>
      </c>
      <c r="T128" s="248">
        <v>21690948.129999999</v>
      </c>
      <c r="U128" s="249">
        <f t="shared" si="1"/>
        <v>1527038190.3899999</v>
      </c>
    </row>
    <row r="129" spans="1:21" ht="12.75" customHeight="1" x14ac:dyDescent="0.25">
      <c r="A129" s="285">
        <v>2017.12</v>
      </c>
      <c r="B129" s="246">
        <v>30569478.16</v>
      </c>
      <c r="C129" s="247">
        <v>41942099.149999999</v>
      </c>
      <c r="D129" s="247">
        <v>78048979.799999997</v>
      </c>
      <c r="E129" s="247">
        <v>42250606.030000001</v>
      </c>
      <c r="F129" s="247">
        <v>8445146.2699999996</v>
      </c>
      <c r="G129" s="247">
        <v>103163544.41</v>
      </c>
      <c r="H129" s="247">
        <v>63271421.229999997</v>
      </c>
      <c r="I129" s="247">
        <v>37054338.829999998</v>
      </c>
      <c r="J129" s="247">
        <v>222649117.53999999</v>
      </c>
      <c r="K129" s="247">
        <v>52039368.170000002</v>
      </c>
      <c r="L129" s="247">
        <v>13827680.449999999</v>
      </c>
      <c r="M129" s="247">
        <v>578476396.26999998</v>
      </c>
      <c r="N129" s="247">
        <v>36971277.880000003</v>
      </c>
      <c r="O129" s="247">
        <v>12930565.93</v>
      </c>
      <c r="P129" s="247">
        <v>39374204.869999997</v>
      </c>
      <c r="Q129" s="247">
        <v>20475253.739999998</v>
      </c>
      <c r="R129" s="247">
        <v>89691683.510000005</v>
      </c>
      <c r="S129" s="247">
        <v>38983944.43</v>
      </c>
      <c r="T129" s="248">
        <v>21856649.379999999</v>
      </c>
      <c r="U129" s="249">
        <f t="shared" si="1"/>
        <v>1532021756.0500002</v>
      </c>
    </row>
    <row r="130" spans="1:21" ht="12.75" customHeight="1" x14ac:dyDescent="0.25">
      <c r="A130" s="285">
        <v>2018.01</v>
      </c>
      <c r="B130" s="246">
        <v>27690909.129999999</v>
      </c>
      <c r="C130" s="247">
        <v>37659557.880000003</v>
      </c>
      <c r="D130" s="247">
        <v>78399809.819999993</v>
      </c>
      <c r="E130" s="247">
        <v>38952500.07</v>
      </c>
      <c r="F130" s="247">
        <v>9506408.1699999999</v>
      </c>
      <c r="G130" s="247">
        <v>91591397.370000005</v>
      </c>
      <c r="H130" s="247">
        <v>69283629.799999997</v>
      </c>
      <c r="I130" s="247">
        <v>34052390.530000001</v>
      </c>
      <c r="J130" s="247">
        <v>226479959.38</v>
      </c>
      <c r="K130" s="247">
        <v>50470174.259999998</v>
      </c>
      <c r="L130" s="247">
        <v>14529259.24</v>
      </c>
      <c r="M130" s="247">
        <v>562017811.82000005</v>
      </c>
      <c r="N130" s="247">
        <v>41973057.57</v>
      </c>
      <c r="O130" s="247">
        <v>15409262.130000001</v>
      </c>
      <c r="P130" s="247">
        <v>40235380.909999996</v>
      </c>
      <c r="Q130" s="247">
        <v>20170235.629999999</v>
      </c>
      <c r="R130" s="247">
        <v>91175014.269999996</v>
      </c>
      <c r="S130" s="247">
        <v>37769310.770000003</v>
      </c>
      <c r="T130" s="248">
        <v>23568941.899999999</v>
      </c>
      <c r="U130" s="249">
        <f t="shared" si="1"/>
        <v>1510935010.6500003</v>
      </c>
    </row>
    <row r="131" spans="1:21" ht="12.75" customHeight="1" x14ac:dyDescent="0.25">
      <c r="A131" s="285">
        <v>2018.02</v>
      </c>
      <c r="B131" s="246">
        <v>38393132.509999998</v>
      </c>
      <c r="C131" s="247">
        <v>54775458.689999998</v>
      </c>
      <c r="D131" s="247">
        <v>114486430.31</v>
      </c>
      <c r="E131" s="247">
        <v>52786200.759999998</v>
      </c>
      <c r="F131" s="247">
        <v>10424167.029999999</v>
      </c>
      <c r="G131" s="247">
        <v>134729673.28</v>
      </c>
      <c r="H131" s="247">
        <v>87018585.189999998</v>
      </c>
      <c r="I131" s="247">
        <v>48700608.869999997</v>
      </c>
      <c r="J131" s="247">
        <v>283848730.67000002</v>
      </c>
      <c r="K131" s="247">
        <v>74589360.989999995</v>
      </c>
      <c r="L131" s="247">
        <v>17272286.739999998</v>
      </c>
      <c r="M131" s="247">
        <v>716995484.96000004</v>
      </c>
      <c r="N131" s="247">
        <v>52557437.130000003</v>
      </c>
      <c r="O131" s="247">
        <v>17518725.899999999</v>
      </c>
      <c r="P131" s="247">
        <v>52194493.289999999</v>
      </c>
      <c r="Q131" s="247">
        <v>26681490.25</v>
      </c>
      <c r="R131" s="247">
        <v>112328608.18000001</v>
      </c>
      <c r="S131" s="247">
        <v>51973194.43</v>
      </c>
      <c r="T131" s="248">
        <v>26003245.32</v>
      </c>
      <c r="U131" s="249">
        <f t="shared" si="1"/>
        <v>1973277314.5000002</v>
      </c>
    </row>
    <row r="132" spans="1:21" ht="12.75" customHeight="1" x14ac:dyDescent="0.25">
      <c r="A132" s="285">
        <v>2018.03</v>
      </c>
      <c r="B132" s="246">
        <v>24913890.32</v>
      </c>
      <c r="C132" s="247">
        <v>35424851.990000002</v>
      </c>
      <c r="D132" s="247">
        <v>71414122.409999996</v>
      </c>
      <c r="E132" s="247">
        <v>35458561.990000002</v>
      </c>
      <c r="F132" s="247">
        <v>8330162.5199999996</v>
      </c>
      <c r="G132" s="247">
        <v>83794780.010000005</v>
      </c>
      <c r="H132" s="247">
        <v>63178858.960000001</v>
      </c>
      <c r="I132" s="247">
        <v>30849018.91</v>
      </c>
      <c r="J132" s="247">
        <v>202184398</v>
      </c>
      <c r="K132" s="247">
        <v>46107573.32</v>
      </c>
      <c r="L132" s="247">
        <v>13373961.48</v>
      </c>
      <c r="M132" s="247">
        <v>506532274.92000002</v>
      </c>
      <c r="N132" s="247">
        <v>37804322.509999998</v>
      </c>
      <c r="O132" s="247">
        <v>13978343.02</v>
      </c>
      <c r="P132" s="247">
        <v>36935731.810000002</v>
      </c>
      <c r="Q132" s="247">
        <v>18324243.870000001</v>
      </c>
      <c r="R132" s="247">
        <v>81393342.829999998</v>
      </c>
      <c r="S132" s="247">
        <v>33637503.100000001</v>
      </c>
      <c r="T132" s="248">
        <v>20668255.100000001</v>
      </c>
      <c r="U132" s="249">
        <f t="shared" si="1"/>
        <v>1364304197.0699997</v>
      </c>
    </row>
    <row r="133" spans="1:21" ht="12.75" customHeight="1" x14ac:dyDescent="0.25">
      <c r="A133" s="285">
        <v>2018.04</v>
      </c>
      <c r="B133" s="246">
        <v>28075641.789999999</v>
      </c>
      <c r="C133" s="247">
        <v>39911402.189999998</v>
      </c>
      <c r="D133" s="247">
        <v>81970269.530000001</v>
      </c>
      <c r="E133" s="247">
        <v>39913760.880000003</v>
      </c>
      <c r="F133" s="247">
        <v>8294116.46</v>
      </c>
      <c r="G133" s="247">
        <v>93584592.079999998</v>
      </c>
      <c r="H133" s="247">
        <v>66531247.390000001</v>
      </c>
      <c r="I133" s="247">
        <v>35049991.579999998</v>
      </c>
      <c r="J133" s="247">
        <v>217681578.19</v>
      </c>
      <c r="K133" s="247">
        <v>53504512.859999999</v>
      </c>
      <c r="L133" s="247">
        <v>13526271.029999999</v>
      </c>
      <c r="M133" s="247">
        <v>550941794.75999999</v>
      </c>
      <c r="N133" s="247">
        <v>39824125.25</v>
      </c>
      <c r="O133" s="247">
        <v>13865594.029999999</v>
      </c>
      <c r="P133" s="247">
        <v>39662253.189999998</v>
      </c>
      <c r="Q133" s="247">
        <v>20066453.510000002</v>
      </c>
      <c r="R133" s="247">
        <v>87021455.569999993</v>
      </c>
      <c r="S133" s="247">
        <v>37891960.850000001</v>
      </c>
      <c r="T133" s="248">
        <v>20834153.27</v>
      </c>
      <c r="U133" s="249">
        <f t="shared" si="1"/>
        <v>1488151174.4099996</v>
      </c>
    </row>
    <row r="134" spans="1:21" ht="12.75" customHeight="1" x14ac:dyDescent="0.25">
      <c r="A134" s="285">
        <v>2018.05</v>
      </c>
      <c r="B134" s="246">
        <v>35396686.189999998</v>
      </c>
      <c r="C134" s="247">
        <v>49567806.850000001</v>
      </c>
      <c r="D134" s="247">
        <v>92714923.340000004</v>
      </c>
      <c r="E134" s="247">
        <v>49161261.729999997</v>
      </c>
      <c r="F134" s="247">
        <v>10397129.9</v>
      </c>
      <c r="G134" s="247">
        <v>128430598.73999999</v>
      </c>
      <c r="H134" s="247">
        <v>80698861.709999993</v>
      </c>
      <c r="I134" s="247">
        <v>45647973.729999997</v>
      </c>
      <c r="J134" s="247">
        <v>260802365.5</v>
      </c>
      <c r="K134" s="247">
        <v>59902994.359999999</v>
      </c>
      <c r="L134" s="247">
        <v>17114987.510000002</v>
      </c>
      <c r="M134" s="247">
        <v>672716865.37</v>
      </c>
      <c r="N134" s="247">
        <v>49240975.469999999</v>
      </c>
      <c r="O134" s="247">
        <v>17698828.309999999</v>
      </c>
      <c r="P134" s="247">
        <v>47597621.82</v>
      </c>
      <c r="Q134" s="247">
        <v>24037217.629999999</v>
      </c>
      <c r="R134" s="247">
        <v>110018971.5</v>
      </c>
      <c r="S134" s="247">
        <v>44403235.909999996</v>
      </c>
      <c r="T134" s="248">
        <v>25855242.949999999</v>
      </c>
      <c r="U134" s="249">
        <f t="shared" si="1"/>
        <v>1821404548.5200002</v>
      </c>
    </row>
    <row r="135" spans="1:21" ht="12.75" customHeight="1" x14ac:dyDescent="0.25">
      <c r="A135" s="285">
        <v>2018.06</v>
      </c>
      <c r="B135" s="246">
        <v>39405581.090000004</v>
      </c>
      <c r="C135" s="247">
        <v>56076699.380000003</v>
      </c>
      <c r="D135" s="247">
        <v>110251922.41</v>
      </c>
      <c r="E135" s="247">
        <v>54678399.259999998</v>
      </c>
      <c r="F135" s="247">
        <v>11222665.1</v>
      </c>
      <c r="G135" s="247">
        <v>136904016.74000001</v>
      </c>
      <c r="H135" s="247">
        <v>91072154.260000005</v>
      </c>
      <c r="I135" s="247">
        <v>49384772.090000004</v>
      </c>
      <c r="J135" s="247">
        <v>293327434.82999998</v>
      </c>
      <c r="K135" s="247">
        <v>72221733.709999993</v>
      </c>
      <c r="L135" s="247">
        <v>19031776.600000001</v>
      </c>
      <c r="M135" s="247">
        <v>755765417.15999997</v>
      </c>
      <c r="N135" s="247">
        <v>54259840.380000003</v>
      </c>
      <c r="O135" s="247">
        <v>19069278.300000001</v>
      </c>
      <c r="P135" s="247">
        <v>53818232.329999998</v>
      </c>
      <c r="Q135" s="247">
        <v>27206919.66</v>
      </c>
      <c r="R135" s="247">
        <v>118684618.47</v>
      </c>
      <c r="S135" s="247">
        <v>52237712.369999997</v>
      </c>
      <c r="T135" s="248">
        <v>28588697.890000001</v>
      </c>
      <c r="U135" s="249">
        <f t="shared" si="1"/>
        <v>2043207872.0300002</v>
      </c>
    </row>
    <row r="136" spans="1:21" ht="12.75" customHeight="1" x14ac:dyDescent="0.25">
      <c r="A136" s="285">
        <v>2018.07</v>
      </c>
      <c r="B136" s="246">
        <v>30535247.48</v>
      </c>
      <c r="C136" s="247">
        <v>41191474.229999997</v>
      </c>
      <c r="D136" s="247">
        <v>85257852.349999994</v>
      </c>
      <c r="E136" s="247">
        <v>43260792.960000001</v>
      </c>
      <c r="F136" s="247">
        <v>9927602.3599999994</v>
      </c>
      <c r="G136" s="247">
        <v>103105311.42</v>
      </c>
      <c r="H136" s="247">
        <v>75213346.640000001</v>
      </c>
      <c r="I136" s="247">
        <v>38292724.969999999</v>
      </c>
      <c r="J136" s="247">
        <v>245027467.15000001</v>
      </c>
      <c r="K136" s="247">
        <v>55067096.229999997</v>
      </c>
      <c r="L136" s="247">
        <v>16003669.58</v>
      </c>
      <c r="M136" s="247">
        <v>610746339.54999995</v>
      </c>
      <c r="N136" s="247">
        <v>44997585.030000001</v>
      </c>
      <c r="O136" s="247">
        <v>17002340.68</v>
      </c>
      <c r="P136" s="247">
        <v>44339524.979999997</v>
      </c>
      <c r="Q136" s="247">
        <v>21522758.960000001</v>
      </c>
      <c r="R136" s="247">
        <v>97561123.439999998</v>
      </c>
      <c r="S136" s="247">
        <v>40830930.479999997</v>
      </c>
      <c r="T136" s="248">
        <v>24253206.98</v>
      </c>
      <c r="U136" s="249">
        <f t="shared" si="1"/>
        <v>1644136395.4700003</v>
      </c>
    </row>
    <row r="137" spans="1:21" ht="12.75" customHeight="1" x14ac:dyDescent="0.25">
      <c r="A137" s="285">
        <v>2018.08</v>
      </c>
      <c r="B137" s="246">
        <v>37168112.650000006</v>
      </c>
      <c r="C137" s="247">
        <v>51078238.439999998</v>
      </c>
      <c r="D137" s="247">
        <v>97493743.590000033</v>
      </c>
      <c r="E137" s="247">
        <v>51585117.5</v>
      </c>
      <c r="F137" s="247">
        <v>11182730.839999989</v>
      </c>
      <c r="G137" s="247">
        <v>135163050.85000002</v>
      </c>
      <c r="H137" s="247">
        <v>83683646.859999955</v>
      </c>
      <c r="I137" s="247">
        <v>47266872.829999983</v>
      </c>
      <c r="J137" s="247">
        <v>273607119.02999997</v>
      </c>
      <c r="K137" s="247">
        <v>64176010.769999981</v>
      </c>
      <c r="L137" s="247">
        <v>18451214.11999999</v>
      </c>
      <c r="M137" s="247">
        <v>702299739.90999985</v>
      </c>
      <c r="N137" s="247">
        <v>51751747.900000036</v>
      </c>
      <c r="O137" s="247">
        <v>18643980.939999998</v>
      </c>
      <c r="P137" s="247">
        <v>50542773.860000014</v>
      </c>
      <c r="Q137" s="247">
        <v>25965785.060000002</v>
      </c>
      <c r="R137" s="247">
        <v>125664842.20000005</v>
      </c>
      <c r="S137" s="247">
        <v>46758212.969999969</v>
      </c>
      <c r="T137" s="248">
        <v>28825605.069999993</v>
      </c>
      <c r="U137" s="249">
        <v>1921308545.3900001</v>
      </c>
    </row>
    <row r="138" spans="1:21" ht="12.75" customHeight="1" x14ac:dyDescent="0.25">
      <c r="A138" s="285">
        <v>2018.09</v>
      </c>
      <c r="B138" s="246">
        <v>40562524.479999989</v>
      </c>
      <c r="C138" s="247">
        <v>57068104.400000036</v>
      </c>
      <c r="D138" s="247">
        <v>110838746.54999995</v>
      </c>
      <c r="E138" s="247">
        <v>56547857.860000014</v>
      </c>
      <c r="F138" s="247">
        <v>11523401.109999999</v>
      </c>
      <c r="G138" s="247">
        <v>142788371.25999999</v>
      </c>
      <c r="H138" s="247">
        <v>90765636.330000043</v>
      </c>
      <c r="I138" s="247">
        <v>50738114.180000007</v>
      </c>
      <c r="J138" s="247">
        <v>295843009.5</v>
      </c>
      <c r="K138" s="247">
        <v>71539836.74000001</v>
      </c>
      <c r="L138" s="247">
        <v>19589682.769999996</v>
      </c>
      <c r="M138" s="247">
        <v>760915631.18000031</v>
      </c>
      <c r="N138" s="247">
        <v>55397177.019999981</v>
      </c>
      <c r="O138" s="247">
        <v>19316001.419999987</v>
      </c>
      <c r="P138" s="247">
        <v>54625528.220000029</v>
      </c>
      <c r="Q138" s="247">
        <v>28472390.590000004</v>
      </c>
      <c r="R138" s="247">
        <v>123517607.55999994</v>
      </c>
      <c r="S138" s="247">
        <v>52219075.170000017</v>
      </c>
      <c r="T138" s="248">
        <v>30044199.430000007</v>
      </c>
      <c r="U138" s="249">
        <v>2072312895.7700005</v>
      </c>
    </row>
    <row r="139" spans="1:21" ht="12.75" customHeight="1" x14ac:dyDescent="0.25">
      <c r="A139" s="285">
        <v>2018.1</v>
      </c>
      <c r="B139" s="246">
        <v>33481874.910000026</v>
      </c>
      <c r="C139" s="247">
        <v>44346971.849999964</v>
      </c>
      <c r="D139" s="247">
        <v>92773719.320000052</v>
      </c>
      <c r="E139" s="247">
        <v>45725224.150000036</v>
      </c>
      <c r="F139" s="247">
        <v>11097110.700000003</v>
      </c>
      <c r="G139" s="247">
        <v>110643908.05999994</v>
      </c>
      <c r="H139" s="247">
        <v>82644494.440000057</v>
      </c>
      <c r="I139" s="247">
        <v>40923545.810000002</v>
      </c>
      <c r="J139" s="247">
        <v>267533803.13999987</v>
      </c>
      <c r="K139" s="247">
        <v>60767947.689999938</v>
      </c>
      <c r="L139" s="247">
        <v>17944559.310000002</v>
      </c>
      <c r="M139" s="247">
        <v>670147456.71000004</v>
      </c>
      <c r="N139" s="247">
        <v>50535426.819999993</v>
      </c>
      <c r="O139" s="247">
        <v>19077681.909999996</v>
      </c>
      <c r="P139" s="247">
        <v>49470967.379999995</v>
      </c>
      <c r="Q139" s="247">
        <v>24072378.979999989</v>
      </c>
      <c r="R139" s="247">
        <v>106831123.10000002</v>
      </c>
      <c r="S139" s="247">
        <v>44176730.719999969</v>
      </c>
      <c r="T139" s="248">
        <v>27643052.379999995</v>
      </c>
      <c r="U139" s="249">
        <v>1799837977.3799996</v>
      </c>
    </row>
    <row r="140" spans="1:21" ht="12.75" customHeight="1" x14ac:dyDescent="0.25">
      <c r="A140" s="285">
        <v>2018.11</v>
      </c>
      <c r="B140" s="246">
        <v>41514672.899999976</v>
      </c>
      <c r="C140" s="247">
        <v>59171865.320000052</v>
      </c>
      <c r="D140" s="247">
        <v>115403705.69000006</v>
      </c>
      <c r="E140" s="247">
        <v>57641544.169999957</v>
      </c>
      <c r="F140" s="247">
        <v>11995805.870000005</v>
      </c>
      <c r="G140" s="247">
        <v>145594944.63000011</v>
      </c>
      <c r="H140" s="247">
        <v>93191333.379999995</v>
      </c>
      <c r="I140" s="247">
        <v>52242784.170000017</v>
      </c>
      <c r="J140" s="247">
        <v>305924858.22000027</v>
      </c>
      <c r="K140" s="247">
        <v>74783600.220000029</v>
      </c>
      <c r="L140" s="247">
        <v>19910241</v>
      </c>
      <c r="M140" s="247">
        <v>788636414.27999973</v>
      </c>
      <c r="N140" s="247">
        <v>57224384.790000021</v>
      </c>
      <c r="O140" s="247">
        <v>19901530.180000007</v>
      </c>
      <c r="P140" s="247">
        <v>56213876.339999974</v>
      </c>
      <c r="Q140" s="247">
        <v>28260175.830000013</v>
      </c>
      <c r="R140" s="247">
        <v>125109524.88</v>
      </c>
      <c r="S140" s="247">
        <v>53720442.800000012</v>
      </c>
      <c r="T140" s="248">
        <v>29965911.279999971</v>
      </c>
      <c r="U140" s="249">
        <v>2136407615.9499998</v>
      </c>
    </row>
    <row r="141" spans="1:21" ht="12.75" customHeight="1" x14ac:dyDescent="0.25">
      <c r="A141" s="285">
        <v>2018.12</v>
      </c>
      <c r="B141" s="246">
        <v>44629220.129999995</v>
      </c>
      <c r="C141" s="247">
        <v>60496454.899999976</v>
      </c>
      <c r="D141" s="247">
        <v>113927347.04999983</v>
      </c>
      <c r="E141" s="247">
        <v>62305298.839999974</v>
      </c>
      <c r="F141" s="247">
        <v>12786653.469999999</v>
      </c>
      <c r="G141" s="247">
        <v>151558354.37999988</v>
      </c>
      <c r="H141" s="247">
        <v>93942711.709999919</v>
      </c>
      <c r="I141" s="247">
        <v>54873711.729999959</v>
      </c>
      <c r="J141" s="247">
        <v>319572963.61999989</v>
      </c>
      <c r="K141" s="247">
        <v>75234307.220000029</v>
      </c>
      <c r="L141" s="247">
        <v>22410096.960000008</v>
      </c>
      <c r="M141" s="247">
        <v>836451400.03999996</v>
      </c>
      <c r="N141" s="247">
        <v>60070038.929999948</v>
      </c>
      <c r="O141" s="247">
        <v>21282151.439999998</v>
      </c>
      <c r="P141" s="247">
        <v>59731554.330000043</v>
      </c>
      <c r="Q141" s="247">
        <v>30195620.390000015</v>
      </c>
      <c r="R141" s="247">
        <v>131700214.69000006</v>
      </c>
      <c r="S141" s="247">
        <v>56311827.949999988</v>
      </c>
      <c r="T141" s="248">
        <v>31186727.790000021</v>
      </c>
      <c r="U141" s="249">
        <v>2238666655.5699997</v>
      </c>
    </row>
    <row r="142" spans="1:21" ht="12.75" customHeight="1" x14ac:dyDescent="0.25">
      <c r="A142" s="285">
        <v>2019.01</v>
      </c>
      <c r="B142" s="246">
        <v>34681307.700000003</v>
      </c>
      <c r="C142" s="247">
        <v>45117680.090000004</v>
      </c>
      <c r="D142" s="247">
        <v>96414706.840000004</v>
      </c>
      <c r="E142" s="247">
        <v>47390138.75</v>
      </c>
      <c r="F142" s="247">
        <v>12552198.380000001</v>
      </c>
      <c r="G142" s="247">
        <v>112241595.27</v>
      </c>
      <c r="H142" s="247">
        <v>84562831.920000002</v>
      </c>
      <c r="I142" s="247">
        <v>41669466.359999999</v>
      </c>
      <c r="J142" s="247">
        <v>277228661.18000001</v>
      </c>
      <c r="K142" s="247">
        <v>61212600.240000002</v>
      </c>
      <c r="L142" s="247">
        <v>18134166.77</v>
      </c>
      <c r="M142" s="247">
        <v>698226983.65999997</v>
      </c>
      <c r="N142" s="247">
        <v>51116325.609999999</v>
      </c>
      <c r="O142" s="247">
        <v>19298809.550000001</v>
      </c>
      <c r="P142" s="247">
        <v>50428203.079999998</v>
      </c>
      <c r="Q142" s="247">
        <v>24464558.039999999</v>
      </c>
      <c r="R142" s="247">
        <v>114220990.83</v>
      </c>
      <c r="S142" s="247">
        <v>45621623.460000001</v>
      </c>
      <c r="T142" s="248">
        <v>29850200.68</v>
      </c>
      <c r="U142" s="249">
        <f t="shared" ref="U142:U165" si="2">SUM(B142:T142)</f>
        <v>1864433048.4099996</v>
      </c>
    </row>
    <row r="143" spans="1:21" ht="12.75" customHeight="1" x14ac:dyDescent="0.25">
      <c r="A143" s="285">
        <v>2019.02</v>
      </c>
      <c r="B143" s="246">
        <v>56835782.299999997</v>
      </c>
      <c r="C143" s="247">
        <v>79941673.819999993</v>
      </c>
      <c r="D143" s="247">
        <v>158001218.25</v>
      </c>
      <c r="E143" s="247">
        <v>77005551.069999993</v>
      </c>
      <c r="F143" s="247">
        <v>14154479.07</v>
      </c>
      <c r="G143" s="247">
        <v>198684740.59</v>
      </c>
      <c r="H143" s="247">
        <v>116260741.76000001</v>
      </c>
      <c r="I143" s="247">
        <v>69777118.209999993</v>
      </c>
      <c r="J143" s="247">
        <v>386349836.25</v>
      </c>
      <c r="K143" s="247">
        <v>100469718.23999999</v>
      </c>
      <c r="L143" s="247">
        <v>24233675.170000002</v>
      </c>
      <c r="M143" s="247">
        <v>1015305578.41</v>
      </c>
      <c r="N143" s="247">
        <v>70373308.340000004</v>
      </c>
      <c r="O143" s="247">
        <v>23514586.949999999</v>
      </c>
      <c r="P143" s="247">
        <v>71512440.310000002</v>
      </c>
      <c r="Q143" s="247">
        <v>35498432.270000003</v>
      </c>
      <c r="R143" s="247">
        <v>169049287.16</v>
      </c>
      <c r="S143" s="247">
        <v>72339433.310000002</v>
      </c>
      <c r="T143" s="248">
        <v>35458911.619999997</v>
      </c>
      <c r="U143" s="249">
        <f t="shared" si="2"/>
        <v>2774766513.0999999</v>
      </c>
    </row>
    <row r="144" spans="1:21" ht="12.75" customHeight="1" x14ac:dyDescent="0.25">
      <c r="A144" s="285">
        <v>2019.03</v>
      </c>
      <c r="B144" s="246">
        <v>39215114.399999999</v>
      </c>
      <c r="C144" s="247">
        <v>55893947.619999997</v>
      </c>
      <c r="D144" s="247">
        <v>105215956.68000001</v>
      </c>
      <c r="E144" s="247">
        <v>53989972.030000001</v>
      </c>
      <c r="F144" s="247">
        <v>11986360.869999999</v>
      </c>
      <c r="G144" s="247">
        <v>132499731.77</v>
      </c>
      <c r="H144" s="247">
        <v>90409011.969999999</v>
      </c>
      <c r="I144" s="247">
        <v>47594322.969999999</v>
      </c>
      <c r="J144" s="247">
        <v>292507683.69</v>
      </c>
      <c r="K144" s="247">
        <v>69816300.680000007</v>
      </c>
      <c r="L144" s="247">
        <v>20238160.370000001</v>
      </c>
      <c r="M144" s="247">
        <v>748783057.44000006</v>
      </c>
      <c r="N144" s="247">
        <v>54755120.859999999</v>
      </c>
      <c r="O144" s="247">
        <v>20474419.77</v>
      </c>
      <c r="P144" s="247">
        <v>54227310.159999996</v>
      </c>
      <c r="Q144" s="247">
        <v>27341721.77</v>
      </c>
      <c r="R144" s="247">
        <v>124387941.77</v>
      </c>
      <c r="S144" s="247">
        <v>49678452.799999997</v>
      </c>
      <c r="T144" s="248">
        <v>29558937.899999999</v>
      </c>
      <c r="U144" s="249">
        <f t="shared" si="2"/>
        <v>2028573525.5200002</v>
      </c>
    </row>
    <row r="145" spans="1:21" ht="12.75" customHeight="1" x14ac:dyDescent="0.25">
      <c r="A145" s="285">
        <v>2019.04</v>
      </c>
      <c r="B145" s="246">
        <v>46756380.539999999</v>
      </c>
      <c r="C145" s="247">
        <v>65919706.359999999</v>
      </c>
      <c r="D145" s="247">
        <v>129099834.68000001</v>
      </c>
      <c r="E145" s="247">
        <v>63232459.469999999</v>
      </c>
      <c r="F145" s="247">
        <v>12805766.619999999</v>
      </c>
      <c r="G145" s="247">
        <v>158577043.06999999</v>
      </c>
      <c r="H145" s="247">
        <v>101801048.40000001</v>
      </c>
      <c r="I145" s="247">
        <v>56903364.07</v>
      </c>
      <c r="J145" s="247">
        <v>337530307.45999998</v>
      </c>
      <c r="K145" s="247">
        <v>83174702.719999999</v>
      </c>
      <c r="L145" s="247">
        <v>21510797.32</v>
      </c>
      <c r="M145" s="247">
        <v>869134384.75999999</v>
      </c>
      <c r="N145" s="247">
        <v>60895714.560000002</v>
      </c>
      <c r="O145" s="247">
        <v>21548165.829999998</v>
      </c>
      <c r="P145" s="247">
        <v>61389657.189999998</v>
      </c>
      <c r="Q145" s="247">
        <v>31157791.890000001</v>
      </c>
      <c r="R145" s="247">
        <v>141127576.93000001</v>
      </c>
      <c r="S145" s="247">
        <v>60548745.880000003</v>
      </c>
      <c r="T145" s="248">
        <v>32317799.719999999</v>
      </c>
      <c r="U145" s="249">
        <f t="shared" si="2"/>
        <v>2355431247.4699998</v>
      </c>
    </row>
    <row r="146" spans="1:21" ht="12.75" customHeight="1" x14ac:dyDescent="0.25">
      <c r="A146" s="285">
        <v>2019.05</v>
      </c>
      <c r="B146" s="246">
        <v>48231021.299999997</v>
      </c>
      <c r="C146" s="247">
        <v>64723628.079999998</v>
      </c>
      <c r="D146" s="247">
        <v>130290671.29000001</v>
      </c>
      <c r="E146" s="247">
        <v>66929616.229999997</v>
      </c>
      <c r="F146" s="247">
        <v>15148674.18</v>
      </c>
      <c r="G146" s="247">
        <v>161720897.63</v>
      </c>
      <c r="H146" s="247">
        <v>112889600.09</v>
      </c>
      <c r="I146" s="247">
        <v>59039297.619999997</v>
      </c>
      <c r="J146" s="247">
        <v>369674179.77999997</v>
      </c>
      <c r="K146" s="247">
        <v>85047960.549999997</v>
      </c>
      <c r="L146" s="247">
        <v>24641131.030000001</v>
      </c>
      <c r="M146" s="247">
        <v>931278969.16999996</v>
      </c>
      <c r="N146" s="247">
        <v>69570621.019999996</v>
      </c>
      <c r="O146" s="247">
        <v>25797695.989999998</v>
      </c>
      <c r="P146" s="247">
        <v>69530570.359999999</v>
      </c>
      <c r="Q146" s="247">
        <v>33664093.049999997</v>
      </c>
      <c r="R146" s="247">
        <v>151485075.47</v>
      </c>
      <c r="S146" s="247">
        <v>62990996.619999997</v>
      </c>
      <c r="T146" s="248">
        <v>37491794.350000001</v>
      </c>
      <c r="U146" s="249">
        <f t="shared" si="2"/>
        <v>2520146493.8099995</v>
      </c>
    </row>
    <row r="147" spans="1:21" ht="12.75" customHeight="1" x14ac:dyDescent="0.25">
      <c r="A147" s="285">
        <v>2019.06</v>
      </c>
      <c r="B147" s="246">
        <v>53603103.460000001</v>
      </c>
      <c r="C147" s="247">
        <v>74306330.510000005</v>
      </c>
      <c r="D147" s="247">
        <v>151908341.16</v>
      </c>
      <c r="E147" s="247">
        <v>72989297.680000007</v>
      </c>
      <c r="F147" s="247">
        <v>16072367.539999999</v>
      </c>
      <c r="G147" s="247">
        <v>180247960.53</v>
      </c>
      <c r="H147" s="247">
        <v>123756637.48999999</v>
      </c>
      <c r="I147" s="247">
        <v>65101254.399999999</v>
      </c>
      <c r="J147" s="247">
        <v>408056228.77999997</v>
      </c>
      <c r="K147" s="247">
        <v>98002201.75</v>
      </c>
      <c r="L147" s="247">
        <v>26903350.219999999</v>
      </c>
      <c r="M147" s="247">
        <v>1032329589.41</v>
      </c>
      <c r="N147" s="247">
        <v>75293958.549999997</v>
      </c>
      <c r="O147" s="247">
        <v>26881218.199999999</v>
      </c>
      <c r="P147" s="247">
        <v>74801622.920000002</v>
      </c>
      <c r="Q147" s="247">
        <v>37359621.909999996</v>
      </c>
      <c r="R147" s="247">
        <v>164523569.37</v>
      </c>
      <c r="S147" s="247">
        <v>70824878.819999993</v>
      </c>
      <c r="T147" s="248">
        <v>39676981.689999998</v>
      </c>
      <c r="U147" s="249">
        <f t="shared" si="2"/>
        <v>2792638514.3899999</v>
      </c>
    </row>
    <row r="148" spans="1:21" ht="12.75" customHeight="1" x14ac:dyDescent="0.25">
      <c r="A148" s="285">
        <v>2019.07</v>
      </c>
      <c r="B148" s="246">
        <v>46999464</v>
      </c>
      <c r="C148" s="247">
        <v>63700638.170000002</v>
      </c>
      <c r="D148" s="247">
        <v>127910821.73</v>
      </c>
      <c r="E148" s="247">
        <v>69969605.450000003</v>
      </c>
      <c r="F148" s="247">
        <v>14604395.98</v>
      </c>
      <c r="G148" s="247">
        <v>170197393.41999999</v>
      </c>
      <c r="H148" s="247">
        <v>110047656.25</v>
      </c>
      <c r="I148" s="247">
        <v>58122381.539999999</v>
      </c>
      <c r="J148" s="247">
        <v>356341520.06999999</v>
      </c>
      <c r="K148" s="247">
        <v>83157762.670000002</v>
      </c>
      <c r="L148" s="247">
        <v>24391647.75</v>
      </c>
      <c r="M148" s="247">
        <v>925980569.22000003</v>
      </c>
      <c r="N148" s="247">
        <v>67260797.5</v>
      </c>
      <c r="O148" s="247">
        <v>25217065.640000001</v>
      </c>
      <c r="P148" s="247">
        <v>65695168.799999997</v>
      </c>
      <c r="Q148" s="247">
        <v>33147392.149999999</v>
      </c>
      <c r="R148" s="247">
        <v>149688805.16999999</v>
      </c>
      <c r="S148" s="247">
        <v>60770270.210000001</v>
      </c>
      <c r="T148" s="248">
        <v>36069655.630000003</v>
      </c>
      <c r="U148" s="249">
        <f t="shared" si="2"/>
        <v>2489273011.3500004</v>
      </c>
    </row>
    <row r="149" spans="1:21" ht="12.75" customHeight="1" x14ac:dyDescent="0.25">
      <c r="A149" s="285">
        <v>2019.08</v>
      </c>
      <c r="B149" s="246">
        <v>51042610.119999997</v>
      </c>
      <c r="C149" s="247">
        <v>68259120.400000006</v>
      </c>
      <c r="D149" s="247">
        <v>134436530.06</v>
      </c>
      <c r="E149" s="247">
        <v>69685557.400000006</v>
      </c>
      <c r="F149" s="247">
        <v>14911355.91</v>
      </c>
      <c r="G149" s="247">
        <v>180988473.44</v>
      </c>
      <c r="H149" s="247">
        <v>122238336.94</v>
      </c>
      <c r="I149" s="247">
        <v>63023965.189999998</v>
      </c>
      <c r="J149" s="247">
        <v>373798899.37</v>
      </c>
      <c r="K149" s="247">
        <v>88232573.5</v>
      </c>
      <c r="L149" s="247">
        <v>26656737.059999999</v>
      </c>
      <c r="M149" s="247">
        <v>966158345.39999998</v>
      </c>
      <c r="N149" s="247">
        <v>70560136.390000001</v>
      </c>
      <c r="O149" s="247">
        <v>25649111.789999999</v>
      </c>
      <c r="P149" s="247">
        <v>70368508.780000001</v>
      </c>
      <c r="Q149" s="247">
        <v>34481714.75</v>
      </c>
      <c r="R149" s="247">
        <v>153541346.31</v>
      </c>
      <c r="S149" s="247">
        <v>65512393.850000001</v>
      </c>
      <c r="T149" s="248">
        <v>38051048.259999998</v>
      </c>
      <c r="U149" s="249">
        <f t="shared" si="2"/>
        <v>2617596764.9200001</v>
      </c>
    </row>
    <row r="150" spans="1:21" ht="12.75" customHeight="1" x14ac:dyDescent="0.25">
      <c r="A150" s="285">
        <v>2019.09</v>
      </c>
      <c r="B150" s="246">
        <v>54399997.75</v>
      </c>
      <c r="C150" s="247">
        <v>77302766.510000005</v>
      </c>
      <c r="D150" s="247">
        <v>156185615.58000001</v>
      </c>
      <c r="E150" s="247">
        <v>75769974.010000005</v>
      </c>
      <c r="F150" s="247">
        <v>15705542.18</v>
      </c>
      <c r="G150" s="247">
        <v>183836198.34</v>
      </c>
      <c r="H150" s="247">
        <v>124144378.81999999</v>
      </c>
      <c r="I150" s="247">
        <v>66382884.43</v>
      </c>
      <c r="J150" s="247">
        <v>406969944.75999999</v>
      </c>
      <c r="K150" s="247">
        <v>100906303.97</v>
      </c>
      <c r="L150" s="247">
        <v>26309096.949999999</v>
      </c>
      <c r="M150" s="247">
        <v>1043581668.08</v>
      </c>
      <c r="N150" s="247">
        <v>74245369.439999998</v>
      </c>
      <c r="O150" s="247">
        <v>26396559.710000001</v>
      </c>
      <c r="P150" s="247">
        <v>75105443.219999999</v>
      </c>
      <c r="Q150" s="247">
        <v>37724164.299999997</v>
      </c>
      <c r="R150" s="247">
        <v>163838768.38999999</v>
      </c>
      <c r="S150" s="247">
        <v>71047587.939999998</v>
      </c>
      <c r="T150" s="248">
        <v>39243771.079999998</v>
      </c>
      <c r="U150" s="249">
        <f t="shared" si="2"/>
        <v>2819096035.46</v>
      </c>
    </row>
    <row r="151" spans="1:21" ht="12.75" customHeight="1" x14ac:dyDescent="0.25">
      <c r="A151" s="285">
        <v>2019.1</v>
      </c>
      <c r="B151" s="246">
        <v>52112630.020000003</v>
      </c>
      <c r="C151" s="247">
        <v>69642040.359999999</v>
      </c>
      <c r="D151" s="247">
        <v>138372258.37</v>
      </c>
      <c r="E151" s="247">
        <v>71499761.829999998</v>
      </c>
      <c r="F151" s="247">
        <v>15658842.07</v>
      </c>
      <c r="G151" s="247">
        <v>185420960.56999999</v>
      </c>
      <c r="H151" s="247">
        <v>119839091.39</v>
      </c>
      <c r="I151" s="247">
        <v>63095455.350000001</v>
      </c>
      <c r="J151" s="247">
        <v>390025286.49000001</v>
      </c>
      <c r="K151" s="247">
        <v>90565212.75</v>
      </c>
      <c r="L151" s="247">
        <v>26198352.440000001</v>
      </c>
      <c r="M151" s="247">
        <v>985097873.14999998</v>
      </c>
      <c r="N151" s="247">
        <v>73072676.599999994</v>
      </c>
      <c r="O151" s="247">
        <v>27002625.710000001</v>
      </c>
      <c r="P151" s="247">
        <v>71530440.359999999</v>
      </c>
      <c r="Q151" s="247">
        <v>36240261.579999998</v>
      </c>
      <c r="R151" s="247">
        <v>160036827.71000001</v>
      </c>
      <c r="S151" s="247">
        <v>67080337.93</v>
      </c>
      <c r="T151" s="248">
        <v>39376077.100000001</v>
      </c>
      <c r="U151" s="249">
        <f t="shared" si="2"/>
        <v>2681867011.7799997</v>
      </c>
    </row>
    <row r="152" spans="1:21" ht="12.75" customHeight="1" x14ac:dyDescent="0.25">
      <c r="A152" s="285">
        <v>2019.11</v>
      </c>
      <c r="B152" s="246">
        <v>55638307.579999998</v>
      </c>
      <c r="C152" s="247">
        <v>75903661.819999993</v>
      </c>
      <c r="D152" s="247">
        <v>153904287.13999999</v>
      </c>
      <c r="E152" s="247">
        <v>77961039.769999996</v>
      </c>
      <c r="F152" s="247">
        <v>17071081.73</v>
      </c>
      <c r="G152" s="247">
        <v>188009842.18000001</v>
      </c>
      <c r="H152" s="247">
        <v>128471784.95</v>
      </c>
      <c r="I152" s="247">
        <v>67382413.780000001</v>
      </c>
      <c r="J152" s="247">
        <v>421242387.94999999</v>
      </c>
      <c r="K152" s="247">
        <v>101435529.09999999</v>
      </c>
      <c r="L152" s="247">
        <v>27433117.859999999</v>
      </c>
      <c r="M152" s="247">
        <v>1072849623.33</v>
      </c>
      <c r="N152" s="247">
        <v>80776024.590000004</v>
      </c>
      <c r="O152" s="247">
        <v>27961740.82</v>
      </c>
      <c r="P152" s="247">
        <v>80230244.890000001</v>
      </c>
      <c r="Q152" s="247">
        <v>38183012.729999997</v>
      </c>
      <c r="R152" s="247">
        <v>170392836.97</v>
      </c>
      <c r="S152" s="247">
        <v>74077101.769999996</v>
      </c>
      <c r="T152" s="248">
        <v>41110440.700000003</v>
      </c>
      <c r="U152" s="249">
        <f t="shared" si="2"/>
        <v>2900034479.6599998</v>
      </c>
    </row>
    <row r="153" spans="1:21" ht="12.75" customHeight="1" x14ac:dyDescent="0.25">
      <c r="A153" s="285">
        <v>2019.12</v>
      </c>
      <c r="B153" s="246">
        <v>59495492.969999999</v>
      </c>
      <c r="C153" s="247">
        <v>81722557.930000007</v>
      </c>
      <c r="D153" s="247">
        <v>150609120.47</v>
      </c>
      <c r="E153" s="247">
        <v>85227857.010000005</v>
      </c>
      <c r="F153" s="247">
        <v>19516654.68</v>
      </c>
      <c r="G153" s="247">
        <v>201149408.97999999</v>
      </c>
      <c r="H153" s="247">
        <v>126620989.94</v>
      </c>
      <c r="I153" s="247">
        <v>72192069.239999995</v>
      </c>
      <c r="J153" s="247">
        <v>442931246.33999997</v>
      </c>
      <c r="K153" s="247">
        <v>101854547.18000001</v>
      </c>
      <c r="L153" s="247">
        <v>28549750.800000001</v>
      </c>
      <c r="M153" s="247">
        <v>1161568149.04</v>
      </c>
      <c r="N153" s="247">
        <v>82418152.280000001</v>
      </c>
      <c r="O153" s="247">
        <v>28689202.68</v>
      </c>
      <c r="P153" s="247">
        <v>81037666.090000004</v>
      </c>
      <c r="Q153" s="247">
        <v>38483023.350000001</v>
      </c>
      <c r="R153" s="247">
        <v>184965977.94</v>
      </c>
      <c r="S153" s="247">
        <v>80038370.599999994</v>
      </c>
      <c r="T153" s="248">
        <v>41786144.68</v>
      </c>
      <c r="U153" s="249">
        <f t="shared" si="2"/>
        <v>3068856382.1999998</v>
      </c>
    </row>
    <row r="154" spans="1:21" ht="12.75" customHeight="1" x14ac:dyDescent="0.25">
      <c r="A154" s="285">
        <v>2020.01</v>
      </c>
      <c r="B154" s="246">
        <v>49394568.310000002</v>
      </c>
      <c r="C154" s="247">
        <v>65220442.780000001</v>
      </c>
      <c r="D154" s="247">
        <v>136508102.65000001</v>
      </c>
      <c r="E154" s="247">
        <v>71350809.959999993</v>
      </c>
      <c r="F154" s="247">
        <v>16527724.359999999</v>
      </c>
      <c r="G154" s="247">
        <v>164430213.55000001</v>
      </c>
      <c r="H154" s="247">
        <v>124430798.93000001</v>
      </c>
      <c r="I154" s="247">
        <v>61401799.590000004</v>
      </c>
      <c r="J154" s="247">
        <v>393917829.17000002</v>
      </c>
      <c r="K154" s="247">
        <v>95575538.409999996</v>
      </c>
      <c r="L154" s="247">
        <v>26934869.129999999</v>
      </c>
      <c r="M154" s="247">
        <v>1002184984.09</v>
      </c>
      <c r="N154" s="247">
        <v>73448870.390000001</v>
      </c>
      <c r="O154" s="247">
        <v>27421474.149999999</v>
      </c>
      <c r="P154" s="247">
        <v>73271090.310000002</v>
      </c>
      <c r="Q154" s="247">
        <v>35079083.469999999</v>
      </c>
      <c r="R154" s="247">
        <v>162822966.78</v>
      </c>
      <c r="S154" s="247">
        <v>68483446.659999996</v>
      </c>
      <c r="T154" s="248">
        <v>41352902.829999998</v>
      </c>
      <c r="U154" s="249">
        <f t="shared" si="2"/>
        <v>2689757515.52</v>
      </c>
    </row>
    <row r="155" spans="1:21" ht="12.75" customHeight="1" x14ac:dyDescent="0.25">
      <c r="A155" s="285">
        <v>2020.02</v>
      </c>
      <c r="B155" s="246">
        <v>90805808.379999995</v>
      </c>
      <c r="C155" s="247">
        <v>123758357.81</v>
      </c>
      <c r="D155" s="247">
        <v>238846014.16</v>
      </c>
      <c r="E155" s="247">
        <v>118960554.51000001</v>
      </c>
      <c r="F155" s="247">
        <v>22069700.030000001</v>
      </c>
      <c r="G155" s="247">
        <v>323527902.94999999</v>
      </c>
      <c r="H155" s="247">
        <v>176907157.24000001</v>
      </c>
      <c r="I155" s="247">
        <v>109325309.2</v>
      </c>
      <c r="J155" s="247">
        <v>581879040.02999997</v>
      </c>
      <c r="K155" s="247">
        <v>159870130.37</v>
      </c>
      <c r="L155" s="247">
        <v>37687914.670000002</v>
      </c>
      <c r="M155" s="247">
        <v>1549759291.5999999</v>
      </c>
      <c r="N155" s="247">
        <v>109457167.23999999</v>
      </c>
      <c r="O155" s="247">
        <v>34466412.539999999</v>
      </c>
      <c r="P155" s="247">
        <v>109987961.92</v>
      </c>
      <c r="Q155" s="247">
        <v>54694720.359999999</v>
      </c>
      <c r="R155" s="247">
        <v>244644519.81</v>
      </c>
      <c r="S155" s="247">
        <v>114168513.8</v>
      </c>
      <c r="T155" s="248">
        <v>52890375</v>
      </c>
      <c r="U155" s="249">
        <f t="shared" si="2"/>
        <v>4253706851.6199999</v>
      </c>
    </row>
    <row r="156" spans="1:21" ht="12.75" customHeight="1" x14ac:dyDescent="0.25">
      <c r="A156" s="285">
        <v>2020.03</v>
      </c>
      <c r="B156" s="246">
        <v>57042334.560000002</v>
      </c>
      <c r="C156" s="247">
        <v>79486660.430000007</v>
      </c>
      <c r="D156" s="247">
        <v>146338098.88999999</v>
      </c>
      <c r="E156" s="247">
        <v>76080594.099999994</v>
      </c>
      <c r="F156" s="247">
        <v>17811878.530000001</v>
      </c>
      <c r="G156" s="247">
        <v>192606061.28</v>
      </c>
      <c r="H156" s="247">
        <v>128141630.42</v>
      </c>
      <c r="I156" s="247">
        <v>69403696.239999995</v>
      </c>
      <c r="J156" s="247">
        <v>401846172.14999998</v>
      </c>
      <c r="K156" s="247">
        <v>104614583.01000001</v>
      </c>
      <c r="L156" s="247">
        <v>28396192.129999999</v>
      </c>
      <c r="M156" s="247">
        <v>1058053459.35</v>
      </c>
      <c r="N156" s="247">
        <v>77126636.590000004</v>
      </c>
      <c r="O156" s="247">
        <v>27993403</v>
      </c>
      <c r="P156" s="247">
        <v>75870136.290000007</v>
      </c>
      <c r="Q156" s="247">
        <v>38636847.549999997</v>
      </c>
      <c r="R156" s="247">
        <v>167551703.34999999</v>
      </c>
      <c r="S156" s="247">
        <v>69968561.590000004</v>
      </c>
      <c r="T156" s="248">
        <v>41764420.219999999</v>
      </c>
      <c r="U156" s="249">
        <f t="shared" si="2"/>
        <v>2858733069.6800003</v>
      </c>
    </row>
    <row r="157" spans="1:21" ht="12.75" customHeight="1" x14ac:dyDescent="0.25">
      <c r="A157" s="285">
        <v>2020.04</v>
      </c>
      <c r="B157" s="246">
        <v>52878893.640000001</v>
      </c>
      <c r="C157" s="247">
        <v>77655507.849999994</v>
      </c>
      <c r="D157" s="247">
        <v>148912805.46000001</v>
      </c>
      <c r="E157" s="247">
        <v>72341083.730000004</v>
      </c>
      <c r="F157" s="247">
        <v>14606652.18</v>
      </c>
      <c r="G157" s="247">
        <v>183074360.5</v>
      </c>
      <c r="H157" s="247">
        <v>117551549.87</v>
      </c>
      <c r="I157" s="247">
        <v>66146178.32</v>
      </c>
      <c r="J157" s="247">
        <v>373300270.30000001</v>
      </c>
      <c r="K157" s="247">
        <v>101002897.31999999</v>
      </c>
      <c r="L157" s="247">
        <v>24265533.120000001</v>
      </c>
      <c r="M157" s="247">
        <v>979283329.47000003</v>
      </c>
      <c r="N157" s="247">
        <v>70570495.739999995</v>
      </c>
      <c r="O157" s="247">
        <v>24501957.289999999</v>
      </c>
      <c r="P157" s="247">
        <v>70882945.670000002</v>
      </c>
      <c r="Q157" s="247">
        <v>35525113.350000001</v>
      </c>
      <c r="R157" s="247">
        <v>153723903.46000001</v>
      </c>
      <c r="S157" s="247">
        <v>70502798.409999996</v>
      </c>
      <c r="T157" s="248">
        <v>36801977.719999999</v>
      </c>
      <c r="U157" s="249">
        <f t="shared" si="2"/>
        <v>2673528253.3999996</v>
      </c>
    </row>
    <row r="158" spans="1:21" ht="12.75" customHeight="1" x14ac:dyDescent="0.25">
      <c r="A158" s="285">
        <v>2020.05</v>
      </c>
      <c r="B158" s="246">
        <v>62500358.210000001</v>
      </c>
      <c r="C158" s="247">
        <v>86744431.010000005</v>
      </c>
      <c r="D158" s="247">
        <v>154281411.72999999</v>
      </c>
      <c r="E158" s="247">
        <v>87973015.379999995</v>
      </c>
      <c r="F158" s="247">
        <v>17662570.109999999</v>
      </c>
      <c r="G158" s="247">
        <v>212917145.88999999</v>
      </c>
      <c r="H158" s="247">
        <v>132328375.2</v>
      </c>
      <c r="I158" s="247">
        <v>79072232.599999994</v>
      </c>
      <c r="J158" s="247">
        <v>426858641.94999999</v>
      </c>
      <c r="K158" s="247">
        <v>109225886.93000001</v>
      </c>
      <c r="L158" s="247">
        <v>28103754.440000001</v>
      </c>
      <c r="M158" s="247">
        <v>1128704571.4300001</v>
      </c>
      <c r="N158" s="247">
        <v>80374044.340000004</v>
      </c>
      <c r="O158" s="247">
        <v>28749407.140000001</v>
      </c>
      <c r="P158" s="247">
        <v>86303699.689999998</v>
      </c>
      <c r="Q158" s="247">
        <v>39465341.159999996</v>
      </c>
      <c r="R158" s="247">
        <v>194886235.68000001</v>
      </c>
      <c r="S158" s="247">
        <v>74062536.290000007</v>
      </c>
      <c r="T158" s="248">
        <v>47767829.670000002</v>
      </c>
      <c r="U158" s="249">
        <f t="shared" si="2"/>
        <v>3077981488.8499999</v>
      </c>
    </row>
    <row r="159" spans="1:21" ht="12.75" customHeight="1" x14ac:dyDescent="0.25">
      <c r="A159" s="285">
        <v>2020.06</v>
      </c>
      <c r="B159" s="246">
        <v>82908822.209999993</v>
      </c>
      <c r="C159" s="247">
        <v>117610753.8</v>
      </c>
      <c r="D159" s="247">
        <v>223011909.77000001</v>
      </c>
      <c r="E159" s="247">
        <v>110101013.11</v>
      </c>
      <c r="F159" s="247">
        <v>22487373.48</v>
      </c>
      <c r="G159" s="247">
        <v>289417575.75999999</v>
      </c>
      <c r="H159" s="247">
        <v>171910968.93000001</v>
      </c>
      <c r="I159" s="247">
        <v>106952543.33</v>
      </c>
      <c r="J159" s="247">
        <v>561464382.11000001</v>
      </c>
      <c r="K159" s="247">
        <v>146850591.78999999</v>
      </c>
      <c r="L159" s="247">
        <v>36625591.630000003</v>
      </c>
      <c r="M159" s="247">
        <v>1498373440.3699999</v>
      </c>
      <c r="N159" s="247">
        <v>103777683.44</v>
      </c>
      <c r="O159" s="247">
        <v>36794667.789999999</v>
      </c>
      <c r="P159" s="247">
        <v>110002365.48</v>
      </c>
      <c r="Q159" s="247">
        <v>60890742.369999997</v>
      </c>
      <c r="R159" s="247">
        <v>238295079.41</v>
      </c>
      <c r="S159" s="247">
        <v>102887571.20999999</v>
      </c>
      <c r="T159" s="248">
        <v>53892955.170000002</v>
      </c>
      <c r="U159" s="249">
        <f t="shared" si="2"/>
        <v>4074256031.1599998</v>
      </c>
    </row>
    <row r="160" spans="1:21" ht="12.75" customHeight="1" x14ac:dyDescent="0.25">
      <c r="A160" s="285">
        <v>2020.07</v>
      </c>
      <c r="B160" s="246">
        <v>67193667.439999998</v>
      </c>
      <c r="C160" s="247">
        <v>94371011.670000002</v>
      </c>
      <c r="D160" s="247">
        <v>188681042.62</v>
      </c>
      <c r="E160" s="247">
        <v>90851819.969999999</v>
      </c>
      <c r="F160" s="247">
        <v>21018084.59</v>
      </c>
      <c r="G160" s="247">
        <v>238451887.13</v>
      </c>
      <c r="H160" s="247">
        <v>158046219.72</v>
      </c>
      <c r="I160" s="247">
        <v>84915095.790000007</v>
      </c>
      <c r="J160" s="247">
        <v>486309634.52999997</v>
      </c>
      <c r="K160" s="247">
        <v>122523682.43000001</v>
      </c>
      <c r="L160" s="247">
        <v>33612649.479999997</v>
      </c>
      <c r="M160" s="247">
        <v>1265356120.97</v>
      </c>
      <c r="N160" s="247">
        <v>93770729.599999994</v>
      </c>
      <c r="O160" s="247">
        <v>33401306.75</v>
      </c>
      <c r="P160" s="247">
        <v>91247209.870000005</v>
      </c>
      <c r="Q160" s="247">
        <v>45727011.369999997</v>
      </c>
      <c r="R160" s="247">
        <v>206684928.94</v>
      </c>
      <c r="S160" s="247">
        <v>85304803.299999997</v>
      </c>
      <c r="T160" s="248">
        <v>51130424.75</v>
      </c>
      <c r="U160" s="249">
        <f t="shared" si="2"/>
        <v>3458597330.9200001</v>
      </c>
    </row>
    <row r="161" spans="1:21" ht="12.75" customHeight="1" x14ac:dyDescent="0.25">
      <c r="A161" s="285">
        <v>2020.08</v>
      </c>
      <c r="B161" s="246">
        <v>70445092.189999998</v>
      </c>
      <c r="C161" s="247">
        <v>89887173.950000003</v>
      </c>
      <c r="D161" s="247">
        <v>183660770.56</v>
      </c>
      <c r="E161" s="247">
        <v>92559651.790000007</v>
      </c>
      <c r="F161" s="247">
        <v>20498181.850000001</v>
      </c>
      <c r="G161" s="247">
        <v>240093698.49000001</v>
      </c>
      <c r="H161" s="247">
        <v>156082849.72</v>
      </c>
      <c r="I161" s="247">
        <v>86754074.930000007</v>
      </c>
      <c r="J161" s="247">
        <v>498559101.64999998</v>
      </c>
      <c r="K161" s="247">
        <v>125224119.55</v>
      </c>
      <c r="L161" s="247">
        <v>34398976.659999996</v>
      </c>
      <c r="M161" s="247">
        <v>1314548150.0999999</v>
      </c>
      <c r="N161" s="247">
        <v>95785642.290000007</v>
      </c>
      <c r="O161" s="247">
        <v>34324463.880000003</v>
      </c>
      <c r="P161" s="247">
        <v>95123491.340000004</v>
      </c>
      <c r="Q161" s="247">
        <v>45894574.770000003</v>
      </c>
      <c r="R161" s="247">
        <v>205790203.13</v>
      </c>
      <c r="S161" s="247">
        <v>87023323.310000002</v>
      </c>
      <c r="T161" s="248">
        <v>50854339.450000003</v>
      </c>
      <c r="U161" s="249">
        <f t="shared" si="2"/>
        <v>3527507879.6100001</v>
      </c>
    </row>
    <row r="162" spans="1:21" ht="12.75" customHeight="1" x14ac:dyDescent="0.25">
      <c r="A162" s="285">
        <v>2020.09</v>
      </c>
      <c r="B162" s="246">
        <v>78623411.269999996</v>
      </c>
      <c r="C162" s="247">
        <v>109928913.31</v>
      </c>
      <c r="D162" s="247">
        <v>216771859.55000001</v>
      </c>
      <c r="E162" s="247">
        <v>108294109.75</v>
      </c>
      <c r="F162" s="247">
        <v>23036232.739999998</v>
      </c>
      <c r="G162" s="247">
        <v>268040353.25</v>
      </c>
      <c r="H162" s="247">
        <v>178649028.99000001</v>
      </c>
      <c r="I162" s="247">
        <v>98327249.599999994</v>
      </c>
      <c r="J162" s="247">
        <v>579024364.27999997</v>
      </c>
      <c r="K162" s="247">
        <v>152718976.47999999</v>
      </c>
      <c r="L162" s="247">
        <v>37326252.280000001</v>
      </c>
      <c r="M162" s="247">
        <v>1466919378.3299999</v>
      </c>
      <c r="N162" s="247">
        <v>109152453.38</v>
      </c>
      <c r="O162" s="247">
        <v>37013759.299999997</v>
      </c>
      <c r="P162" s="247">
        <v>106344344.42</v>
      </c>
      <c r="Q162" s="247">
        <v>55452358.700000003</v>
      </c>
      <c r="R162" s="247">
        <v>232223155.52000001</v>
      </c>
      <c r="S162" s="247">
        <v>103429673.94</v>
      </c>
      <c r="T162" s="248">
        <v>55908788.719999999</v>
      </c>
      <c r="U162" s="249">
        <f t="shared" si="2"/>
        <v>4017184663.8099999</v>
      </c>
    </row>
    <row r="163" spans="1:21" ht="12.75" customHeight="1" x14ac:dyDescent="0.25">
      <c r="A163" s="285">
        <v>2020.1</v>
      </c>
      <c r="B163" s="246">
        <v>72832630.969999999</v>
      </c>
      <c r="C163" s="247">
        <v>96811234.469999999</v>
      </c>
      <c r="D163" s="247">
        <v>190173171.72999999</v>
      </c>
      <c r="E163" s="247">
        <v>100742022.58</v>
      </c>
      <c r="F163" s="247">
        <v>22689454.079999998</v>
      </c>
      <c r="G163" s="247">
        <v>248772470.84999999</v>
      </c>
      <c r="H163" s="247">
        <v>168397111.46000001</v>
      </c>
      <c r="I163" s="247">
        <v>89002862.140000001</v>
      </c>
      <c r="J163" s="247">
        <v>525785531.42000002</v>
      </c>
      <c r="K163" s="247">
        <v>132957425.23999999</v>
      </c>
      <c r="L163" s="247">
        <v>36354311.310000002</v>
      </c>
      <c r="M163" s="247">
        <v>1369284281.8</v>
      </c>
      <c r="N163" s="247">
        <v>102833253.06</v>
      </c>
      <c r="O163" s="247">
        <v>36770393.07</v>
      </c>
      <c r="P163" s="247">
        <v>101925377.83</v>
      </c>
      <c r="Q163" s="247">
        <v>49602323.159999996</v>
      </c>
      <c r="R163" s="247">
        <v>217760823.58000001</v>
      </c>
      <c r="S163" s="247">
        <v>91637242.640000001</v>
      </c>
      <c r="T163" s="248">
        <v>54714641.700000003</v>
      </c>
      <c r="U163" s="249">
        <f t="shared" si="2"/>
        <v>3709046563.0899997</v>
      </c>
    </row>
    <row r="164" spans="1:21" ht="12.75" customHeight="1" x14ac:dyDescent="0.25">
      <c r="A164" s="285">
        <v>2020.11</v>
      </c>
      <c r="B164" s="246">
        <v>83484308.400000006</v>
      </c>
      <c r="C164" s="247">
        <v>114983152.44</v>
      </c>
      <c r="D164" s="247">
        <v>229312415.16999999</v>
      </c>
      <c r="E164" s="247">
        <v>114545960.5</v>
      </c>
      <c r="F164" s="247">
        <v>24794834.649999999</v>
      </c>
      <c r="G164" s="247">
        <v>279369087.13999999</v>
      </c>
      <c r="H164" s="247">
        <v>189567290.69</v>
      </c>
      <c r="I164" s="247">
        <v>103349606.05</v>
      </c>
      <c r="J164" s="247">
        <v>610270810.22000003</v>
      </c>
      <c r="K164" s="247">
        <v>159067117.21000001</v>
      </c>
      <c r="L164" s="247">
        <v>40066918.82</v>
      </c>
      <c r="M164" s="247">
        <v>1570643122.49</v>
      </c>
      <c r="N164" s="247">
        <v>115625765.15000001</v>
      </c>
      <c r="O164" s="247">
        <v>40446531.719999999</v>
      </c>
      <c r="P164" s="247">
        <v>114906614.65000001</v>
      </c>
      <c r="Q164" s="247">
        <v>57880592.439999998</v>
      </c>
      <c r="R164" s="247">
        <v>247352711.88</v>
      </c>
      <c r="S164" s="247">
        <v>109986509.37</v>
      </c>
      <c r="T164" s="248">
        <v>62203827</v>
      </c>
      <c r="U164" s="249">
        <f t="shared" si="2"/>
        <v>4267857175.9899998</v>
      </c>
    </row>
    <row r="165" spans="1:21" ht="12.75" customHeight="1" x14ac:dyDescent="0.25">
      <c r="A165" s="285">
        <v>2020.12</v>
      </c>
      <c r="B165" s="246">
        <v>90019290.709999993</v>
      </c>
      <c r="C165" s="247">
        <v>126867984.14</v>
      </c>
      <c r="D165" s="247">
        <v>230919717.30000001</v>
      </c>
      <c r="E165" s="247">
        <v>130296609</v>
      </c>
      <c r="F165" s="247">
        <v>27608356.960000001</v>
      </c>
      <c r="G165" s="247">
        <v>306684097.68000001</v>
      </c>
      <c r="H165" s="247">
        <v>193120017.34</v>
      </c>
      <c r="I165" s="247">
        <v>113632398.65000001</v>
      </c>
      <c r="J165" s="247">
        <v>688778787.35000002</v>
      </c>
      <c r="K165" s="247">
        <v>166293109.09999999</v>
      </c>
      <c r="L165" s="247">
        <v>44795588.549999997</v>
      </c>
      <c r="M165" s="247">
        <v>1801213951.7</v>
      </c>
      <c r="N165" s="247">
        <v>124680623.59</v>
      </c>
      <c r="O165" s="247">
        <v>43276020.450000003</v>
      </c>
      <c r="P165" s="247">
        <v>124228057.52</v>
      </c>
      <c r="Q165" s="247">
        <v>60733504.119999997</v>
      </c>
      <c r="R165" s="247">
        <v>275554815.44999999</v>
      </c>
      <c r="S165" s="247">
        <v>119476352.47</v>
      </c>
      <c r="T165" s="248">
        <v>63713849.710000001</v>
      </c>
      <c r="U165" s="249">
        <f t="shared" si="2"/>
        <v>4731893131.79</v>
      </c>
    </row>
    <row r="166" spans="1:21" ht="12.75" customHeight="1" x14ac:dyDescent="0.25">
      <c r="A166" s="285">
        <v>2021.01</v>
      </c>
      <c r="B166" s="246">
        <v>72534383.010000005</v>
      </c>
      <c r="C166" s="247">
        <v>94075079.049999997</v>
      </c>
      <c r="D166" s="247">
        <v>197087003.62</v>
      </c>
      <c r="E166" s="247">
        <v>100952869.45999999</v>
      </c>
      <c r="F166" s="247">
        <v>24108977.210000001</v>
      </c>
      <c r="G166" s="247">
        <v>235705650.11000001</v>
      </c>
      <c r="H166" s="247">
        <v>174593235.53</v>
      </c>
      <c r="I166" s="247">
        <v>87576523.150000006</v>
      </c>
      <c r="J166" s="247">
        <v>557314962.34000003</v>
      </c>
      <c r="K166" s="247">
        <v>135477995.31999999</v>
      </c>
      <c r="L166" s="247">
        <v>37415830.810000002</v>
      </c>
      <c r="M166" s="247">
        <v>1432856465.5799999</v>
      </c>
      <c r="N166" s="247">
        <v>104929565.61</v>
      </c>
      <c r="O166" s="247">
        <v>39432916.299999997</v>
      </c>
      <c r="P166" s="247">
        <v>105219922.89</v>
      </c>
      <c r="Q166" s="247">
        <v>50491582.810000002</v>
      </c>
      <c r="R166" s="247">
        <v>232959659.65000001</v>
      </c>
      <c r="S166" s="247">
        <v>97560861.189999998</v>
      </c>
      <c r="T166" s="248">
        <v>56152981.670000002</v>
      </c>
      <c r="U166" s="249">
        <f t="shared" ref="U166:U177" si="3">SUM(B166:T166)</f>
        <v>3836446465.3099999</v>
      </c>
    </row>
    <row r="167" spans="1:21" ht="12.75" customHeight="1" x14ac:dyDescent="0.25">
      <c r="A167" s="285">
        <v>2021.02</v>
      </c>
      <c r="B167" s="246">
        <v>129241246.13</v>
      </c>
      <c r="C167" s="247">
        <v>171656968.34999999</v>
      </c>
      <c r="D167" s="247">
        <v>334519658.63</v>
      </c>
      <c r="E167" s="247">
        <v>168498582.22</v>
      </c>
      <c r="F167" s="247">
        <v>30865619.469999999</v>
      </c>
      <c r="G167" s="247">
        <v>455204410.85000002</v>
      </c>
      <c r="H167" s="247">
        <v>239798745.03999999</v>
      </c>
      <c r="I167" s="247">
        <v>155020305.18000001</v>
      </c>
      <c r="J167" s="247">
        <v>811976146.83000004</v>
      </c>
      <c r="K167" s="247">
        <v>225309157.33000001</v>
      </c>
      <c r="L167" s="247">
        <v>54639221.490000002</v>
      </c>
      <c r="M167" s="247">
        <v>2072788294.5799999</v>
      </c>
      <c r="N167" s="247">
        <v>153737112.22999999</v>
      </c>
      <c r="O167" s="247">
        <v>49407153.799999997</v>
      </c>
      <c r="P167" s="247">
        <v>154538049.28999999</v>
      </c>
      <c r="Q167" s="247">
        <v>73297367.560000002</v>
      </c>
      <c r="R167" s="247">
        <v>345874203.66000003</v>
      </c>
      <c r="S167" s="247">
        <v>158884745.02000001</v>
      </c>
      <c r="T167" s="248">
        <v>74330658.280000001</v>
      </c>
      <c r="U167" s="249">
        <f t="shared" si="3"/>
        <v>5859587645.9400005</v>
      </c>
    </row>
    <row r="168" spans="1:21" ht="12.75" customHeight="1" x14ac:dyDescent="0.25">
      <c r="A168" s="285">
        <v>2021.03</v>
      </c>
      <c r="B168" s="246">
        <v>89820470.140000001</v>
      </c>
      <c r="C168" s="247">
        <v>123662841.92</v>
      </c>
      <c r="D168" s="247">
        <v>231983036.16999999</v>
      </c>
      <c r="E168" s="247">
        <v>122293610.54000001</v>
      </c>
      <c r="F168" s="247">
        <v>26250271.77</v>
      </c>
      <c r="G168" s="247">
        <v>313436795.81</v>
      </c>
      <c r="H168" s="247">
        <v>205782614.72999999</v>
      </c>
      <c r="I168" s="247">
        <v>110832601.83</v>
      </c>
      <c r="J168" s="247">
        <v>636634064.19000006</v>
      </c>
      <c r="K168" s="247">
        <v>159640263.25999999</v>
      </c>
      <c r="L168" s="247">
        <v>43025651.93</v>
      </c>
      <c r="M168" s="247">
        <v>1601864010.4100001</v>
      </c>
      <c r="N168" s="247">
        <v>125671557.53</v>
      </c>
      <c r="O168" s="247">
        <v>44450720.670000002</v>
      </c>
      <c r="P168" s="247">
        <v>120290785.65000001</v>
      </c>
      <c r="Q168" s="247">
        <v>66276413.130000003</v>
      </c>
      <c r="R168" s="247">
        <v>272894254.10000002</v>
      </c>
      <c r="S168" s="247">
        <v>114296821.73999999</v>
      </c>
      <c r="T168" s="248">
        <v>64454248.909999996</v>
      </c>
      <c r="U168" s="249">
        <f t="shared" si="3"/>
        <v>4473561034.4300003</v>
      </c>
    </row>
    <row r="169" spans="1:21" ht="12.75" customHeight="1" x14ac:dyDescent="0.25">
      <c r="A169" s="285">
        <v>2021.04</v>
      </c>
      <c r="B169" s="246">
        <v>101314075.61</v>
      </c>
      <c r="C169" s="247">
        <v>144139889.40000001</v>
      </c>
      <c r="D169" s="247">
        <v>265683621.03</v>
      </c>
      <c r="E169" s="247">
        <v>139269582.47999999</v>
      </c>
      <c r="F169" s="247">
        <v>30700970.34</v>
      </c>
      <c r="G169" s="247">
        <v>353834460.81999999</v>
      </c>
      <c r="H169" s="247">
        <v>227663683.69999999</v>
      </c>
      <c r="I169" s="247">
        <v>125235661.06999999</v>
      </c>
      <c r="J169" s="247">
        <v>710589582.35000002</v>
      </c>
      <c r="K169" s="247">
        <v>186934759.59999999</v>
      </c>
      <c r="L169" s="247">
        <v>47720932.43</v>
      </c>
      <c r="M169" s="247">
        <v>1972710569.9400001</v>
      </c>
      <c r="N169" s="247">
        <v>137589973.91</v>
      </c>
      <c r="O169" s="247">
        <v>47253315.009999998</v>
      </c>
      <c r="P169" s="247">
        <v>135233000.27000001</v>
      </c>
      <c r="Q169" s="247">
        <v>72548102.590000004</v>
      </c>
      <c r="R169" s="247">
        <v>307315448.23000002</v>
      </c>
      <c r="S169" s="247">
        <v>128374929.90000001</v>
      </c>
      <c r="T169" s="248">
        <v>71189028.459999993</v>
      </c>
      <c r="U169" s="249">
        <f t="shared" si="3"/>
        <v>5205301587.1400003</v>
      </c>
    </row>
    <row r="170" spans="1:21" ht="12.75" customHeight="1" x14ac:dyDescent="0.25">
      <c r="A170" s="285">
        <v>2021.05</v>
      </c>
      <c r="B170" s="246">
        <v>99108490.310000002</v>
      </c>
      <c r="C170" s="247">
        <v>132174611.34999999</v>
      </c>
      <c r="D170" s="247">
        <v>257417078.53</v>
      </c>
      <c r="E170" s="247">
        <v>135650691.41999999</v>
      </c>
      <c r="F170" s="247">
        <v>30412551.699999999</v>
      </c>
      <c r="G170" s="247">
        <v>347607699.75</v>
      </c>
      <c r="H170" s="247">
        <v>222275844.34</v>
      </c>
      <c r="I170" s="247">
        <v>126107359.01000001</v>
      </c>
      <c r="J170" s="247">
        <v>712595014.05999994</v>
      </c>
      <c r="K170" s="247">
        <v>179920883.25</v>
      </c>
      <c r="L170" s="247">
        <v>46896146.93</v>
      </c>
      <c r="M170" s="247">
        <v>1871656793.46</v>
      </c>
      <c r="N170" s="247">
        <v>138524749.03999999</v>
      </c>
      <c r="O170" s="247">
        <v>49650296.5</v>
      </c>
      <c r="P170" s="247">
        <v>135462767.25999999</v>
      </c>
      <c r="Q170" s="247">
        <v>66560103.159999996</v>
      </c>
      <c r="R170" s="247">
        <v>311763250.37</v>
      </c>
      <c r="S170" s="247">
        <v>121826986.68000001</v>
      </c>
      <c r="T170" s="248">
        <v>72184543.269999996</v>
      </c>
      <c r="U170" s="249">
        <f t="shared" si="3"/>
        <v>5057795860.3900013</v>
      </c>
    </row>
    <row r="171" spans="1:21" ht="12.75" customHeight="1" x14ac:dyDescent="0.25">
      <c r="A171" s="285">
        <v>2021.06</v>
      </c>
      <c r="B171" s="246">
        <v>120410736.55</v>
      </c>
      <c r="C171" s="247">
        <v>161574851.37</v>
      </c>
      <c r="D171" s="247">
        <v>327802969.04000002</v>
      </c>
      <c r="E171" s="247">
        <v>164750745.38</v>
      </c>
      <c r="F171" s="247">
        <v>33865639.810000002</v>
      </c>
      <c r="G171" s="247">
        <v>418816717.85000002</v>
      </c>
      <c r="H171" s="247">
        <v>264068839.47999999</v>
      </c>
      <c r="I171" s="247">
        <v>149704273.16</v>
      </c>
      <c r="J171" s="247">
        <v>847537988.08000004</v>
      </c>
      <c r="K171" s="247">
        <v>219684733.53999999</v>
      </c>
      <c r="L171" s="247">
        <v>55411593.189999998</v>
      </c>
      <c r="M171" s="247">
        <v>2243262057.5100002</v>
      </c>
      <c r="N171" s="247">
        <v>161115431.93000001</v>
      </c>
      <c r="O171" s="247">
        <v>55259944.68</v>
      </c>
      <c r="P171" s="247">
        <v>163203904.44</v>
      </c>
      <c r="Q171" s="247">
        <v>80541489.260000005</v>
      </c>
      <c r="R171" s="247">
        <v>367642888.27999997</v>
      </c>
      <c r="S171" s="247">
        <v>155518757.08000001</v>
      </c>
      <c r="T171" s="248">
        <v>83705784.370000005</v>
      </c>
      <c r="U171" s="249">
        <f t="shared" si="3"/>
        <v>6073879345.000001</v>
      </c>
    </row>
    <row r="172" spans="1:21" ht="12.75" customHeight="1" x14ac:dyDescent="0.25">
      <c r="A172" s="285">
        <v>2021.07</v>
      </c>
      <c r="B172" s="246">
        <v>97856104.640000001</v>
      </c>
      <c r="C172" s="247">
        <v>126324074.81</v>
      </c>
      <c r="D172" s="247">
        <v>261907439.11000001</v>
      </c>
      <c r="E172" s="247">
        <v>132289491.27</v>
      </c>
      <c r="F172" s="247">
        <v>30763566.66</v>
      </c>
      <c r="G172" s="247">
        <v>326514241.72000003</v>
      </c>
      <c r="H172" s="247">
        <v>223976533.53999999</v>
      </c>
      <c r="I172" s="247">
        <v>117694738.84999999</v>
      </c>
      <c r="J172" s="247">
        <v>710020032.58000004</v>
      </c>
      <c r="K172" s="247">
        <v>178962405.47999999</v>
      </c>
      <c r="L172" s="247">
        <v>49341410.420000002</v>
      </c>
      <c r="M172" s="247">
        <v>1843257482.27</v>
      </c>
      <c r="N172" s="247">
        <v>137468330.41999999</v>
      </c>
      <c r="O172" s="247">
        <v>49502487.32</v>
      </c>
      <c r="P172" s="247">
        <v>133288041.47</v>
      </c>
      <c r="Q172" s="247">
        <v>66051011.479999997</v>
      </c>
      <c r="R172" s="247">
        <v>302584206.19</v>
      </c>
      <c r="S172" s="247">
        <v>123790822.25</v>
      </c>
      <c r="T172" s="248">
        <v>73003655.180000007</v>
      </c>
      <c r="U172" s="249">
        <f t="shared" si="3"/>
        <v>4984596075.6599998</v>
      </c>
    </row>
    <row r="173" spans="1:21" ht="12.75" customHeight="1" x14ac:dyDescent="0.25">
      <c r="A173" s="285">
        <v>2021.08</v>
      </c>
      <c r="B173" s="246">
        <v>124333332.86</v>
      </c>
      <c r="C173" s="247">
        <v>169318344.62</v>
      </c>
      <c r="D173" s="247">
        <v>341157016.57999998</v>
      </c>
      <c r="E173" s="247">
        <v>170614837.72</v>
      </c>
      <c r="F173" s="247">
        <v>37323403.780000001</v>
      </c>
      <c r="G173" s="247">
        <v>422619199.38</v>
      </c>
      <c r="H173" s="247">
        <v>284520863.26999998</v>
      </c>
      <c r="I173" s="247">
        <v>153829256.72999999</v>
      </c>
      <c r="J173" s="247">
        <v>904819587.98000002</v>
      </c>
      <c r="K173" s="247">
        <v>232660918.59999999</v>
      </c>
      <c r="L173" s="247">
        <v>59454402.869999997</v>
      </c>
      <c r="M173" s="247">
        <v>2337331626.1100001</v>
      </c>
      <c r="N173" s="247">
        <v>178310673.21000001</v>
      </c>
      <c r="O173" s="247">
        <v>59906800.119999997</v>
      </c>
      <c r="P173" s="247">
        <v>168763193.02000001</v>
      </c>
      <c r="Q173" s="247">
        <v>85439289.599999994</v>
      </c>
      <c r="R173" s="247">
        <v>379424106.81</v>
      </c>
      <c r="S173" s="247">
        <v>161345127.84999999</v>
      </c>
      <c r="T173" s="248">
        <v>90423744.959999993</v>
      </c>
      <c r="U173" s="249">
        <f t="shared" si="3"/>
        <v>6361595726.0700016</v>
      </c>
    </row>
    <row r="174" spans="1:21" ht="12.75" customHeight="1" x14ac:dyDescent="0.25">
      <c r="A174" s="285">
        <v>2021.09</v>
      </c>
      <c r="B174" s="246">
        <v>126187554.95</v>
      </c>
      <c r="C174" s="247">
        <v>179149151.05000001</v>
      </c>
      <c r="D174" s="247">
        <v>360102614.91000003</v>
      </c>
      <c r="E174" s="247">
        <v>175289140.97999999</v>
      </c>
      <c r="F174" s="247">
        <v>38914203.32</v>
      </c>
      <c r="G174" s="247">
        <v>436858411.42000002</v>
      </c>
      <c r="H174" s="247">
        <v>299562595.17000002</v>
      </c>
      <c r="I174" s="247">
        <v>155855061.22999999</v>
      </c>
      <c r="J174" s="247">
        <v>949720657.11000001</v>
      </c>
      <c r="K174" s="247">
        <v>248981034.59999999</v>
      </c>
      <c r="L174" s="247">
        <v>61743061.32</v>
      </c>
      <c r="M174" s="247">
        <v>2448346034.8299999</v>
      </c>
      <c r="N174" s="247">
        <v>179432139.5</v>
      </c>
      <c r="O174" s="247">
        <v>61892551.710000001</v>
      </c>
      <c r="P174" s="247">
        <v>175275769.94</v>
      </c>
      <c r="Q174" s="247">
        <v>87607292.640000001</v>
      </c>
      <c r="R174" s="247">
        <v>392572535.25999999</v>
      </c>
      <c r="S174" s="247">
        <v>169780865.94</v>
      </c>
      <c r="T174" s="248">
        <v>92616805.680000007</v>
      </c>
      <c r="U174" s="249">
        <f t="shared" si="3"/>
        <v>6639887481.5600004</v>
      </c>
    </row>
    <row r="175" spans="1:21" ht="12.75" customHeight="1" x14ac:dyDescent="0.25">
      <c r="A175" s="285">
        <v>2021.1</v>
      </c>
      <c r="B175" s="246">
        <v>115146355.95999999</v>
      </c>
      <c r="C175" s="247">
        <v>149454236.06999999</v>
      </c>
      <c r="D175" s="247">
        <v>309693730.63999999</v>
      </c>
      <c r="E175" s="247">
        <v>156800831.91</v>
      </c>
      <c r="F175" s="247">
        <v>36920063.590000004</v>
      </c>
      <c r="G175" s="247">
        <v>389641739.38</v>
      </c>
      <c r="H175" s="247">
        <v>271405523.31999999</v>
      </c>
      <c r="I175" s="247">
        <v>139645400.25999999</v>
      </c>
      <c r="J175" s="247">
        <v>856705283.25</v>
      </c>
      <c r="K175" s="247">
        <v>219321248.69</v>
      </c>
      <c r="L175" s="247">
        <v>58201145.829999998</v>
      </c>
      <c r="M175" s="247">
        <v>2196194635.0300002</v>
      </c>
      <c r="N175" s="247">
        <v>167123746.03</v>
      </c>
      <c r="O175" s="247">
        <v>60113067.060000002</v>
      </c>
      <c r="P175" s="247">
        <v>161616928.09999999</v>
      </c>
      <c r="Q175" s="247">
        <v>79695635.969999999</v>
      </c>
      <c r="R175" s="247">
        <v>372501110.08999997</v>
      </c>
      <c r="S175" s="247">
        <v>147362555.44999999</v>
      </c>
      <c r="T175" s="248">
        <v>88397808.790000007</v>
      </c>
      <c r="U175" s="249">
        <f t="shared" si="3"/>
        <v>5975941045.420001</v>
      </c>
    </row>
    <row r="176" spans="1:21" ht="12.75" customHeight="1" x14ac:dyDescent="0.25">
      <c r="A176" s="285">
        <v>2021.11</v>
      </c>
      <c r="B176" s="246">
        <v>124865234.29000001</v>
      </c>
      <c r="C176" s="247">
        <v>170332030.75</v>
      </c>
      <c r="D176" s="247">
        <v>352010054.88999999</v>
      </c>
      <c r="E176" s="247">
        <v>174900426.75</v>
      </c>
      <c r="F176" s="247">
        <v>40307439.25</v>
      </c>
      <c r="G176" s="247">
        <v>407911912.19</v>
      </c>
      <c r="H176" s="247">
        <v>298381281.51999998</v>
      </c>
      <c r="I176" s="247">
        <v>152828813.91</v>
      </c>
      <c r="J176" s="247">
        <v>953159086.84000003</v>
      </c>
      <c r="K176" s="247">
        <v>247954402.13999999</v>
      </c>
      <c r="L176" s="247">
        <v>62175383.380000003</v>
      </c>
      <c r="M176" s="247">
        <v>2432955217.9499998</v>
      </c>
      <c r="N176" s="247">
        <v>179497668.12</v>
      </c>
      <c r="O176" s="247">
        <v>63186059.590000004</v>
      </c>
      <c r="P176" s="247">
        <v>184534228.28999999</v>
      </c>
      <c r="Q176" s="247">
        <v>86903803.480000004</v>
      </c>
      <c r="R176" s="247">
        <v>390973132.27999997</v>
      </c>
      <c r="S176" s="247">
        <v>168753039.25</v>
      </c>
      <c r="T176" s="248">
        <v>93637779.430000007</v>
      </c>
      <c r="U176" s="249">
        <f t="shared" si="3"/>
        <v>6585266994.3000002</v>
      </c>
    </row>
    <row r="177" spans="1:21" ht="12.75" customHeight="1" x14ac:dyDescent="0.25">
      <c r="A177" s="285">
        <v>2021.12</v>
      </c>
      <c r="B177" s="246">
        <v>138624054.78</v>
      </c>
      <c r="C177" s="247">
        <v>185561730.27000001</v>
      </c>
      <c r="D177" s="247">
        <v>358712939.57999998</v>
      </c>
      <c r="E177" s="247">
        <v>184363374.69999999</v>
      </c>
      <c r="F177" s="247">
        <v>43597954.659999996</v>
      </c>
      <c r="G177" s="247">
        <v>441090957.73000002</v>
      </c>
      <c r="H177" s="247">
        <v>310606070.49000001</v>
      </c>
      <c r="I177" s="247">
        <v>166945151.33000001</v>
      </c>
      <c r="J177" s="247">
        <v>1049924917.33</v>
      </c>
      <c r="K177" s="247">
        <v>263004256.88999999</v>
      </c>
      <c r="L177" s="247">
        <v>66717099.780000001</v>
      </c>
      <c r="M177" s="247">
        <v>2714268525.23</v>
      </c>
      <c r="N177" s="247">
        <v>199355804.11000001</v>
      </c>
      <c r="O177" s="247">
        <v>70253340.310000002</v>
      </c>
      <c r="P177" s="247">
        <v>194103341.91</v>
      </c>
      <c r="Q177" s="247">
        <v>93836326.469999999</v>
      </c>
      <c r="R177" s="247">
        <v>422076026.32999998</v>
      </c>
      <c r="S177" s="247">
        <v>184809909.09999999</v>
      </c>
      <c r="T177" s="248">
        <v>101287831.09999999</v>
      </c>
      <c r="U177" s="249">
        <f t="shared" si="3"/>
        <v>7189139612.1000013</v>
      </c>
    </row>
    <row r="178" spans="1:21" ht="12.75" customHeight="1" x14ac:dyDescent="0.25">
      <c r="A178" s="285">
        <v>2022.01</v>
      </c>
      <c r="B178" s="246">
        <v>123223178.53</v>
      </c>
      <c r="C178" s="247">
        <v>161256958.21000001</v>
      </c>
      <c r="D178" s="247">
        <v>354390850.94999999</v>
      </c>
      <c r="E178" s="247">
        <v>170247866.72999999</v>
      </c>
      <c r="F178" s="247">
        <v>43105285.32</v>
      </c>
      <c r="G178" s="247">
        <v>398254435.91000003</v>
      </c>
      <c r="H178" s="247">
        <v>306172096.5</v>
      </c>
      <c r="I178" s="247">
        <v>151106009.13</v>
      </c>
      <c r="J178" s="247">
        <v>975642197.94000006</v>
      </c>
      <c r="K178" s="247">
        <v>241456272.62</v>
      </c>
      <c r="L178" s="247">
        <v>64208209.509999998</v>
      </c>
      <c r="M178" s="247">
        <v>2435136475.3000002</v>
      </c>
      <c r="N178" s="247">
        <v>186261124.16</v>
      </c>
      <c r="O178" s="247">
        <v>68450868.939999998</v>
      </c>
      <c r="P178" s="247">
        <v>180520024.06999999</v>
      </c>
      <c r="Q178" s="247">
        <v>87437121.030000001</v>
      </c>
      <c r="R178" s="247">
        <v>393984082.85000002</v>
      </c>
      <c r="S178" s="247">
        <v>162300428.90000001</v>
      </c>
      <c r="T178" s="248">
        <v>97676610.629999995</v>
      </c>
      <c r="U178" s="249">
        <f t="shared" ref="U178:U186" si="4">SUM(B178:T178)</f>
        <v>6600830097.2299995</v>
      </c>
    </row>
    <row r="179" spans="1:21" ht="12.75" customHeight="1" x14ac:dyDescent="0.25">
      <c r="A179" s="285">
        <v>2022.02</v>
      </c>
      <c r="B179" s="246">
        <v>249135808.74000001</v>
      </c>
      <c r="C179" s="247">
        <v>352469799.94999999</v>
      </c>
      <c r="D179" s="247">
        <v>639956457.09000003</v>
      </c>
      <c r="E179" s="247">
        <v>315034092.06</v>
      </c>
      <c r="F179" s="247">
        <v>56076503.189999998</v>
      </c>
      <c r="G179" s="247">
        <v>882277825.50999999</v>
      </c>
      <c r="H179" s="247">
        <v>455033075.13999999</v>
      </c>
      <c r="I179" s="247">
        <v>299820772.31999999</v>
      </c>
      <c r="J179" s="247">
        <v>1435527926.1300001</v>
      </c>
      <c r="K179" s="247">
        <v>421081757.22000003</v>
      </c>
      <c r="L179" s="247">
        <v>95817300.209999993</v>
      </c>
      <c r="M179" s="247">
        <v>3733773404.3299999</v>
      </c>
      <c r="N179" s="247">
        <v>287671123.81999999</v>
      </c>
      <c r="O179" s="247">
        <v>87345489.219999999</v>
      </c>
      <c r="P179" s="247">
        <v>284837339.10000002</v>
      </c>
      <c r="Q179" s="247">
        <v>142880503.65000001</v>
      </c>
      <c r="R179" s="247">
        <v>622100408.67999995</v>
      </c>
      <c r="S179" s="247">
        <v>309189063.05000001</v>
      </c>
      <c r="T179" s="248">
        <v>129797502.26000001</v>
      </c>
      <c r="U179" s="249">
        <f t="shared" si="4"/>
        <v>10799826151.669998</v>
      </c>
    </row>
    <row r="180" spans="1:21" ht="12.75" customHeight="1" x14ac:dyDescent="0.25">
      <c r="A180" s="285">
        <v>2022.03</v>
      </c>
      <c r="B180" s="246">
        <v>138936738.03999999</v>
      </c>
      <c r="C180" s="247">
        <v>189512228.52000001</v>
      </c>
      <c r="D180" s="247">
        <v>386134061.19</v>
      </c>
      <c r="E180" s="247">
        <v>186234352.18000001</v>
      </c>
      <c r="F180" s="247">
        <v>43238543.979999997</v>
      </c>
      <c r="G180" s="247">
        <v>469244365.55000001</v>
      </c>
      <c r="H180" s="247">
        <v>311089021.51999998</v>
      </c>
      <c r="I180" s="247">
        <v>165840581.69</v>
      </c>
      <c r="J180" s="247">
        <v>999543219.65999997</v>
      </c>
      <c r="K180" s="247">
        <v>253160774.62</v>
      </c>
      <c r="L180" s="247">
        <v>67780279.590000004</v>
      </c>
      <c r="M180" s="247">
        <v>2522687340.98</v>
      </c>
      <c r="N180" s="247">
        <v>190684253.22</v>
      </c>
      <c r="O180" s="247">
        <v>67217309.340000004</v>
      </c>
      <c r="P180" s="247">
        <v>192938749.31</v>
      </c>
      <c r="Q180" s="247">
        <v>94641880.379999995</v>
      </c>
      <c r="R180" s="247">
        <v>409382550.13</v>
      </c>
      <c r="S180" s="247">
        <v>173296482.55000001</v>
      </c>
      <c r="T180" s="248">
        <v>99542556.060000002</v>
      </c>
      <c r="U180" s="249">
        <f t="shared" si="4"/>
        <v>6961105288.5100021</v>
      </c>
    </row>
    <row r="181" spans="1:21" ht="12.75" customHeight="1" x14ac:dyDescent="0.25">
      <c r="A181" s="285">
        <v>2022.04</v>
      </c>
      <c r="B181" s="246">
        <v>156772317.72</v>
      </c>
      <c r="C181" s="247">
        <v>217726880.84</v>
      </c>
      <c r="D181" s="247">
        <v>455503968.02999997</v>
      </c>
      <c r="E181" s="247">
        <v>212438264.25999999</v>
      </c>
      <c r="F181" s="247">
        <v>47609192.280000001</v>
      </c>
      <c r="G181" s="247">
        <v>537657653.33000004</v>
      </c>
      <c r="H181" s="247">
        <v>350799459.82999998</v>
      </c>
      <c r="I181" s="247">
        <v>194429690.21000001</v>
      </c>
      <c r="J181" s="247">
        <v>1168182008.8800001</v>
      </c>
      <c r="K181" s="247">
        <v>298382280.36000001</v>
      </c>
      <c r="L181" s="247">
        <v>75477836.010000005</v>
      </c>
      <c r="M181" s="247">
        <v>2941793833.77</v>
      </c>
      <c r="N181" s="247">
        <v>214934669.22999999</v>
      </c>
      <c r="O181" s="247">
        <v>74034482.269999996</v>
      </c>
      <c r="P181" s="247">
        <v>215835206.65000001</v>
      </c>
      <c r="Q181" s="247">
        <v>109267528.47</v>
      </c>
      <c r="R181" s="247">
        <v>474157958.70999998</v>
      </c>
      <c r="S181" s="247">
        <v>205859947.78999999</v>
      </c>
      <c r="T181" s="248">
        <v>112464949.28</v>
      </c>
      <c r="U181" s="249">
        <f t="shared" si="4"/>
        <v>8063328127.9200001</v>
      </c>
    </row>
    <row r="182" spans="1:21" ht="12.75" customHeight="1" x14ac:dyDescent="0.25">
      <c r="A182" s="285">
        <v>2022.05</v>
      </c>
      <c r="B182" s="246">
        <v>170028775.81</v>
      </c>
      <c r="C182" s="247">
        <v>232654611.09</v>
      </c>
      <c r="D182" s="247">
        <v>482278759.50999999</v>
      </c>
      <c r="E182" s="247">
        <v>231786961.72999999</v>
      </c>
      <c r="F182" s="247">
        <v>57167781</v>
      </c>
      <c r="G182" s="247">
        <v>582880943.91999996</v>
      </c>
      <c r="H182" s="247">
        <v>399586529.22000003</v>
      </c>
      <c r="I182" s="247">
        <v>209102661.03999999</v>
      </c>
      <c r="J182" s="247">
        <v>1314101611.6800001</v>
      </c>
      <c r="K182" s="247">
        <v>319781517.27999997</v>
      </c>
      <c r="L182" s="247">
        <v>85928518.140000001</v>
      </c>
      <c r="M182" s="247">
        <v>3309057428.5300002</v>
      </c>
      <c r="N182" s="247">
        <v>245157553.38999999</v>
      </c>
      <c r="O182" s="247">
        <v>87796720.489999995</v>
      </c>
      <c r="P182" s="247">
        <v>238277379.12</v>
      </c>
      <c r="Q182" s="247">
        <v>119800366.73999999</v>
      </c>
      <c r="R182" s="247">
        <v>529511686.92000002</v>
      </c>
      <c r="S182" s="247">
        <v>217366694.88999999</v>
      </c>
      <c r="T182" s="248">
        <v>129871907.08</v>
      </c>
      <c r="U182" s="249">
        <f t="shared" si="4"/>
        <v>8962138407.579998</v>
      </c>
    </row>
    <row r="183" spans="1:21" ht="12.75" customHeight="1" x14ac:dyDescent="0.25">
      <c r="A183" s="285">
        <v>2022.06</v>
      </c>
      <c r="B183" s="246">
        <v>190213845.24000001</v>
      </c>
      <c r="C183" s="247">
        <v>260851385.52000001</v>
      </c>
      <c r="D183" s="247">
        <v>562506347.26999998</v>
      </c>
      <c r="E183" s="247">
        <v>261980481.09999999</v>
      </c>
      <c r="F183" s="247">
        <v>60153179.920000002</v>
      </c>
      <c r="G183" s="247">
        <v>662510271.34000003</v>
      </c>
      <c r="H183" s="247">
        <v>446035150.05000001</v>
      </c>
      <c r="I183" s="247">
        <v>238129936.97</v>
      </c>
      <c r="J183" s="247">
        <v>1478845817.1600001</v>
      </c>
      <c r="K183" s="247">
        <v>364850678.61000001</v>
      </c>
      <c r="L183" s="247">
        <v>96462122.230000004</v>
      </c>
      <c r="M183" s="247">
        <v>3715884930.21</v>
      </c>
      <c r="N183" s="247">
        <v>271131315.06999999</v>
      </c>
      <c r="O183" s="247">
        <v>95097605.879999995</v>
      </c>
      <c r="P183" s="247">
        <v>268511905.81</v>
      </c>
      <c r="Q183" s="247">
        <v>134000368.36</v>
      </c>
      <c r="R183" s="247">
        <v>593630509.82000005</v>
      </c>
      <c r="S183" s="247">
        <v>250564703.16999999</v>
      </c>
      <c r="T183" s="248">
        <v>142380965.00999999</v>
      </c>
      <c r="U183" s="249">
        <f t="shared" si="4"/>
        <v>10093741518.739998</v>
      </c>
    </row>
    <row r="184" spans="1:21" ht="12.75" customHeight="1" x14ac:dyDescent="0.25">
      <c r="A184" s="285">
        <v>2022.07</v>
      </c>
      <c r="B184" s="246">
        <v>173051670.59</v>
      </c>
      <c r="C184" s="247">
        <v>227207587.46000001</v>
      </c>
      <c r="D184" s="247">
        <v>503954269.57999998</v>
      </c>
      <c r="E184" s="247">
        <v>240670334.34999999</v>
      </c>
      <c r="F184" s="247">
        <v>59767489.630000003</v>
      </c>
      <c r="G184" s="247">
        <v>586401846.72000003</v>
      </c>
      <c r="H184" s="247">
        <v>427968939.43000001</v>
      </c>
      <c r="I184" s="247">
        <v>212014157.19999999</v>
      </c>
      <c r="J184" s="247">
        <v>1370726057.96</v>
      </c>
      <c r="K184" s="247">
        <v>337089934.41000003</v>
      </c>
      <c r="L184" s="247">
        <v>91778698.579999998</v>
      </c>
      <c r="M184" s="247">
        <v>3402737607.6500001</v>
      </c>
      <c r="N184" s="247">
        <v>258288025.11000001</v>
      </c>
      <c r="O184" s="247">
        <v>94636255.439999998</v>
      </c>
      <c r="P184" s="247">
        <v>253637654.24000001</v>
      </c>
      <c r="Q184" s="247">
        <v>124950865.94</v>
      </c>
      <c r="R184" s="247">
        <v>551065125.09000003</v>
      </c>
      <c r="S184" s="247">
        <v>229503690.41999999</v>
      </c>
      <c r="T184" s="248">
        <v>140561579.25999999</v>
      </c>
      <c r="U184" s="249">
        <f t="shared" si="4"/>
        <v>9286011789.0599976</v>
      </c>
    </row>
    <row r="185" spans="1:21" ht="12.75" customHeight="1" x14ac:dyDescent="0.25">
      <c r="A185" s="285">
        <v>2022.08</v>
      </c>
      <c r="B185" s="246">
        <v>184223315.63999999</v>
      </c>
      <c r="C185" s="247">
        <v>240526878.09999999</v>
      </c>
      <c r="D185" s="247">
        <v>524311163.16000003</v>
      </c>
      <c r="E185" s="247">
        <v>252826531.03999999</v>
      </c>
      <c r="F185" s="247">
        <v>60622031.68</v>
      </c>
      <c r="G185" s="247">
        <v>622992969.07000005</v>
      </c>
      <c r="H185" s="247">
        <v>439163804.48000002</v>
      </c>
      <c r="I185" s="247">
        <v>224390283.78</v>
      </c>
      <c r="J185" s="247">
        <v>1425764889.97</v>
      </c>
      <c r="K185" s="247">
        <v>351960520.38999999</v>
      </c>
      <c r="L185" s="247">
        <v>95830231.269999996</v>
      </c>
      <c r="M185" s="247">
        <v>3555984523.3499999</v>
      </c>
      <c r="N185" s="247">
        <v>270112316.69999999</v>
      </c>
      <c r="O185" s="247">
        <v>98101305.939999998</v>
      </c>
      <c r="P185" s="247">
        <v>262260394.59</v>
      </c>
      <c r="Q185" s="247">
        <v>129947454.92</v>
      </c>
      <c r="R185" s="247">
        <v>574791317.20000005</v>
      </c>
      <c r="S185" s="247">
        <v>235286156.56999999</v>
      </c>
      <c r="T185" s="248">
        <v>143449732.78</v>
      </c>
      <c r="U185" s="249">
        <f t="shared" si="4"/>
        <v>9692545820.6300011</v>
      </c>
    </row>
    <row r="186" spans="1:21" ht="12.75" customHeight="1" x14ac:dyDescent="0.25">
      <c r="A186" s="285">
        <v>2022.09</v>
      </c>
      <c r="B186" s="246">
        <v>213589264.18000001</v>
      </c>
      <c r="C186" s="247">
        <v>287440488.35000002</v>
      </c>
      <c r="D186" s="247">
        <v>629137217.50999999</v>
      </c>
      <c r="E186" s="247">
        <v>293950588.69</v>
      </c>
      <c r="F186" s="247">
        <v>72714360.930000007</v>
      </c>
      <c r="G186" s="247">
        <v>717727633.27999997</v>
      </c>
      <c r="H186" s="247">
        <v>522117938.38999999</v>
      </c>
      <c r="I186" s="247">
        <v>257800521.90000001</v>
      </c>
      <c r="J186" s="247">
        <v>1671896194.8399999</v>
      </c>
      <c r="K186" s="247">
        <v>423843982.57999998</v>
      </c>
      <c r="L186" s="247">
        <v>109562184.40000001</v>
      </c>
      <c r="M186" s="247">
        <v>4171268671.2399998</v>
      </c>
      <c r="N186" s="247">
        <v>313278648.19</v>
      </c>
      <c r="O186" s="247">
        <v>112314238.23999999</v>
      </c>
      <c r="P186" s="247">
        <v>307714449.70999998</v>
      </c>
      <c r="Q186" s="247">
        <v>153554940.41</v>
      </c>
      <c r="R186" s="247">
        <v>669795495.57000005</v>
      </c>
      <c r="S186" s="247">
        <v>285826936.19999999</v>
      </c>
      <c r="T186" s="248">
        <v>165517430.24000001</v>
      </c>
      <c r="U186" s="249">
        <f t="shared" si="4"/>
        <v>11379051184.849998</v>
      </c>
    </row>
    <row r="187" spans="1:21" ht="12.75" customHeight="1" x14ac:dyDescent="0.25">
      <c r="A187" s="285">
        <v>2022.1</v>
      </c>
      <c r="B187" s="246">
        <v>206454286.09999999</v>
      </c>
      <c r="C187" s="247">
        <v>271279553.29000002</v>
      </c>
      <c r="D187" s="247">
        <v>593839335.92999995</v>
      </c>
      <c r="E187" s="247">
        <v>283296603.44</v>
      </c>
      <c r="F187" s="247">
        <v>71669959.989999995</v>
      </c>
      <c r="G187" s="247">
        <v>690744787.23000002</v>
      </c>
      <c r="H187" s="247">
        <v>513803486.41000003</v>
      </c>
      <c r="I187" s="247">
        <v>252110484.19999999</v>
      </c>
      <c r="J187" s="247">
        <v>1641521235.05</v>
      </c>
      <c r="K187" s="247">
        <v>400507876.67000002</v>
      </c>
      <c r="L187" s="247">
        <v>110951600.79000001</v>
      </c>
      <c r="M187" s="247">
        <v>4054920942.3299999</v>
      </c>
      <c r="N187" s="247">
        <v>308672069.32999998</v>
      </c>
      <c r="O187" s="247">
        <v>113262998.72</v>
      </c>
      <c r="P187" s="247">
        <v>301028323.88999999</v>
      </c>
      <c r="Q187" s="247">
        <v>148072312.00999999</v>
      </c>
      <c r="R187" s="247">
        <v>657559993.14999998</v>
      </c>
      <c r="S187" s="247">
        <v>272060063.88</v>
      </c>
      <c r="T187" s="248">
        <v>166372291.22999999</v>
      </c>
      <c r="U187" s="249">
        <f t="shared" ref="U187:U189" si="5">SUM(B187:T187)</f>
        <v>11058128203.639997</v>
      </c>
    </row>
    <row r="188" spans="1:21" ht="12.75" customHeight="1" x14ac:dyDescent="0.25">
      <c r="A188" s="285">
        <v>2022.11</v>
      </c>
      <c r="B188" s="246">
        <v>214044882.81</v>
      </c>
      <c r="C188" s="247">
        <v>286052960.70999998</v>
      </c>
      <c r="D188" s="247">
        <v>656218720.45000005</v>
      </c>
      <c r="E188" s="247">
        <v>300238385.67000002</v>
      </c>
      <c r="F188" s="247">
        <v>74375631.519999996</v>
      </c>
      <c r="G188" s="247">
        <v>712577700.71000004</v>
      </c>
      <c r="H188" s="247">
        <v>541114672.60000002</v>
      </c>
      <c r="I188" s="247">
        <v>263571661.59999999</v>
      </c>
      <c r="J188" s="247">
        <v>1753438111.0699999</v>
      </c>
      <c r="K188" s="247">
        <v>433642411.64999998</v>
      </c>
      <c r="L188" s="247">
        <v>113980911.05</v>
      </c>
      <c r="M188" s="247">
        <v>4351355498.4200001</v>
      </c>
      <c r="N188" s="247">
        <v>324285243.60000002</v>
      </c>
      <c r="O188" s="247">
        <v>117584432.11</v>
      </c>
      <c r="P188" s="247">
        <v>319438518.97000003</v>
      </c>
      <c r="Q188" s="247">
        <v>156692456.52000001</v>
      </c>
      <c r="R188" s="247">
        <v>692030248.38999999</v>
      </c>
      <c r="S188" s="247">
        <v>291533067.43000001</v>
      </c>
      <c r="T188" s="248">
        <v>173950295.05000001</v>
      </c>
      <c r="U188" s="249">
        <f t="shared" si="5"/>
        <v>11776125810.329998</v>
      </c>
    </row>
    <row r="189" spans="1:21" ht="12.75" customHeight="1" x14ac:dyDescent="0.25">
      <c r="A189" s="285">
        <v>2022.12</v>
      </c>
      <c r="B189" s="246">
        <v>232432220.06</v>
      </c>
      <c r="C189" s="247">
        <v>311777289.79000002</v>
      </c>
      <c r="D189" s="247">
        <v>658201464.75999999</v>
      </c>
      <c r="E189" s="247">
        <v>314608080.92000002</v>
      </c>
      <c r="F189" s="247">
        <v>79293113.950000003</v>
      </c>
      <c r="G189" s="247">
        <v>753681260.82000005</v>
      </c>
      <c r="H189" s="247">
        <v>557559495.80999994</v>
      </c>
      <c r="I189" s="247">
        <v>284108452.60000002</v>
      </c>
      <c r="J189" s="247">
        <v>1874316473.8</v>
      </c>
      <c r="K189" s="247">
        <v>454635372.14999998</v>
      </c>
      <c r="L189" s="247">
        <v>120847968.31</v>
      </c>
      <c r="M189" s="247">
        <v>4678945195.1599998</v>
      </c>
      <c r="N189" s="247">
        <v>347219976</v>
      </c>
      <c r="O189" s="247">
        <v>124647080.55</v>
      </c>
      <c r="P189" s="247">
        <v>340239814.51999998</v>
      </c>
      <c r="Q189" s="247">
        <v>164550519.63999999</v>
      </c>
      <c r="R189" s="247">
        <v>739435090.23000002</v>
      </c>
      <c r="S189" s="247">
        <v>313494060.45999998</v>
      </c>
      <c r="T189" s="248">
        <v>181222170.25</v>
      </c>
      <c r="U189" s="249">
        <f t="shared" si="5"/>
        <v>12531215099.779999</v>
      </c>
    </row>
    <row r="190" spans="1:21" ht="12.75" customHeight="1" x14ac:dyDescent="0.25">
      <c r="A190" s="285">
        <v>2023.01</v>
      </c>
      <c r="B190" s="246">
        <v>219886418.36000001</v>
      </c>
      <c r="C190" s="247">
        <v>291465763.05000001</v>
      </c>
      <c r="D190" s="247">
        <v>619678952.40999997</v>
      </c>
      <c r="E190" s="247">
        <v>294269328.5</v>
      </c>
      <c r="F190" s="247">
        <v>72283210.769999996</v>
      </c>
      <c r="G190" s="247">
        <v>733379955.85000002</v>
      </c>
      <c r="H190" s="247">
        <v>532138322.19999999</v>
      </c>
      <c r="I190" s="247">
        <v>263906013.71000001</v>
      </c>
      <c r="J190" s="247">
        <v>1694122052.25</v>
      </c>
      <c r="K190" s="247">
        <v>413081227.51999998</v>
      </c>
      <c r="L190" s="247">
        <v>113179686.58</v>
      </c>
      <c r="M190" s="247">
        <v>4254527656.0799999</v>
      </c>
      <c r="N190" s="247">
        <v>317410012.22000003</v>
      </c>
      <c r="O190" s="247">
        <v>116252844.45</v>
      </c>
      <c r="P190" s="247">
        <v>308729437.31999999</v>
      </c>
      <c r="Q190" s="247">
        <v>147033075.81</v>
      </c>
      <c r="R190" s="247">
        <v>693407217.22000003</v>
      </c>
      <c r="S190" s="247">
        <v>296758963.00999999</v>
      </c>
      <c r="T190" s="248">
        <v>167169305.46000001</v>
      </c>
      <c r="U190" s="249">
        <f t="shared" ref="U190:U253" si="6">SUM(B190:T190)</f>
        <v>11548679442.769999</v>
      </c>
    </row>
    <row r="191" spans="1:21" ht="12.75" customHeight="1" x14ac:dyDescent="0.25">
      <c r="A191" s="285">
        <v>2023.02</v>
      </c>
      <c r="B191" s="246">
        <v>423138869.14999998</v>
      </c>
      <c r="C191" s="247">
        <v>587792919.95000005</v>
      </c>
      <c r="D191" s="247">
        <v>1090380194.5799999</v>
      </c>
      <c r="E191" s="247">
        <v>530095611.88999999</v>
      </c>
      <c r="F191" s="247">
        <v>99510676.599999994</v>
      </c>
      <c r="G191" s="247">
        <v>1467923437.1199999</v>
      </c>
      <c r="H191" s="247">
        <v>795712016.37</v>
      </c>
      <c r="I191" s="247">
        <v>496924466.77999997</v>
      </c>
      <c r="J191" s="247">
        <v>2483453193.1399999</v>
      </c>
      <c r="K191" s="247">
        <v>723431881.89999998</v>
      </c>
      <c r="L191" s="247">
        <v>170740352.27000001</v>
      </c>
      <c r="M191" s="247">
        <v>6527346852.2299995</v>
      </c>
      <c r="N191" s="247">
        <v>503131188.04000002</v>
      </c>
      <c r="O191" s="247">
        <v>153359448.71000001</v>
      </c>
      <c r="P191" s="247">
        <v>497431275.92000002</v>
      </c>
      <c r="Q191" s="247">
        <v>247579671</v>
      </c>
      <c r="R191" s="247">
        <v>1066772214.04</v>
      </c>
      <c r="S191" s="247">
        <v>522175462.35000002</v>
      </c>
      <c r="T191" s="248">
        <v>234161856.47</v>
      </c>
      <c r="U191" s="249">
        <f t="shared" si="6"/>
        <v>18621061588.509998</v>
      </c>
    </row>
    <row r="192" spans="1:21" ht="12.75" customHeight="1" x14ac:dyDescent="0.25">
      <c r="A192" s="285">
        <v>2023.03</v>
      </c>
      <c r="B192" s="246">
        <v>240532610.21000001</v>
      </c>
      <c r="C192" s="247">
        <v>323053547.80000001</v>
      </c>
      <c r="D192" s="247">
        <v>692061213.63</v>
      </c>
      <c r="E192" s="247">
        <v>336613497.04000002</v>
      </c>
      <c r="F192" s="247">
        <v>78716662.739999995</v>
      </c>
      <c r="G192" s="247">
        <v>817942909.20000005</v>
      </c>
      <c r="H192" s="247">
        <v>577001121.36000001</v>
      </c>
      <c r="I192" s="247">
        <v>289896534.62</v>
      </c>
      <c r="J192" s="247">
        <v>1835974307.3199999</v>
      </c>
      <c r="K192" s="247">
        <v>463578121.48000002</v>
      </c>
      <c r="L192" s="247">
        <v>128478458.58</v>
      </c>
      <c r="M192" s="247">
        <v>4673859472.8999996</v>
      </c>
      <c r="N192" s="247">
        <v>352646069.12</v>
      </c>
      <c r="O192" s="247">
        <v>127248221.40000001</v>
      </c>
      <c r="P192" s="247">
        <v>342795546.66000003</v>
      </c>
      <c r="Q192" s="247">
        <v>173767025.41999999</v>
      </c>
      <c r="R192" s="247">
        <v>751880600.10000002</v>
      </c>
      <c r="S192" s="247">
        <v>312450528.88</v>
      </c>
      <c r="T192" s="248">
        <v>187128095.78999999</v>
      </c>
      <c r="U192" s="249">
        <f t="shared" si="6"/>
        <v>12705624544.25</v>
      </c>
    </row>
    <row r="193" spans="1:21" ht="12.75" customHeight="1" x14ac:dyDescent="0.25">
      <c r="A193" s="285">
        <v>2023.04</v>
      </c>
      <c r="B193" s="246">
        <v>282369389.20999998</v>
      </c>
      <c r="C193" s="247">
        <v>380953539.68000001</v>
      </c>
      <c r="D193" s="247">
        <v>835405850.36000001</v>
      </c>
      <c r="E193" s="247">
        <v>393463719.73000002</v>
      </c>
      <c r="F193" s="247">
        <v>90616653.799999997</v>
      </c>
      <c r="G193" s="247">
        <v>957134299.84000003</v>
      </c>
      <c r="H193" s="247">
        <v>667964133.21000004</v>
      </c>
      <c r="I193" s="247">
        <v>339999202.38999999</v>
      </c>
      <c r="J193" s="247">
        <v>2179452253.1500001</v>
      </c>
      <c r="K193" s="247">
        <v>552171910.76999998</v>
      </c>
      <c r="L193" s="247">
        <v>144227456.61000001</v>
      </c>
      <c r="M193" s="247">
        <v>5551889394.29</v>
      </c>
      <c r="N193" s="247">
        <v>406671019.24000001</v>
      </c>
      <c r="O193" s="247">
        <v>143438637.97999999</v>
      </c>
      <c r="P193" s="247">
        <v>401318605.08999997</v>
      </c>
      <c r="Q193" s="247">
        <v>204084534.34</v>
      </c>
      <c r="R193" s="247">
        <v>875182478.58000004</v>
      </c>
      <c r="S193" s="247">
        <v>373399520.75999999</v>
      </c>
      <c r="T193" s="248">
        <v>214145488.68000001</v>
      </c>
      <c r="U193" s="249">
        <f t="shared" si="6"/>
        <v>14993888087.709999</v>
      </c>
    </row>
    <row r="194" spans="1:21" ht="12.75" customHeight="1" x14ac:dyDescent="0.25">
      <c r="A194" s="285">
        <v>2023.05</v>
      </c>
      <c r="B194" s="246">
        <v>289315249.52999997</v>
      </c>
      <c r="C194" s="247">
        <v>378601264.85000002</v>
      </c>
      <c r="D194" s="247">
        <v>851996791.27999997</v>
      </c>
      <c r="E194" s="247">
        <v>408981028.92000002</v>
      </c>
      <c r="F194" s="247">
        <v>101580806.79000001</v>
      </c>
      <c r="G194" s="247">
        <v>962820897.88999999</v>
      </c>
      <c r="H194" s="247">
        <v>735759879.72000003</v>
      </c>
      <c r="I194" s="247">
        <v>348429414.18000001</v>
      </c>
      <c r="J194" s="247">
        <v>2346325490.4499998</v>
      </c>
      <c r="K194" s="247">
        <v>570830453.71000004</v>
      </c>
      <c r="L194" s="247">
        <v>157779819.25</v>
      </c>
      <c r="M194" s="247">
        <v>5886035069.3699999</v>
      </c>
      <c r="N194" s="247">
        <v>439042838.01999998</v>
      </c>
      <c r="O194" s="247">
        <v>166741559.69</v>
      </c>
      <c r="P194" s="247">
        <v>429008793.33999997</v>
      </c>
      <c r="Q194" s="247">
        <v>213602765.72999999</v>
      </c>
      <c r="R194" s="247">
        <v>942881804.57000005</v>
      </c>
      <c r="S194" s="247">
        <v>385103437.77999997</v>
      </c>
      <c r="T194" s="248">
        <v>238826202.75999999</v>
      </c>
      <c r="U194" s="249">
        <f t="shared" si="6"/>
        <v>15853663567.83</v>
      </c>
    </row>
    <row r="195" spans="1:21" ht="12.75" customHeight="1" x14ac:dyDescent="0.25">
      <c r="A195" s="285">
        <v>2023.06</v>
      </c>
      <c r="B195" s="246">
        <v>359930729.13</v>
      </c>
      <c r="C195" s="247">
        <v>477336857.25999999</v>
      </c>
      <c r="D195" s="247">
        <v>1082513674.5999999</v>
      </c>
      <c r="E195" s="247">
        <v>505152127.20999998</v>
      </c>
      <c r="F195" s="247">
        <v>119984931.09</v>
      </c>
      <c r="G195" s="247">
        <v>1206804714.54</v>
      </c>
      <c r="H195" s="247">
        <v>887095149.02999997</v>
      </c>
      <c r="I195" s="247">
        <v>433912526.12</v>
      </c>
      <c r="J195" s="247">
        <v>2881402985.4299998</v>
      </c>
      <c r="K195" s="247">
        <v>712481652.34000003</v>
      </c>
      <c r="L195" s="247">
        <v>191303804.38999999</v>
      </c>
      <c r="M195" s="247">
        <v>7194285676.2399998</v>
      </c>
      <c r="N195" s="247">
        <v>531548587.82999998</v>
      </c>
      <c r="O195" s="247">
        <v>193236166.15000001</v>
      </c>
      <c r="P195" s="247">
        <v>531716613.45999998</v>
      </c>
      <c r="Q195" s="247">
        <v>262873700.49000001</v>
      </c>
      <c r="R195" s="247">
        <v>1135621783.8900001</v>
      </c>
      <c r="S195" s="247">
        <v>484860133.27999997</v>
      </c>
      <c r="T195" s="248">
        <v>286013892.57999998</v>
      </c>
      <c r="U195" s="249">
        <f t="shared" si="6"/>
        <v>19478075705.060001</v>
      </c>
    </row>
    <row r="196" spans="1:21" ht="12.75" customHeight="1" x14ac:dyDescent="0.25">
      <c r="A196" s="285">
        <v>2023.07</v>
      </c>
      <c r="B196" s="246">
        <v>334320009.67000002</v>
      </c>
      <c r="C196" s="247">
        <v>437026603.88</v>
      </c>
      <c r="D196" s="247">
        <v>1000317306.28</v>
      </c>
      <c r="E196" s="247">
        <v>471847464.10000002</v>
      </c>
      <c r="F196" s="247">
        <v>119934390.62</v>
      </c>
      <c r="G196" s="247">
        <v>1106263778.6300001</v>
      </c>
      <c r="H196" s="247">
        <v>856743508.52999997</v>
      </c>
      <c r="I196" s="247">
        <v>401912050.44</v>
      </c>
      <c r="J196" s="247">
        <v>2713222213.9699998</v>
      </c>
      <c r="K196" s="247">
        <v>660984787.27999997</v>
      </c>
      <c r="L196" s="247">
        <v>187155438.97999999</v>
      </c>
      <c r="M196" s="247">
        <v>6785754135.29</v>
      </c>
      <c r="N196" s="247">
        <v>515423040.39999998</v>
      </c>
      <c r="O196" s="247">
        <v>190535400.72</v>
      </c>
      <c r="P196" s="247">
        <v>499543393.50999999</v>
      </c>
      <c r="Q196" s="247">
        <v>250580484.65000001</v>
      </c>
      <c r="R196" s="247">
        <v>1080676211.1500001</v>
      </c>
      <c r="S196" s="247">
        <v>441970548.92000002</v>
      </c>
      <c r="T196" s="248">
        <v>277666401.89999998</v>
      </c>
      <c r="U196" s="249">
        <f t="shared" si="6"/>
        <v>18331877168.919998</v>
      </c>
    </row>
    <row r="197" spans="1:21" ht="12.75" customHeight="1" x14ac:dyDescent="0.25">
      <c r="A197" s="285">
        <v>2023.08</v>
      </c>
      <c r="B197" s="246">
        <v>387201137.41000003</v>
      </c>
      <c r="C197" s="247">
        <v>507826658.51999998</v>
      </c>
      <c r="D197" s="247">
        <v>1159559722.5699999</v>
      </c>
      <c r="E197" s="247">
        <v>547228165.59000003</v>
      </c>
      <c r="F197" s="247">
        <v>136704967.56</v>
      </c>
      <c r="G197" s="247">
        <v>1295217654.51</v>
      </c>
      <c r="H197" s="247">
        <v>978814961.69000006</v>
      </c>
      <c r="I197" s="247">
        <v>469502526.57999998</v>
      </c>
      <c r="J197" s="247">
        <v>3116298014.9099998</v>
      </c>
      <c r="K197" s="247">
        <v>765629021.77999997</v>
      </c>
      <c r="L197" s="247">
        <v>214383738.13999999</v>
      </c>
      <c r="M197" s="247">
        <v>7815029309.5799999</v>
      </c>
      <c r="N197" s="247">
        <v>588875814.09000003</v>
      </c>
      <c r="O197" s="247">
        <v>219833497.61000001</v>
      </c>
      <c r="P197" s="247">
        <v>570083642.57000005</v>
      </c>
      <c r="Q197" s="247">
        <v>283091541.70999998</v>
      </c>
      <c r="R197" s="247">
        <v>1238456036.22</v>
      </c>
      <c r="S197" s="247">
        <v>509893328.14999998</v>
      </c>
      <c r="T197" s="248">
        <v>322986456.29000002</v>
      </c>
      <c r="U197" s="249">
        <f t="shared" si="6"/>
        <v>21126616195.480003</v>
      </c>
    </row>
    <row r="198" spans="1:21" ht="12.75" customHeight="1" x14ac:dyDescent="0.25">
      <c r="A198" s="285">
        <v>2023.09</v>
      </c>
      <c r="B198" s="246">
        <v>426368067.82999998</v>
      </c>
      <c r="C198" s="247">
        <v>568331623.01999998</v>
      </c>
      <c r="D198" s="247">
        <v>1290900974.3800001</v>
      </c>
      <c r="E198" s="247">
        <v>598513051.55999994</v>
      </c>
      <c r="F198" s="247">
        <v>147816836.80000001</v>
      </c>
      <c r="G198" s="247">
        <v>1379138233.74</v>
      </c>
      <c r="H198" s="247">
        <v>1086361089.0999999</v>
      </c>
      <c r="I198" s="247">
        <v>511058520.18000001</v>
      </c>
      <c r="J198" s="247">
        <v>3576440581.8600001</v>
      </c>
      <c r="K198" s="247">
        <v>857462773.54999995</v>
      </c>
      <c r="L198" s="247">
        <v>233082395.28</v>
      </c>
      <c r="M198" s="247">
        <v>8707470584.0100002</v>
      </c>
      <c r="N198" s="247">
        <v>650037248.07000005</v>
      </c>
      <c r="O198" s="247">
        <v>239611844.99000001</v>
      </c>
      <c r="P198" s="247">
        <v>637055875.75</v>
      </c>
      <c r="Q198" s="247">
        <v>315991190.87</v>
      </c>
      <c r="R198" s="247">
        <v>1366340532.29</v>
      </c>
      <c r="S198" s="247">
        <v>573223366.36000001</v>
      </c>
      <c r="T198" s="248">
        <v>352035118</v>
      </c>
      <c r="U198" s="249">
        <f t="shared" si="6"/>
        <v>23517239907.640003</v>
      </c>
    </row>
    <row r="199" spans="1:21" ht="12.75" customHeight="1" x14ac:dyDescent="0.25">
      <c r="A199" s="285">
        <v>2023.1</v>
      </c>
      <c r="B199" s="246">
        <v>465972408.52999997</v>
      </c>
      <c r="C199" s="247">
        <v>623293922.22000003</v>
      </c>
      <c r="D199" s="247">
        <v>1382966723.4100001</v>
      </c>
      <c r="E199" s="247">
        <v>666000049.84000003</v>
      </c>
      <c r="F199" s="247">
        <v>167449968.12</v>
      </c>
      <c r="G199" s="247">
        <v>1520782971.1199999</v>
      </c>
      <c r="H199" s="247">
        <v>1205733164.0799999</v>
      </c>
      <c r="I199" s="247">
        <v>562760226.02999997</v>
      </c>
      <c r="J199" s="247">
        <v>3803036293.75</v>
      </c>
      <c r="K199" s="247">
        <v>927475172.87</v>
      </c>
      <c r="L199" s="247">
        <v>256014762.49000001</v>
      </c>
      <c r="M199" s="247">
        <v>8983119439.0699997</v>
      </c>
      <c r="N199" s="247">
        <v>725107511.25999999</v>
      </c>
      <c r="O199" s="247">
        <v>272949078.06999999</v>
      </c>
      <c r="P199" s="247">
        <v>724795485.51999998</v>
      </c>
      <c r="Q199" s="247">
        <v>349895243.33999997</v>
      </c>
      <c r="R199" s="247">
        <v>1457179201.29</v>
      </c>
      <c r="S199" s="247">
        <v>608778697.74000001</v>
      </c>
      <c r="T199" s="248">
        <v>390154301.06999999</v>
      </c>
      <c r="U199" s="249">
        <f t="shared" si="6"/>
        <v>25093464619.82</v>
      </c>
    </row>
    <row r="200" spans="1:21" ht="12.75" customHeight="1" x14ac:dyDescent="0.25">
      <c r="A200" s="285">
        <v>2023.11</v>
      </c>
      <c r="B200" s="246">
        <v>482409702.14999998</v>
      </c>
      <c r="C200" s="247">
        <v>636767608.98000002</v>
      </c>
      <c r="D200" s="247">
        <v>1460151614.8800001</v>
      </c>
      <c r="E200" s="247">
        <v>689002321.65999997</v>
      </c>
      <c r="F200" s="247">
        <v>172295209.69</v>
      </c>
      <c r="G200" s="247">
        <v>1546622596.4200001</v>
      </c>
      <c r="H200" s="247">
        <v>1249742131.72</v>
      </c>
      <c r="I200" s="247">
        <v>577925352.27999997</v>
      </c>
      <c r="J200" s="247">
        <v>3985522758.5700002</v>
      </c>
      <c r="K200" s="247">
        <v>981099851.29999995</v>
      </c>
      <c r="L200" s="247">
        <v>265099035.62</v>
      </c>
      <c r="M200" s="247">
        <v>10027180677.68</v>
      </c>
      <c r="N200" s="247">
        <v>752492592.14999998</v>
      </c>
      <c r="O200" s="247">
        <v>278514986.88</v>
      </c>
      <c r="P200" s="247">
        <v>731916683.85000002</v>
      </c>
      <c r="Q200" s="247">
        <v>361553618.47000003</v>
      </c>
      <c r="R200" s="247">
        <v>1556794406.8299999</v>
      </c>
      <c r="S200" s="247">
        <v>658499353.42999995</v>
      </c>
      <c r="T200" s="248">
        <v>405395162.47000003</v>
      </c>
      <c r="U200" s="249">
        <f t="shared" si="6"/>
        <v>26818985665.030006</v>
      </c>
    </row>
    <row r="201" spans="1:21" ht="12.75" customHeight="1" x14ac:dyDescent="0.25">
      <c r="A201" s="285">
        <v>2023.12</v>
      </c>
      <c r="B201" s="246">
        <v>560948549.16999996</v>
      </c>
      <c r="C201" s="247">
        <v>733634822.85000002</v>
      </c>
      <c r="D201" s="247">
        <v>1612780611.6600001</v>
      </c>
      <c r="E201" s="247">
        <v>783909764.09000003</v>
      </c>
      <c r="F201" s="247">
        <v>195900070.66</v>
      </c>
      <c r="G201" s="247">
        <v>1776835586.8099999</v>
      </c>
      <c r="H201" s="247">
        <v>1404486577.1300001</v>
      </c>
      <c r="I201" s="247">
        <v>672321574.03999996</v>
      </c>
      <c r="J201" s="247">
        <v>4558830743.4499998</v>
      </c>
      <c r="K201" s="247">
        <v>1139328103.6099999</v>
      </c>
      <c r="L201" s="247">
        <v>299830647.44999999</v>
      </c>
      <c r="M201" s="247">
        <v>11506905769.67</v>
      </c>
      <c r="N201" s="247">
        <v>860927961.30999994</v>
      </c>
      <c r="O201" s="247">
        <v>318735502.74000001</v>
      </c>
      <c r="P201" s="247">
        <v>845588746.38</v>
      </c>
      <c r="Q201" s="247">
        <v>410650732.23000002</v>
      </c>
      <c r="R201" s="247">
        <v>1772222660.1600001</v>
      </c>
      <c r="S201" s="247">
        <v>769713695.70000005</v>
      </c>
      <c r="T201" s="248">
        <v>461565094.50999999</v>
      </c>
      <c r="U201" s="249">
        <f t="shared" si="6"/>
        <v>30685117213.620007</v>
      </c>
    </row>
    <row r="202" spans="1:21" ht="12.75" customHeight="1" x14ac:dyDescent="0.25">
      <c r="A202" s="285">
        <v>2024.01</v>
      </c>
      <c r="B202" s="246">
        <v>689934972.48000002</v>
      </c>
      <c r="C202" s="247">
        <v>920268601.64999998</v>
      </c>
      <c r="D202" s="247">
        <v>2039003447.1500001</v>
      </c>
      <c r="E202" s="247">
        <v>983476811.71000004</v>
      </c>
      <c r="F202" s="247">
        <v>256940881.94999999</v>
      </c>
      <c r="G202" s="247">
        <v>2262717780.8200002</v>
      </c>
      <c r="H202" s="247">
        <v>1804208790.8199999</v>
      </c>
      <c r="I202" s="247">
        <v>837229372.35000002</v>
      </c>
      <c r="J202" s="247">
        <v>5637606570.8100004</v>
      </c>
      <c r="K202" s="247">
        <v>1377788308.73</v>
      </c>
      <c r="L202" s="247">
        <v>380273296.45999998</v>
      </c>
      <c r="M202" s="247">
        <v>14396686804.120001</v>
      </c>
      <c r="N202" s="247">
        <v>1058066934.77</v>
      </c>
      <c r="O202" s="247">
        <v>401856867.66000003</v>
      </c>
      <c r="P202" s="247">
        <v>1038905748.47</v>
      </c>
      <c r="Q202" s="247">
        <v>507059931.77999997</v>
      </c>
      <c r="R202" s="247">
        <v>2257964241.8099999</v>
      </c>
      <c r="S202" s="247">
        <v>945412101.39999998</v>
      </c>
      <c r="T202" s="248">
        <v>573688712.40999997</v>
      </c>
      <c r="U202" s="249">
        <f t="shared" si="6"/>
        <v>38369090177.350006</v>
      </c>
    </row>
    <row r="203" spans="1:21" ht="12.75" customHeight="1" x14ac:dyDescent="0.25">
      <c r="A203" s="285">
        <v>2024.02</v>
      </c>
      <c r="B203" s="246">
        <v>1395146701.01</v>
      </c>
      <c r="C203" s="247">
        <v>1991386241.73</v>
      </c>
      <c r="D203" s="247">
        <v>3820293889.1700001</v>
      </c>
      <c r="E203" s="247">
        <v>1817250235.28</v>
      </c>
      <c r="F203" s="247">
        <v>360898929</v>
      </c>
      <c r="G203" s="247">
        <v>4877728497.2600002</v>
      </c>
      <c r="H203" s="247">
        <v>2822219833.7600002</v>
      </c>
      <c r="I203" s="247">
        <v>1671345451.46</v>
      </c>
      <c r="J203" s="247">
        <v>8661269855.1000004</v>
      </c>
      <c r="K203" s="247">
        <v>2548468851.1199999</v>
      </c>
      <c r="L203" s="247">
        <v>585968547.52999997</v>
      </c>
      <c r="M203" s="247">
        <v>22823019184.259998</v>
      </c>
      <c r="N203" s="247">
        <v>1744991380.4000001</v>
      </c>
      <c r="O203" s="247">
        <v>545573922.63</v>
      </c>
      <c r="P203" s="247">
        <v>1714512125.9300001</v>
      </c>
      <c r="Q203" s="247">
        <v>877065956.27999997</v>
      </c>
      <c r="R203" s="247">
        <v>3779274319.5100002</v>
      </c>
      <c r="S203" s="247">
        <v>1804451646.52</v>
      </c>
      <c r="T203" s="248">
        <v>824216681.71000004</v>
      </c>
      <c r="U203" s="249">
        <f t="shared" si="6"/>
        <v>64665082249.659996</v>
      </c>
    </row>
    <row r="204" spans="1:21" ht="12.75" customHeight="1" x14ac:dyDescent="0.25">
      <c r="A204" s="285">
        <v>2024.03</v>
      </c>
      <c r="B204" s="246">
        <v>773365164.11000001</v>
      </c>
      <c r="C204" s="247">
        <v>1036077526.0599999</v>
      </c>
      <c r="D204" s="247">
        <v>2317748200.1500001</v>
      </c>
      <c r="E204" s="247">
        <v>1106933044.1300001</v>
      </c>
      <c r="F204" s="247">
        <v>279857539.63</v>
      </c>
      <c r="G204" s="247">
        <v>2597199737.4000001</v>
      </c>
      <c r="H204" s="247">
        <v>2029005077.78</v>
      </c>
      <c r="I204" s="247">
        <v>936112584.38999999</v>
      </c>
      <c r="J204" s="247">
        <v>6317769569.0200005</v>
      </c>
      <c r="K204" s="247">
        <v>1570216047.47</v>
      </c>
      <c r="L204" s="247">
        <v>433762617.50999999</v>
      </c>
      <c r="M204" s="247">
        <v>16068073571.049999</v>
      </c>
      <c r="N204" s="247">
        <v>1209172953.8099999</v>
      </c>
      <c r="O204" s="247">
        <v>449530670.49000001</v>
      </c>
      <c r="P204" s="247">
        <v>1175505821.9300001</v>
      </c>
      <c r="Q204" s="247">
        <v>580335542.14999998</v>
      </c>
      <c r="R204" s="247">
        <v>2506670784.4400001</v>
      </c>
      <c r="S204" s="247">
        <v>1052261020.5599999</v>
      </c>
      <c r="T204" s="248">
        <v>652691815.75999999</v>
      </c>
      <c r="U204" s="249">
        <f t="shared" si="6"/>
        <v>43092289287.839996</v>
      </c>
    </row>
    <row r="205" spans="1:21" ht="12.75" customHeight="1" x14ac:dyDescent="0.25">
      <c r="A205" s="285">
        <v>2024.04</v>
      </c>
      <c r="B205" s="246">
        <v>893842323.19000006</v>
      </c>
      <c r="C205" s="247">
        <v>1205438393.8599999</v>
      </c>
      <c r="D205" s="247">
        <v>2741414554.54</v>
      </c>
      <c r="E205" s="247">
        <v>1272982513.3299999</v>
      </c>
      <c r="F205" s="247">
        <v>303140100.97000003</v>
      </c>
      <c r="G205" s="247">
        <v>3014865196</v>
      </c>
      <c r="H205" s="247">
        <v>2242688671.9099998</v>
      </c>
      <c r="I205" s="247">
        <v>1106735299.1099999</v>
      </c>
      <c r="J205" s="247">
        <v>7183793602.1599998</v>
      </c>
      <c r="K205" s="247">
        <v>1811540909.9000001</v>
      </c>
      <c r="L205" s="247">
        <v>479158600.06</v>
      </c>
      <c r="M205" s="247">
        <v>18364107892.52</v>
      </c>
      <c r="N205" s="247">
        <v>1326411269.72</v>
      </c>
      <c r="O205" s="247">
        <v>481283874.41000003</v>
      </c>
      <c r="P205" s="247">
        <v>1313093182.25</v>
      </c>
      <c r="Q205" s="247">
        <v>657110990.07000005</v>
      </c>
      <c r="R205" s="247">
        <v>2846303377.8200002</v>
      </c>
      <c r="S205" s="247">
        <v>1219289204.1400001</v>
      </c>
      <c r="T205" s="248">
        <v>706909655.30999994</v>
      </c>
      <c r="U205" s="249">
        <f t="shared" si="6"/>
        <v>49170109611.270004</v>
      </c>
    </row>
    <row r="206" spans="1:21" ht="12.75" customHeight="1" x14ac:dyDescent="0.25">
      <c r="A206" s="285">
        <v>2024.05</v>
      </c>
      <c r="B206" s="246">
        <v>1144402005.0999999</v>
      </c>
      <c r="C206" s="247">
        <v>1510550396.3800001</v>
      </c>
      <c r="D206" s="247">
        <v>3478673476.54</v>
      </c>
      <c r="E206" s="247">
        <v>1645071899.27</v>
      </c>
      <c r="F206" s="247">
        <v>433633838.51999998</v>
      </c>
      <c r="G206" s="247">
        <v>3793087699.9000001</v>
      </c>
      <c r="H206" s="247">
        <v>3048750602.79</v>
      </c>
      <c r="I206" s="247">
        <v>1409358509.22</v>
      </c>
      <c r="J206" s="247">
        <v>9556581036.5300007</v>
      </c>
      <c r="K206" s="247">
        <v>2353542048.8499999</v>
      </c>
      <c r="L206" s="247">
        <v>651280677.04999995</v>
      </c>
      <c r="M206" s="247">
        <v>24102431907.599998</v>
      </c>
      <c r="N206" s="247">
        <v>1809027110.53</v>
      </c>
      <c r="O206" s="247">
        <v>685216385.77999997</v>
      </c>
      <c r="P206" s="247">
        <v>1781984447.51</v>
      </c>
      <c r="Q206" s="247">
        <v>865148479.75999999</v>
      </c>
      <c r="R206" s="247">
        <v>3779550823.1199999</v>
      </c>
      <c r="S206" s="247">
        <v>1568085581.5</v>
      </c>
      <c r="T206" s="248">
        <v>988466080.12</v>
      </c>
      <c r="U206" s="249">
        <f t="shared" si="6"/>
        <v>64604843006.070007</v>
      </c>
    </row>
    <row r="207" spans="1:21" ht="12.75" customHeight="1" x14ac:dyDescent="0.25">
      <c r="A207" s="285">
        <v>2024.06</v>
      </c>
      <c r="B207" s="246">
        <v>1063448750.08</v>
      </c>
      <c r="C207" s="247">
        <v>1440477390.71</v>
      </c>
      <c r="D207" s="247">
        <v>3309816145.5900002</v>
      </c>
      <c r="E207" s="247">
        <v>1515184859.71</v>
      </c>
      <c r="F207" s="247">
        <v>370999430.08999997</v>
      </c>
      <c r="G207" s="247">
        <v>3570012992.46</v>
      </c>
      <c r="H207" s="247">
        <v>2709002598.0599999</v>
      </c>
      <c r="I207" s="247">
        <v>1309852392.0699999</v>
      </c>
      <c r="J207" s="247">
        <v>8617466652.3500004</v>
      </c>
      <c r="K207" s="247">
        <v>2165230632.5799999</v>
      </c>
      <c r="L207" s="247">
        <v>575734809.96000004</v>
      </c>
      <c r="M207" s="247">
        <v>21938409217.830002</v>
      </c>
      <c r="N207" s="247">
        <v>1602909974.02</v>
      </c>
      <c r="O207" s="247">
        <v>592075116.50999999</v>
      </c>
      <c r="P207" s="247">
        <v>1583120365.3299999</v>
      </c>
      <c r="Q207" s="247">
        <v>793362919.47000003</v>
      </c>
      <c r="R207" s="247">
        <v>3422922020.3600001</v>
      </c>
      <c r="S207" s="247">
        <v>1457750664.3800001</v>
      </c>
      <c r="T207" s="248">
        <v>862156868.38999999</v>
      </c>
      <c r="U207" s="249">
        <f t="shared" si="6"/>
        <v>58899933799.949997</v>
      </c>
    </row>
    <row r="208" spans="1:21" ht="12.75" customHeight="1" x14ac:dyDescent="0.25">
      <c r="A208" s="285">
        <v>2024.07</v>
      </c>
      <c r="B208" s="246">
        <v>1053461383.83</v>
      </c>
      <c r="C208" s="247">
        <v>1402433848.0699999</v>
      </c>
      <c r="D208" s="247">
        <v>3106212562.9499998</v>
      </c>
      <c r="E208" s="247">
        <v>1485149481.9300001</v>
      </c>
      <c r="F208" s="247">
        <v>376121652.19</v>
      </c>
      <c r="G208" s="247">
        <v>3523612043.2199998</v>
      </c>
      <c r="H208" s="247">
        <v>2683220777.3899999</v>
      </c>
      <c r="I208" s="247">
        <v>1283681013.45</v>
      </c>
      <c r="J208" s="247">
        <v>8454576530.2200003</v>
      </c>
      <c r="K208" s="247">
        <v>2094128550.3099999</v>
      </c>
      <c r="L208" s="247">
        <v>575685497.94000006</v>
      </c>
      <c r="M208" s="247">
        <v>21505847509.52</v>
      </c>
      <c r="N208" s="247">
        <v>1597330665.99</v>
      </c>
      <c r="O208" s="247">
        <v>589159868.67999995</v>
      </c>
      <c r="P208" s="247">
        <v>1554303723.3199999</v>
      </c>
      <c r="Q208" s="247">
        <v>780266532.44000006</v>
      </c>
      <c r="R208" s="247">
        <v>3387344414.25</v>
      </c>
      <c r="S208" s="247">
        <v>1402567062.78</v>
      </c>
      <c r="T208" s="248">
        <v>852248394.05999994</v>
      </c>
      <c r="U208" s="249">
        <f t="shared" si="6"/>
        <v>57707351512.540001</v>
      </c>
    </row>
    <row r="209" spans="1:21" ht="12.75" customHeight="1" x14ac:dyDescent="0.25">
      <c r="A209" s="285">
        <v>2024.08</v>
      </c>
      <c r="B209" s="246">
        <v>1158168580.73</v>
      </c>
      <c r="C209" s="247">
        <v>1564485165.8199999</v>
      </c>
      <c r="D209" s="247">
        <v>3413966702.6900001</v>
      </c>
      <c r="E209" s="247">
        <v>1665455666.3800001</v>
      </c>
      <c r="F209" s="247">
        <v>414279409.24000001</v>
      </c>
      <c r="G209" s="247">
        <v>4051477403.4899998</v>
      </c>
      <c r="H209" s="247">
        <v>2932672061.9499998</v>
      </c>
      <c r="I209" s="247">
        <v>1441805296.73</v>
      </c>
      <c r="J209" s="247">
        <v>9209282039.1299992</v>
      </c>
      <c r="K209" s="247">
        <v>2294640465.4899998</v>
      </c>
      <c r="L209" s="247">
        <v>650304674.54999995</v>
      </c>
      <c r="M209" s="247">
        <v>23516703037.799999</v>
      </c>
      <c r="N209" s="247">
        <v>1755767410.73</v>
      </c>
      <c r="O209" s="247">
        <v>641623435.87</v>
      </c>
      <c r="P209" s="247">
        <v>1699692677.75</v>
      </c>
      <c r="Q209" s="247">
        <v>849445031.63</v>
      </c>
      <c r="R209" s="247">
        <v>3713546594.6700001</v>
      </c>
      <c r="S209" s="247">
        <v>1543832590.6400001</v>
      </c>
      <c r="T209" s="248">
        <v>932411567.96000004</v>
      </c>
      <c r="U209" s="249">
        <f t="shared" si="6"/>
        <v>63449559813.249992</v>
      </c>
    </row>
    <row r="210" spans="1:21" ht="12.75" customHeight="1" x14ac:dyDescent="0.25">
      <c r="A210" s="285">
        <v>2024.09</v>
      </c>
      <c r="B210" s="246">
        <v>1347250046.0899999</v>
      </c>
      <c r="C210" s="247">
        <v>1866370021.3299999</v>
      </c>
      <c r="D210" s="247">
        <v>4134373995.8699999</v>
      </c>
      <c r="E210" s="247">
        <v>1900930804.55</v>
      </c>
      <c r="F210" s="247">
        <v>513173121.02999997</v>
      </c>
      <c r="G210" s="247">
        <v>4502531506.0500002</v>
      </c>
      <c r="H210" s="247">
        <v>3323895373.0500002</v>
      </c>
      <c r="I210" s="247">
        <v>1648189181.0999999</v>
      </c>
      <c r="J210" s="247">
        <v>10683432332.469999</v>
      </c>
      <c r="K210" s="247">
        <v>2733335085.0300002</v>
      </c>
      <c r="L210" s="247">
        <v>707821018.97000003</v>
      </c>
      <c r="M210" s="247">
        <v>27329525880.099998</v>
      </c>
      <c r="N210" s="247">
        <v>1977507457.6300001</v>
      </c>
      <c r="O210" s="247">
        <v>701352213.88999999</v>
      </c>
      <c r="P210" s="247">
        <v>1988427632.55</v>
      </c>
      <c r="Q210" s="247">
        <v>985510671.94000006</v>
      </c>
      <c r="R210" s="247">
        <v>4268391009.1300001</v>
      </c>
      <c r="S210" s="247">
        <v>1841160440.3299999</v>
      </c>
      <c r="T210" s="248">
        <v>1044323717.0599999</v>
      </c>
      <c r="U210" s="249">
        <f t="shared" si="6"/>
        <v>73497501508.169998</v>
      </c>
    </row>
    <row r="211" spans="1:21" ht="12.75" customHeight="1" x14ac:dyDescent="0.25">
      <c r="A211" s="285">
        <v>2024.1</v>
      </c>
      <c r="B211" s="246">
        <v>1310554496.74</v>
      </c>
      <c r="C211" s="247">
        <v>1739149886.95</v>
      </c>
      <c r="D211" s="247">
        <v>3840962471.4699998</v>
      </c>
      <c r="E211" s="247">
        <v>1844079669.8</v>
      </c>
      <c r="F211" s="247">
        <v>468210495.01999998</v>
      </c>
      <c r="G211" s="247">
        <v>4463003959.6999998</v>
      </c>
      <c r="H211" s="247">
        <v>3276034307.5599999</v>
      </c>
      <c r="I211" s="247">
        <v>1611122636.4100001</v>
      </c>
      <c r="J211" s="247">
        <v>10299571928.879999</v>
      </c>
      <c r="K211" s="247">
        <v>2589030888.7199998</v>
      </c>
      <c r="L211" s="247">
        <v>702357456.08000004</v>
      </c>
      <c r="M211" s="247">
        <v>26630658881.389999</v>
      </c>
      <c r="N211" s="247">
        <v>1956722926.4000001</v>
      </c>
      <c r="O211" s="247">
        <v>714395684.70000005</v>
      </c>
      <c r="P211" s="247">
        <v>1913671909.8299999</v>
      </c>
      <c r="Q211" s="247">
        <v>953248301.38</v>
      </c>
      <c r="R211" s="247">
        <v>4157812945.0300002</v>
      </c>
      <c r="S211" s="247">
        <v>1720995430.3499999</v>
      </c>
      <c r="T211" s="248">
        <v>1045156567.55</v>
      </c>
      <c r="U211" s="249">
        <f t="shared" si="6"/>
        <v>71236740843.960007</v>
      </c>
    </row>
    <row r="212" spans="1:21" ht="12.75" customHeight="1" x14ac:dyDescent="0.25">
      <c r="A212" s="285">
        <v>2024.11</v>
      </c>
      <c r="B212" s="246">
        <v>1374596659.9100001</v>
      </c>
      <c r="C212" s="247">
        <v>1869033975.73</v>
      </c>
      <c r="D212" s="247">
        <v>4274979309.79</v>
      </c>
      <c r="E212" s="247">
        <v>1950312720.9200001</v>
      </c>
      <c r="F212" s="247">
        <v>479502140.60000002</v>
      </c>
      <c r="G212" s="247">
        <v>4507718638.75</v>
      </c>
      <c r="H212" s="247">
        <v>3480911173.4699998</v>
      </c>
      <c r="I212" s="247">
        <v>1679026610.4100001</v>
      </c>
      <c r="J212" s="247">
        <v>11138350474.629999</v>
      </c>
      <c r="K212" s="247">
        <v>2831622812.6500001</v>
      </c>
      <c r="L212" s="247">
        <v>730326757.86000001</v>
      </c>
      <c r="M212" s="247">
        <v>28613387939.439999</v>
      </c>
      <c r="N212" s="247">
        <v>2066156826.3099999</v>
      </c>
      <c r="O212" s="247">
        <v>740241668.88999999</v>
      </c>
      <c r="P212" s="247">
        <v>2049921529.25</v>
      </c>
      <c r="Q212" s="247">
        <v>1019282779.36</v>
      </c>
      <c r="R212" s="247">
        <v>4373602202.1300001</v>
      </c>
      <c r="S212" s="247">
        <v>1896641291.3900001</v>
      </c>
      <c r="T212" s="248">
        <v>1095785113.8099999</v>
      </c>
      <c r="U212" s="249">
        <f t="shared" si="6"/>
        <v>76171400625.300003</v>
      </c>
    </row>
    <row r="213" spans="1:21" ht="12.75" customHeight="1" x14ac:dyDescent="0.25">
      <c r="A213" s="285">
        <v>2024.12</v>
      </c>
      <c r="B213" s="246">
        <v>1438660955.9200001</v>
      </c>
      <c r="C213" s="247">
        <v>2004365191.8199999</v>
      </c>
      <c r="D213" s="247">
        <v>4104657003.7800002</v>
      </c>
      <c r="E213" s="247">
        <v>1979139455.46</v>
      </c>
      <c r="F213" s="247">
        <v>491202603.22000003</v>
      </c>
      <c r="G213" s="247">
        <v>4664613214.1999998</v>
      </c>
      <c r="H213" s="247">
        <v>3381793670.1900001</v>
      </c>
      <c r="I213" s="247">
        <v>1768575773.6500001</v>
      </c>
      <c r="J213" s="247">
        <v>11473632135.530001</v>
      </c>
      <c r="K213" s="247">
        <v>2871572270.79</v>
      </c>
      <c r="L213" s="247">
        <v>744503480.30999994</v>
      </c>
      <c r="M213" s="247">
        <v>29831869585.07</v>
      </c>
      <c r="N213" s="247">
        <v>2109769721.26</v>
      </c>
      <c r="O213" s="247">
        <v>747795433.33000004</v>
      </c>
      <c r="P213" s="247">
        <v>2107035731.0899999</v>
      </c>
      <c r="Q213" s="247">
        <v>1025086363.9400001</v>
      </c>
      <c r="R213" s="247">
        <v>4530514139.7399998</v>
      </c>
      <c r="S213" s="247">
        <v>1960221216.47</v>
      </c>
      <c r="T213" s="248">
        <v>1094896397.6400001</v>
      </c>
      <c r="U213" s="249">
        <f t="shared" si="6"/>
        <v>78329904343.410004</v>
      </c>
    </row>
    <row r="214" spans="1:21" ht="12.75" customHeight="1" x14ac:dyDescent="0.25">
      <c r="A214" s="285">
        <v>2025.01</v>
      </c>
      <c r="B214" s="246">
        <v>1454977937.02</v>
      </c>
      <c r="C214" s="247">
        <v>2082942707.1700001</v>
      </c>
      <c r="D214" s="247">
        <v>4278366418.4699998</v>
      </c>
      <c r="E214" s="247">
        <v>2088589169.55</v>
      </c>
      <c r="F214" s="247">
        <v>580730577.95000005</v>
      </c>
      <c r="G214" s="247">
        <v>4767723335.8800001</v>
      </c>
      <c r="H214" s="247">
        <v>3727471291.6999998</v>
      </c>
      <c r="I214" s="247">
        <v>1901029443.22</v>
      </c>
      <c r="J214" s="247">
        <v>11720415364.52</v>
      </c>
      <c r="K214" s="247">
        <v>2935469481.71</v>
      </c>
      <c r="L214" s="247">
        <v>774600043.08000004</v>
      </c>
      <c r="M214" s="247">
        <v>31808847805.669998</v>
      </c>
      <c r="N214" s="247">
        <v>2214640093.5100002</v>
      </c>
      <c r="O214" s="247">
        <v>832757405.51999998</v>
      </c>
      <c r="P214" s="247">
        <v>2163903378.75</v>
      </c>
      <c r="Q214" s="247">
        <v>1130403211.5899999</v>
      </c>
      <c r="R214" s="247">
        <v>4765041287.8400002</v>
      </c>
      <c r="S214" s="247">
        <v>1998623677.0999999</v>
      </c>
      <c r="T214" s="248">
        <v>1225374359.45</v>
      </c>
      <c r="U214" s="249">
        <f t="shared" si="6"/>
        <v>82451906989.699997</v>
      </c>
    </row>
    <row r="215" spans="1:21" ht="12.75" customHeight="1" x14ac:dyDescent="0.25">
      <c r="A215" s="285">
        <v>2025.02</v>
      </c>
      <c r="B215" s="246">
        <v>3477162513.5799999</v>
      </c>
      <c r="C215" s="247">
        <v>5143820889.0699997</v>
      </c>
      <c r="D215" s="247">
        <v>8833412475.5200005</v>
      </c>
      <c r="E215" s="247">
        <v>4409128316.3100004</v>
      </c>
      <c r="F215" s="247">
        <v>832622360.22000003</v>
      </c>
      <c r="G215" s="247">
        <v>12347361272.860001</v>
      </c>
      <c r="H215" s="247">
        <v>6252602382.21</v>
      </c>
      <c r="I215" s="247">
        <v>4346554171.7299995</v>
      </c>
      <c r="J215" s="247">
        <v>19714797069.310001</v>
      </c>
      <c r="K215" s="247">
        <v>6054362921.8100004</v>
      </c>
      <c r="L215" s="247">
        <v>1257521613.3</v>
      </c>
      <c r="M215" s="247">
        <v>54785578591.690002</v>
      </c>
      <c r="N215" s="247">
        <v>3894484804.7199998</v>
      </c>
      <c r="O215" s="247">
        <v>1183518073.8599999</v>
      </c>
      <c r="P215" s="247">
        <v>4018267013.5500002</v>
      </c>
      <c r="Q215" s="247">
        <v>2117993098.6400001</v>
      </c>
      <c r="R215" s="247">
        <v>8804786395.6700001</v>
      </c>
      <c r="S215" s="247">
        <v>4270138490.3400002</v>
      </c>
      <c r="T215" s="248">
        <v>1799064997.8599999</v>
      </c>
      <c r="U215" s="249">
        <f t="shared" si="6"/>
        <v>153543177452.25</v>
      </c>
    </row>
    <row r="216" spans="1:21" ht="12.75" customHeight="1" x14ac:dyDescent="0.25">
      <c r="A216" s="285">
        <v>2025.03</v>
      </c>
      <c r="B216" s="246">
        <v>1395684334.5</v>
      </c>
      <c r="C216" s="247">
        <v>1944589540.55</v>
      </c>
      <c r="D216" s="247">
        <v>4038192565.98</v>
      </c>
      <c r="E216" s="247">
        <v>2005270619.3800001</v>
      </c>
      <c r="F216" s="247">
        <v>529444923.85000002</v>
      </c>
      <c r="G216" s="247">
        <v>4787936192.71</v>
      </c>
      <c r="H216" s="247">
        <v>3473664422</v>
      </c>
      <c r="I216" s="247">
        <v>1811531423.3900001</v>
      </c>
      <c r="J216" s="247">
        <v>11058927772.57</v>
      </c>
      <c r="K216" s="247">
        <v>2731038850.29</v>
      </c>
      <c r="L216" s="247">
        <v>723752334.33000004</v>
      </c>
      <c r="M216" s="247">
        <v>30170977428.959999</v>
      </c>
      <c r="N216" s="247">
        <v>2054085612.75</v>
      </c>
      <c r="O216" s="247">
        <v>763892200</v>
      </c>
      <c r="P216" s="247">
        <v>2036202890.74</v>
      </c>
      <c r="Q216" s="247">
        <v>1087605262.78</v>
      </c>
      <c r="R216" s="247">
        <v>4505098407.7700005</v>
      </c>
      <c r="S216" s="247">
        <v>1868905525.45</v>
      </c>
      <c r="T216" s="248">
        <v>1146482987.2</v>
      </c>
      <c r="U216" s="249">
        <f t="shared" si="6"/>
        <v>78133283295.199997</v>
      </c>
    </row>
    <row r="217" spans="1:21" ht="12.75" customHeight="1" x14ac:dyDescent="0.25">
      <c r="A217" s="285">
        <v>2025.04</v>
      </c>
      <c r="B217" s="246">
        <v>1330158864.2</v>
      </c>
      <c r="C217" s="247">
        <v>1888811860.0799999</v>
      </c>
      <c r="D217" s="247">
        <v>4056227054.48</v>
      </c>
      <c r="E217" s="247">
        <v>1891575084.2</v>
      </c>
      <c r="F217" s="247">
        <v>479750883.00999999</v>
      </c>
      <c r="G217" s="247">
        <v>4590014680.3599997</v>
      </c>
      <c r="H217" s="247">
        <v>3252248222.4000001</v>
      </c>
      <c r="I217" s="247">
        <v>1714829341.0699999</v>
      </c>
      <c r="J217" s="247">
        <v>10618504298.77</v>
      </c>
      <c r="K217" s="247">
        <v>2636757077.29</v>
      </c>
      <c r="L217" s="247">
        <v>694273896.27999997</v>
      </c>
      <c r="M217" s="247">
        <v>28591645088.560001</v>
      </c>
      <c r="N217" s="247">
        <v>1920928371.1700001</v>
      </c>
      <c r="O217" s="247">
        <v>700520707.61000001</v>
      </c>
      <c r="P217" s="247">
        <v>1947930694.3299999</v>
      </c>
      <c r="Q217" s="247">
        <v>1049156879.0599999</v>
      </c>
      <c r="R217" s="247">
        <v>4276853227.5500002</v>
      </c>
      <c r="S217" s="247">
        <v>1835455437.9000001</v>
      </c>
      <c r="T217" s="248">
        <v>1057333408.23</v>
      </c>
      <c r="U217" s="249">
        <f t="shared" si="6"/>
        <v>74532975076.549988</v>
      </c>
    </row>
    <row r="218" spans="1:21" ht="12.75" customHeight="1" x14ac:dyDescent="0.25">
      <c r="A218" s="285">
        <v>2025.05</v>
      </c>
      <c r="B218" s="246">
        <v>1422947678.3599999</v>
      </c>
      <c r="C218" s="247">
        <v>1977512741.22</v>
      </c>
      <c r="D218" s="247">
        <v>4131502756.6700001</v>
      </c>
      <c r="E218" s="247">
        <v>2043279759.55</v>
      </c>
      <c r="F218" s="247">
        <v>549800023.94000006</v>
      </c>
      <c r="G218" s="247">
        <v>4812687073.29</v>
      </c>
      <c r="H218" s="247">
        <v>3594381313.9200001</v>
      </c>
      <c r="I218" s="247">
        <v>1819252547.3800001</v>
      </c>
      <c r="J218" s="247">
        <v>11452985828.84</v>
      </c>
      <c r="K218" s="247">
        <v>2808867739.8800001</v>
      </c>
      <c r="L218" s="247">
        <v>763202376.13999999</v>
      </c>
      <c r="M218" s="247">
        <v>30696995466.950001</v>
      </c>
      <c r="N218" s="247">
        <v>2126541004.8</v>
      </c>
      <c r="O218" s="247">
        <v>803343610.22000003</v>
      </c>
      <c r="P218" s="247">
        <v>2111627706.6300001</v>
      </c>
      <c r="Q218" s="247">
        <v>1099150090.9400001</v>
      </c>
      <c r="R218" s="247">
        <v>4582268847.71</v>
      </c>
      <c r="S218" s="247">
        <v>1909924596.0799999</v>
      </c>
      <c r="T218" s="248">
        <v>1245737832.0699999</v>
      </c>
      <c r="U218" s="249">
        <f t="shared" si="6"/>
        <v>79952008994.590027</v>
      </c>
    </row>
    <row r="219" spans="1:21" ht="12.75" customHeight="1" x14ac:dyDescent="0.25">
      <c r="A219" s="285">
        <v>2025.06</v>
      </c>
      <c r="B219" s="246">
        <v>1515569770.02</v>
      </c>
      <c r="C219" s="247">
        <v>2163896836.1199999</v>
      </c>
      <c r="D219" s="247">
        <v>4510076428.8500004</v>
      </c>
      <c r="E219" s="247">
        <v>2174312174.0599999</v>
      </c>
      <c r="F219" s="247">
        <v>562276777.78999996</v>
      </c>
      <c r="G219" s="247">
        <v>5285582314.1899996</v>
      </c>
      <c r="H219" s="247">
        <v>3713037849.8800001</v>
      </c>
      <c r="I219" s="247">
        <v>1945240363.53</v>
      </c>
      <c r="J219" s="247">
        <v>12092758982.780001</v>
      </c>
      <c r="K219" s="247">
        <v>3001160750.1300001</v>
      </c>
      <c r="L219" s="247">
        <v>811864002.53999996</v>
      </c>
      <c r="M219" s="247">
        <v>32504505215.91</v>
      </c>
      <c r="N219" s="247">
        <v>2222930126.5999999</v>
      </c>
      <c r="O219" s="247">
        <v>815021971.38999999</v>
      </c>
      <c r="P219" s="247">
        <v>2197509535.4099998</v>
      </c>
      <c r="Q219" s="247">
        <v>1152664944.8599999</v>
      </c>
      <c r="R219" s="247">
        <v>4828016237.8800001</v>
      </c>
      <c r="S219" s="247">
        <v>2075565515.8199999</v>
      </c>
      <c r="T219" s="248">
        <v>1215549961.98</v>
      </c>
      <c r="U219" s="249">
        <f t="shared" si="6"/>
        <v>84787539759.740021</v>
      </c>
    </row>
    <row r="220" spans="1:21" ht="12.75" customHeight="1" x14ac:dyDescent="0.25">
      <c r="A220" s="285">
        <v>2025.07</v>
      </c>
      <c r="B220" s="246">
        <v>1516507923.3399999</v>
      </c>
      <c r="C220" s="247">
        <v>2117514218.04</v>
      </c>
      <c r="D220" s="247">
        <v>4406460686.29</v>
      </c>
      <c r="E220" s="247">
        <v>2188083045.1500001</v>
      </c>
      <c r="F220" s="247">
        <v>571510613.32000005</v>
      </c>
      <c r="G220" s="247">
        <v>5059465794.7200003</v>
      </c>
      <c r="H220" s="247">
        <v>3807511311.3400002</v>
      </c>
      <c r="I220" s="247">
        <v>1916149462.76</v>
      </c>
      <c r="J220" s="247">
        <v>12113985922.26</v>
      </c>
      <c r="K220" s="247">
        <v>2986111423.52</v>
      </c>
      <c r="L220" s="247">
        <v>790446227.55999994</v>
      </c>
      <c r="M220" s="247">
        <v>33312331416.77</v>
      </c>
      <c r="N220" s="247">
        <v>2265683024.4899998</v>
      </c>
      <c r="O220" s="247">
        <v>849063105.02999997</v>
      </c>
      <c r="P220" s="247">
        <v>2221483709.9400001</v>
      </c>
      <c r="Q220" s="247">
        <v>1143275362.1400001</v>
      </c>
      <c r="R220" s="247">
        <v>4921287325.3800001</v>
      </c>
      <c r="S220" s="247">
        <v>2047269518.4400001</v>
      </c>
      <c r="T220" s="248">
        <v>1266469286.6800001</v>
      </c>
      <c r="U220" s="249">
        <f t="shared" si="6"/>
        <v>85500609377.169998</v>
      </c>
    </row>
    <row r="221" spans="1:21" ht="12.75" customHeight="1" x14ac:dyDescent="0.25">
      <c r="A221" s="285">
        <v>2025.08</v>
      </c>
      <c r="B221" s="246">
        <v>1641106027.1199999</v>
      </c>
      <c r="C221" s="247">
        <v>2302167355.2600002</v>
      </c>
      <c r="D221" s="247">
        <v>4776169816.3100004</v>
      </c>
      <c r="E221" s="247">
        <v>2376607257.8400002</v>
      </c>
      <c r="F221" s="247">
        <v>625742668.92999995</v>
      </c>
      <c r="G221" s="247">
        <v>5665243925.1700001</v>
      </c>
      <c r="H221" s="247">
        <v>4132402545.9499998</v>
      </c>
      <c r="I221" s="247">
        <v>2104668343.4100001</v>
      </c>
      <c r="J221" s="247">
        <v>13310664438.43</v>
      </c>
      <c r="K221" s="247">
        <v>3257138826.71</v>
      </c>
      <c r="L221" s="247">
        <v>848156668.04999995</v>
      </c>
      <c r="M221" s="247">
        <v>35872232139.059998</v>
      </c>
      <c r="N221" s="247">
        <v>2442408160.1599998</v>
      </c>
      <c r="O221" s="247">
        <v>916526871.70000005</v>
      </c>
      <c r="P221" s="247">
        <v>2399976494.4899998</v>
      </c>
      <c r="Q221" s="247">
        <v>1258586699.3199999</v>
      </c>
      <c r="R221" s="247">
        <v>5444876479.9399996</v>
      </c>
      <c r="S221" s="247">
        <v>2198264250.3600001</v>
      </c>
      <c r="T221" s="248">
        <v>1386993562.28</v>
      </c>
      <c r="U221" s="249">
        <f t="shared" si="6"/>
        <v>92959932530.490005</v>
      </c>
    </row>
    <row r="222" spans="1:21" ht="12.75" customHeight="1" x14ac:dyDescent="0.25">
      <c r="A222" s="285">
        <v>2025.09</v>
      </c>
      <c r="B222" s="246" t="e">
        <v>#N/A</v>
      </c>
      <c r="C222" s="247" t="e">
        <v>#N/A</v>
      </c>
      <c r="D222" s="247" t="e">
        <v>#N/A</v>
      </c>
      <c r="E222" s="247" t="e">
        <v>#N/A</v>
      </c>
      <c r="F222" s="247" t="e">
        <v>#N/A</v>
      </c>
      <c r="G222" s="247" t="e">
        <v>#N/A</v>
      </c>
      <c r="H222" s="247" t="e">
        <v>#N/A</v>
      </c>
      <c r="I222" s="247" t="e">
        <v>#N/A</v>
      </c>
      <c r="J222" s="247" t="e">
        <v>#N/A</v>
      </c>
      <c r="K222" s="247" t="e">
        <v>#N/A</v>
      </c>
      <c r="L222" s="247" t="e">
        <v>#N/A</v>
      </c>
      <c r="M222" s="247" t="e">
        <v>#N/A</v>
      </c>
      <c r="N222" s="247" t="e">
        <v>#N/A</v>
      </c>
      <c r="O222" s="247" t="e">
        <v>#N/A</v>
      </c>
      <c r="P222" s="247" t="e">
        <v>#N/A</v>
      </c>
      <c r="Q222" s="247" t="e">
        <v>#N/A</v>
      </c>
      <c r="R222" s="247" t="e">
        <v>#N/A</v>
      </c>
      <c r="S222" s="247" t="e">
        <v>#N/A</v>
      </c>
      <c r="T222" s="248" t="e">
        <v>#N/A</v>
      </c>
      <c r="U222" s="249" t="e">
        <f t="shared" si="6"/>
        <v>#N/A</v>
      </c>
    </row>
    <row r="223" spans="1:21" ht="12.75" customHeight="1" x14ac:dyDescent="0.25">
      <c r="A223" s="285">
        <v>2025.1</v>
      </c>
      <c r="B223" s="246" t="e">
        <v>#N/A</v>
      </c>
      <c r="C223" s="247" t="e">
        <v>#N/A</v>
      </c>
      <c r="D223" s="247" t="e">
        <v>#N/A</v>
      </c>
      <c r="E223" s="247" t="e">
        <v>#N/A</v>
      </c>
      <c r="F223" s="247" t="e">
        <v>#N/A</v>
      </c>
      <c r="G223" s="247" t="e">
        <v>#N/A</v>
      </c>
      <c r="H223" s="247" t="e">
        <v>#N/A</v>
      </c>
      <c r="I223" s="247" t="e">
        <v>#N/A</v>
      </c>
      <c r="J223" s="247" t="e">
        <v>#N/A</v>
      </c>
      <c r="K223" s="247" t="e">
        <v>#N/A</v>
      </c>
      <c r="L223" s="247" t="e">
        <v>#N/A</v>
      </c>
      <c r="M223" s="247" t="e">
        <v>#N/A</v>
      </c>
      <c r="N223" s="247" t="e">
        <v>#N/A</v>
      </c>
      <c r="O223" s="247" t="e">
        <v>#N/A</v>
      </c>
      <c r="P223" s="247" t="e">
        <v>#N/A</v>
      </c>
      <c r="Q223" s="247" t="e">
        <v>#N/A</v>
      </c>
      <c r="R223" s="247" t="e">
        <v>#N/A</v>
      </c>
      <c r="S223" s="247" t="e">
        <v>#N/A</v>
      </c>
      <c r="T223" s="248" t="e">
        <v>#N/A</v>
      </c>
      <c r="U223" s="249" t="e">
        <f t="shared" si="6"/>
        <v>#N/A</v>
      </c>
    </row>
    <row r="224" spans="1:21" ht="12.75" customHeight="1" x14ac:dyDescent="0.25">
      <c r="A224" s="285">
        <v>2025.11</v>
      </c>
      <c r="B224" s="246" t="e">
        <v>#N/A</v>
      </c>
      <c r="C224" s="247" t="e">
        <v>#N/A</v>
      </c>
      <c r="D224" s="247" t="e">
        <v>#N/A</v>
      </c>
      <c r="E224" s="247" t="e">
        <v>#N/A</v>
      </c>
      <c r="F224" s="247" t="e">
        <v>#N/A</v>
      </c>
      <c r="G224" s="247" t="e">
        <v>#N/A</v>
      </c>
      <c r="H224" s="247" t="e">
        <v>#N/A</v>
      </c>
      <c r="I224" s="247" t="e">
        <v>#N/A</v>
      </c>
      <c r="J224" s="247" t="e">
        <v>#N/A</v>
      </c>
      <c r="K224" s="247" t="e">
        <v>#N/A</v>
      </c>
      <c r="L224" s="247" t="e">
        <v>#N/A</v>
      </c>
      <c r="M224" s="247" t="e">
        <v>#N/A</v>
      </c>
      <c r="N224" s="247" t="e">
        <v>#N/A</v>
      </c>
      <c r="O224" s="247" t="e">
        <v>#N/A</v>
      </c>
      <c r="P224" s="247" t="e">
        <v>#N/A</v>
      </c>
      <c r="Q224" s="247" t="e">
        <v>#N/A</v>
      </c>
      <c r="R224" s="247" t="e">
        <v>#N/A</v>
      </c>
      <c r="S224" s="247" t="e">
        <v>#N/A</v>
      </c>
      <c r="T224" s="248" t="e">
        <v>#N/A</v>
      </c>
      <c r="U224" s="249" t="e">
        <f t="shared" si="6"/>
        <v>#N/A</v>
      </c>
    </row>
    <row r="225" spans="1:21" ht="12.75" customHeight="1" x14ac:dyDescent="0.25">
      <c r="A225" s="285">
        <v>2025.12</v>
      </c>
      <c r="B225" s="246" t="e">
        <v>#N/A</v>
      </c>
      <c r="C225" s="247" t="e">
        <v>#N/A</v>
      </c>
      <c r="D225" s="247" t="e">
        <v>#N/A</v>
      </c>
      <c r="E225" s="247" t="e">
        <v>#N/A</v>
      </c>
      <c r="F225" s="247" t="e">
        <v>#N/A</v>
      </c>
      <c r="G225" s="247" t="e">
        <v>#N/A</v>
      </c>
      <c r="H225" s="247" t="e">
        <v>#N/A</v>
      </c>
      <c r="I225" s="247" t="e">
        <v>#N/A</v>
      </c>
      <c r="J225" s="247" t="e">
        <v>#N/A</v>
      </c>
      <c r="K225" s="247" t="e">
        <v>#N/A</v>
      </c>
      <c r="L225" s="247" t="e">
        <v>#N/A</v>
      </c>
      <c r="M225" s="247" t="e">
        <v>#N/A</v>
      </c>
      <c r="N225" s="247" t="e">
        <v>#N/A</v>
      </c>
      <c r="O225" s="247" t="e">
        <v>#N/A</v>
      </c>
      <c r="P225" s="247" t="e">
        <v>#N/A</v>
      </c>
      <c r="Q225" s="247" t="e">
        <v>#N/A</v>
      </c>
      <c r="R225" s="247" t="e">
        <v>#N/A</v>
      </c>
      <c r="S225" s="247" t="e">
        <v>#N/A</v>
      </c>
      <c r="T225" s="248" t="e">
        <v>#N/A</v>
      </c>
      <c r="U225" s="249" t="e">
        <f t="shared" si="6"/>
        <v>#N/A</v>
      </c>
    </row>
    <row r="226" spans="1:21" ht="12.75" customHeight="1" x14ac:dyDescent="0.25">
      <c r="A226" s="285">
        <v>2026.01</v>
      </c>
      <c r="B226" s="246" t="e">
        <v>#N/A</v>
      </c>
      <c r="C226" s="247" t="e">
        <v>#N/A</v>
      </c>
      <c r="D226" s="247" t="e">
        <v>#N/A</v>
      </c>
      <c r="E226" s="247" t="e">
        <v>#N/A</v>
      </c>
      <c r="F226" s="247" t="e">
        <v>#N/A</v>
      </c>
      <c r="G226" s="247" t="e">
        <v>#N/A</v>
      </c>
      <c r="H226" s="247" t="e">
        <v>#N/A</v>
      </c>
      <c r="I226" s="247" t="e">
        <v>#N/A</v>
      </c>
      <c r="J226" s="247" t="e">
        <v>#N/A</v>
      </c>
      <c r="K226" s="247" t="e">
        <v>#N/A</v>
      </c>
      <c r="L226" s="247" t="e">
        <v>#N/A</v>
      </c>
      <c r="M226" s="247" t="e">
        <v>#N/A</v>
      </c>
      <c r="N226" s="247" t="e">
        <v>#N/A</v>
      </c>
      <c r="O226" s="247" t="e">
        <v>#N/A</v>
      </c>
      <c r="P226" s="247" t="e">
        <v>#N/A</v>
      </c>
      <c r="Q226" s="247" t="e">
        <v>#N/A</v>
      </c>
      <c r="R226" s="247" t="e">
        <v>#N/A</v>
      </c>
      <c r="S226" s="247" t="e">
        <v>#N/A</v>
      </c>
      <c r="T226" s="248" t="e">
        <v>#N/A</v>
      </c>
      <c r="U226" s="249" t="e">
        <f t="shared" si="6"/>
        <v>#N/A</v>
      </c>
    </row>
    <row r="227" spans="1:21" ht="12.75" customHeight="1" x14ac:dyDescent="0.25">
      <c r="A227" s="285">
        <v>2026.02</v>
      </c>
      <c r="B227" s="246" t="e">
        <v>#N/A</v>
      </c>
      <c r="C227" s="247" t="e">
        <v>#N/A</v>
      </c>
      <c r="D227" s="247" t="e">
        <v>#N/A</v>
      </c>
      <c r="E227" s="247" t="e">
        <v>#N/A</v>
      </c>
      <c r="F227" s="247" t="e">
        <v>#N/A</v>
      </c>
      <c r="G227" s="247" t="e">
        <v>#N/A</v>
      </c>
      <c r="H227" s="247" t="e">
        <v>#N/A</v>
      </c>
      <c r="I227" s="247" t="e">
        <v>#N/A</v>
      </c>
      <c r="J227" s="247" t="e">
        <v>#N/A</v>
      </c>
      <c r="K227" s="247" t="e">
        <v>#N/A</v>
      </c>
      <c r="L227" s="247" t="e">
        <v>#N/A</v>
      </c>
      <c r="M227" s="247" t="e">
        <v>#N/A</v>
      </c>
      <c r="N227" s="247" t="e">
        <v>#N/A</v>
      </c>
      <c r="O227" s="247" t="e">
        <v>#N/A</v>
      </c>
      <c r="P227" s="247" t="e">
        <v>#N/A</v>
      </c>
      <c r="Q227" s="247" t="e">
        <v>#N/A</v>
      </c>
      <c r="R227" s="247" t="e">
        <v>#N/A</v>
      </c>
      <c r="S227" s="247" t="e">
        <v>#N/A</v>
      </c>
      <c r="T227" s="248" t="e">
        <v>#N/A</v>
      </c>
      <c r="U227" s="249" t="e">
        <f t="shared" si="6"/>
        <v>#N/A</v>
      </c>
    </row>
    <row r="228" spans="1:21" ht="12.75" customHeight="1" x14ac:dyDescent="0.25">
      <c r="A228" s="285">
        <v>2026.03</v>
      </c>
      <c r="B228" s="246" t="e">
        <v>#N/A</v>
      </c>
      <c r="C228" s="247" t="e">
        <v>#N/A</v>
      </c>
      <c r="D228" s="247" t="e">
        <v>#N/A</v>
      </c>
      <c r="E228" s="247" t="e">
        <v>#N/A</v>
      </c>
      <c r="F228" s="247" t="e">
        <v>#N/A</v>
      </c>
      <c r="G228" s="247" t="e">
        <v>#N/A</v>
      </c>
      <c r="H228" s="247" t="e">
        <v>#N/A</v>
      </c>
      <c r="I228" s="247" t="e">
        <v>#N/A</v>
      </c>
      <c r="J228" s="247" t="e">
        <v>#N/A</v>
      </c>
      <c r="K228" s="247" t="e">
        <v>#N/A</v>
      </c>
      <c r="L228" s="247" t="e">
        <v>#N/A</v>
      </c>
      <c r="M228" s="247" t="e">
        <v>#N/A</v>
      </c>
      <c r="N228" s="247" t="e">
        <v>#N/A</v>
      </c>
      <c r="O228" s="247" t="e">
        <v>#N/A</v>
      </c>
      <c r="P228" s="247" t="e">
        <v>#N/A</v>
      </c>
      <c r="Q228" s="247" t="e">
        <v>#N/A</v>
      </c>
      <c r="R228" s="247" t="e">
        <v>#N/A</v>
      </c>
      <c r="S228" s="247" t="e">
        <v>#N/A</v>
      </c>
      <c r="T228" s="248" t="e">
        <v>#N/A</v>
      </c>
      <c r="U228" s="249" t="e">
        <f t="shared" si="6"/>
        <v>#N/A</v>
      </c>
    </row>
    <row r="229" spans="1:21" ht="12.75" customHeight="1" x14ac:dyDescent="0.25">
      <c r="A229" s="285">
        <v>2026.04</v>
      </c>
      <c r="B229" s="246" t="e">
        <v>#N/A</v>
      </c>
      <c r="C229" s="247" t="e">
        <v>#N/A</v>
      </c>
      <c r="D229" s="247" t="e">
        <v>#N/A</v>
      </c>
      <c r="E229" s="247" t="e">
        <v>#N/A</v>
      </c>
      <c r="F229" s="247" t="e">
        <v>#N/A</v>
      </c>
      <c r="G229" s="247" t="e">
        <v>#N/A</v>
      </c>
      <c r="H229" s="247" t="e">
        <v>#N/A</v>
      </c>
      <c r="I229" s="247" t="e">
        <v>#N/A</v>
      </c>
      <c r="J229" s="247" t="e">
        <v>#N/A</v>
      </c>
      <c r="K229" s="247" t="e">
        <v>#N/A</v>
      </c>
      <c r="L229" s="247" t="e">
        <v>#N/A</v>
      </c>
      <c r="M229" s="247" t="e">
        <v>#N/A</v>
      </c>
      <c r="N229" s="247" t="e">
        <v>#N/A</v>
      </c>
      <c r="O229" s="247" t="e">
        <v>#N/A</v>
      </c>
      <c r="P229" s="247" t="e">
        <v>#N/A</v>
      </c>
      <c r="Q229" s="247" t="e">
        <v>#N/A</v>
      </c>
      <c r="R229" s="247" t="e">
        <v>#N/A</v>
      </c>
      <c r="S229" s="247" t="e">
        <v>#N/A</v>
      </c>
      <c r="T229" s="248" t="e">
        <v>#N/A</v>
      </c>
      <c r="U229" s="249" t="e">
        <f t="shared" si="6"/>
        <v>#N/A</v>
      </c>
    </row>
    <row r="230" spans="1:21" ht="12.75" customHeight="1" x14ac:dyDescent="0.25">
      <c r="A230" s="285">
        <v>2026.05</v>
      </c>
      <c r="B230" s="246" t="e">
        <v>#N/A</v>
      </c>
      <c r="C230" s="247" t="e">
        <v>#N/A</v>
      </c>
      <c r="D230" s="247" t="e">
        <v>#N/A</v>
      </c>
      <c r="E230" s="247" t="e">
        <v>#N/A</v>
      </c>
      <c r="F230" s="247" t="e">
        <v>#N/A</v>
      </c>
      <c r="G230" s="247" t="e">
        <v>#N/A</v>
      </c>
      <c r="H230" s="247" t="e">
        <v>#N/A</v>
      </c>
      <c r="I230" s="247" t="e">
        <v>#N/A</v>
      </c>
      <c r="J230" s="247" t="e">
        <v>#N/A</v>
      </c>
      <c r="K230" s="247" t="e">
        <v>#N/A</v>
      </c>
      <c r="L230" s="247" t="e">
        <v>#N/A</v>
      </c>
      <c r="M230" s="247" t="e">
        <v>#N/A</v>
      </c>
      <c r="N230" s="247" t="e">
        <v>#N/A</v>
      </c>
      <c r="O230" s="247" t="e">
        <v>#N/A</v>
      </c>
      <c r="P230" s="247" t="e">
        <v>#N/A</v>
      </c>
      <c r="Q230" s="247" t="e">
        <v>#N/A</v>
      </c>
      <c r="R230" s="247" t="e">
        <v>#N/A</v>
      </c>
      <c r="S230" s="247" t="e">
        <v>#N/A</v>
      </c>
      <c r="T230" s="248" t="e">
        <v>#N/A</v>
      </c>
      <c r="U230" s="249" t="e">
        <f t="shared" si="6"/>
        <v>#N/A</v>
      </c>
    </row>
    <row r="231" spans="1:21" ht="12.75" customHeight="1" x14ac:dyDescent="0.25">
      <c r="A231" s="285">
        <v>2026.06</v>
      </c>
      <c r="B231" s="246" t="e">
        <v>#N/A</v>
      </c>
      <c r="C231" s="247" t="e">
        <v>#N/A</v>
      </c>
      <c r="D231" s="247" t="e">
        <v>#N/A</v>
      </c>
      <c r="E231" s="247" t="e">
        <v>#N/A</v>
      </c>
      <c r="F231" s="247" t="e">
        <v>#N/A</v>
      </c>
      <c r="G231" s="247" t="e">
        <v>#N/A</v>
      </c>
      <c r="H231" s="247" t="e">
        <v>#N/A</v>
      </c>
      <c r="I231" s="247" t="e">
        <v>#N/A</v>
      </c>
      <c r="J231" s="247" t="e">
        <v>#N/A</v>
      </c>
      <c r="K231" s="247" t="e">
        <v>#N/A</v>
      </c>
      <c r="L231" s="247" t="e">
        <v>#N/A</v>
      </c>
      <c r="M231" s="247" t="e">
        <v>#N/A</v>
      </c>
      <c r="N231" s="247" t="e">
        <v>#N/A</v>
      </c>
      <c r="O231" s="247" t="e">
        <v>#N/A</v>
      </c>
      <c r="P231" s="247" t="e">
        <v>#N/A</v>
      </c>
      <c r="Q231" s="247" t="e">
        <v>#N/A</v>
      </c>
      <c r="R231" s="247" t="e">
        <v>#N/A</v>
      </c>
      <c r="S231" s="247" t="e">
        <v>#N/A</v>
      </c>
      <c r="T231" s="248" t="e">
        <v>#N/A</v>
      </c>
      <c r="U231" s="249" t="e">
        <f t="shared" si="6"/>
        <v>#N/A</v>
      </c>
    </row>
    <row r="232" spans="1:21" ht="12.75" customHeight="1" x14ac:dyDescent="0.25">
      <c r="A232" s="285">
        <v>2026.07</v>
      </c>
      <c r="B232" s="246" t="e">
        <v>#N/A</v>
      </c>
      <c r="C232" s="247" t="e">
        <v>#N/A</v>
      </c>
      <c r="D232" s="247" t="e">
        <v>#N/A</v>
      </c>
      <c r="E232" s="247" t="e">
        <v>#N/A</v>
      </c>
      <c r="F232" s="247" t="e">
        <v>#N/A</v>
      </c>
      <c r="G232" s="247" t="e">
        <v>#N/A</v>
      </c>
      <c r="H232" s="247" t="e">
        <v>#N/A</v>
      </c>
      <c r="I232" s="247" t="e">
        <v>#N/A</v>
      </c>
      <c r="J232" s="247" t="e">
        <v>#N/A</v>
      </c>
      <c r="K232" s="247" t="e">
        <v>#N/A</v>
      </c>
      <c r="L232" s="247" t="e">
        <v>#N/A</v>
      </c>
      <c r="M232" s="247" t="e">
        <v>#N/A</v>
      </c>
      <c r="N232" s="247" t="e">
        <v>#N/A</v>
      </c>
      <c r="O232" s="247" t="e">
        <v>#N/A</v>
      </c>
      <c r="P232" s="247" t="e">
        <v>#N/A</v>
      </c>
      <c r="Q232" s="247" t="e">
        <v>#N/A</v>
      </c>
      <c r="R232" s="247" t="e">
        <v>#N/A</v>
      </c>
      <c r="S232" s="247" t="e">
        <v>#N/A</v>
      </c>
      <c r="T232" s="248" t="e">
        <v>#N/A</v>
      </c>
      <c r="U232" s="249" t="e">
        <f t="shared" si="6"/>
        <v>#N/A</v>
      </c>
    </row>
    <row r="233" spans="1:21" ht="12.75" customHeight="1" x14ac:dyDescent="0.25">
      <c r="A233" s="285">
        <v>2026.08</v>
      </c>
      <c r="B233" s="246" t="e">
        <v>#N/A</v>
      </c>
      <c r="C233" s="247" t="e">
        <v>#N/A</v>
      </c>
      <c r="D233" s="247" t="e">
        <v>#N/A</v>
      </c>
      <c r="E233" s="247" t="e">
        <v>#N/A</v>
      </c>
      <c r="F233" s="247" t="e">
        <v>#N/A</v>
      </c>
      <c r="G233" s="247" t="e">
        <v>#N/A</v>
      </c>
      <c r="H233" s="247" t="e">
        <v>#N/A</v>
      </c>
      <c r="I233" s="247" t="e">
        <v>#N/A</v>
      </c>
      <c r="J233" s="247" t="e">
        <v>#N/A</v>
      </c>
      <c r="K233" s="247" t="e">
        <v>#N/A</v>
      </c>
      <c r="L233" s="247" t="e">
        <v>#N/A</v>
      </c>
      <c r="M233" s="247" t="e">
        <v>#N/A</v>
      </c>
      <c r="N233" s="247" t="e">
        <v>#N/A</v>
      </c>
      <c r="O233" s="247" t="e">
        <v>#N/A</v>
      </c>
      <c r="P233" s="247" t="e">
        <v>#N/A</v>
      </c>
      <c r="Q233" s="247" t="e">
        <v>#N/A</v>
      </c>
      <c r="R233" s="247" t="e">
        <v>#N/A</v>
      </c>
      <c r="S233" s="247" t="e">
        <v>#N/A</v>
      </c>
      <c r="T233" s="248" t="e">
        <v>#N/A</v>
      </c>
      <c r="U233" s="249" t="e">
        <f t="shared" si="6"/>
        <v>#N/A</v>
      </c>
    </row>
    <row r="234" spans="1:21" ht="12.75" customHeight="1" x14ac:dyDescent="0.25">
      <c r="A234" s="285">
        <v>2026.09</v>
      </c>
      <c r="B234" s="246" t="e">
        <v>#N/A</v>
      </c>
      <c r="C234" s="247" t="e">
        <v>#N/A</v>
      </c>
      <c r="D234" s="247" t="e">
        <v>#N/A</v>
      </c>
      <c r="E234" s="247" t="e">
        <v>#N/A</v>
      </c>
      <c r="F234" s="247" t="e">
        <v>#N/A</v>
      </c>
      <c r="G234" s="247" t="e">
        <v>#N/A</v>
      </c>
      <c r="H234" s="247" t="e">
        <v>#N/A</v>
      </c>
      <c r="I234" s="247" t="e">
        <v>#N/A</v>
      </c>
      <c r="J234" s="247" t="e">
        <v>#N/A</v>
      </c>
      <c r="K234" s="247" t="e">
        <v>#N/A</v>
      </c>
      <c r="L234" s="247" t="e">
        <v>#N/A</v>
      </c>
      <c r="M234" s="247" t="e">
        <v>#N/A</v>
      </c>
      <c r="N234" s="247" t="e">
        <v>#N/A</v>
      </c>
      <c r="O234" s="247" t="e">
        <v>#N/A</v>
      </c>
      <c r="P234" s="247" t="e">
        <v>#N/A</v>
      </c>
      <c r="Q234" s="247" t="e">
        <v>#N/A</v>
      </c>
      <c r="R234" s="247" t="e">
        <v>#N/A</v>
      </c>
      <c r="S234" s="247" t="e">
        <v>#N/A</v>
      </c>
      <c r="T234" s="248" t="e">
        <v>#N/A</v>
      </c>
      <c r="U234" s="249" t="e">
        <f t="shared" si="6"/>
        <v>#N/A</v>
      </c>
    </row>
    <row r="235" spans="1:21" ht="12.75" customHeight="1" x14ac:dyDescent="0.25">
      <c r="A235" s="285">
        <v>2026.1</v>
      </c>
      <c r="B235" s="246" t="e">
        <v>#N/A</v>
      </c>
      <c r="C235" s="247" t="e">
        <v>#N/A</v>
      </c>
      <c r="D235" s="247" t="e">
        <v>#N/A</v>
      </c>
      <c r="E235" s="247" t="e">
        <v>#N/A</v>
      </c>
      <c r="F235" s="247" t="e">
        <v>#N/A</v>
      </c>
      <c r="G235" s="247" t="e">
        <v>#N/A</v>
      </c>
      <c r="H235" s="247" t="e">
        <v>#N/A</v>
      </c>
      <c r="I235" s="247" t="e">
        <v>#N/A</v>
      </c>
      <c r="J235" s="247" t="e">
        <v>#N/A</v>
      </c>
      <c r="K235" s="247" t="e">
        <v>#N/A</v>
      </c>
      <c r="L235" s="247" t="e">
        <v>#N/A</v>
      </c>
      <c r="M235" s="247" t="e">
        <v>#N/A</v>
      </c>
      <c r="N235" s="247" t="e">
        <v>#N/A</v>
      </c>
      <c r="O235" s="247" t="e">
        <v>#N/A</v>
      </c>
      <c r="P235" s="247" t="e">
        <v>#N/A</v>
      </c>
      <c r="Q235" s="247" t="e">
        <v>#N/A</v>
      </c>
      <c r="R235" s="247" t="e">
        <v>#N/A</v>
      </c>
      <c r="S235" s="247" t="e">
        <v>#N/A</v>
      </c>
      <c r="T235" s="248" t="e">
        <v>#N/A</v>
      </c>
      <c r="U235" s="249" t="e">
        <f t="shared" si="6"/>
        <v>#N/A</v>
      </c>
    </row>
    <row r="236" spans="1:21" ht="12.75" customHeight="1" x14ac:dyDescent="0.25">
      <c r="A236" s="285">
        <v>2026.11</v>
      </c>
      <c r="B236" s="246" t="e">
        <v>#N/A</v>
      </c>
      <c r="C236" s="247" t="e">
        <v>#N/A</v>
      </c>
      <c r="D236" s="247" t="e">
        <v>#N/A</v>
      </c>
      <c r="E236" s="247" t="e">
        <v>#N/A</v>
      </c>
      <c r="F236" s="247" t="e">
        <v>#N/A</v>
      </c>
      <c r="G236" s="247" t="e">
        <v>#N/A</v>
      </c>
      <c r="H236" s="247" t="e">
        <v>#N/A</v>
      </c>
      <c r="I236" s="247" t="e">
        <v>#N/A</v>
      </c>
      <c r="J236" s="247" t="e">
        <v>#N/A</v>
      </c>
      <c r="K236" s="247" t="e">
        <v>#N/A</v>
      </c>
      <c r="L236" s="247" t="e">
        <v>#N/A</v>
      </c>
      <c r="M236" s="247" t="e">
        <v>#N/A</v>
      </c>
      <c r="N236" s="247" t="e">
        <v>#N/A</v>
      </c>
      <c r="O236" s="247" t="e">
        <v>#N/A</v>
      </c>
      <c r="P236" s="247" t="e">
        <v>#N/A</v>
      </c>
      <c r="Q236" s="247" t="e">
        <v>#N/A</v>
      </c>
      <c r="R236" s="247" t="e">
        <v>#N/A</v>
      </c>
      <c r="S236" s="247" t="e">
        <v>#N/A</v>
      </c>
      <c r="T236" s="248" t="e">
        <v>#N/A</v>
      </c>
      <c r="U236" s="249" t="e">
        <f t="shared" si="6"/>
        <v>#N/A</v>
      </c>
    </row>
    <row r="237" spans="1:21" ht="12.75" customHeight="1" x14ac:dyDescent="0.25">
      <c r="A237" s="285">
        <v>2026.12</v>
      </c>
      <c r="B237" s="246" t="e">
        <v>#N/A</v>
      </c>
      <c r="C237" s="247" t="e">
        <v>#N/A</v>
      </c>
      <c r="D237" s="247" t="e">
        <v>#N/A</v>
      </c>
      <c r="E237" s="247" t="e">
        <v>#N/A</v>
      </c>
      <c r="F237" s="247" t="e">
        <v>#N/A</v>
      </c>
      <c r="G237" s="247" t="e">
        <v>#N/A</v>
      </c>
      <c r="H237" s="247" t="e">
        <v>#N/A</v>
      </c>
      <c r="I237" s="247" t="e">
        <v>#N/A</v>
      </c>
      <c r="J237" s="247" t="e">
        <v>#N/A</v>
      </c>
      <c r="K237" s="247" t="e">
        <v>#N/A</v>
      </c>
      <c r="L237" s="247" t="e">
        <v>#N/A</v>
      </c>
      <c r="M237" s="247" t="e">
        <v>#N/A</v>
      </c>
      <c r="N237" s="247" t="e">
        <v>#N/A</v>
      </c>
      <c r="O237" s="247" t="e">
        <v>#N/A</v>
      </c>
      <c r="P237" s="247" t="e">
        <v>#N/A</v>
      </c>
      <c r="Q237" s="247" t="e">
        <v>#N/A</v>
      </c>
      <c r="R237" s="247" t="e">
        <v>#N/A</v>
      </c>
      <c r="S237" s="247" t="e">
        <v>#N/A</v>
      </c>
      <c r="T237" s="248" t="e">
        <v>#N/A</v>
      </c>
      <c r="U237" s="249" t="e">
        <f t="shared" si="6"/>
        <v>#N/A</v>
      </c>
    </row>
    <row r="238" spans="1:21" ht="12.75" customHeight="1" x14ac:dyDescent="0.25">
      <c r="A238" s="285">
        <v>2027.01</v>
      </c>
      <c r="B238" s="246" t="e">
        <v>#N/A</v>
      </c>
      <c r="C238" s="247" t="e">
        <v>#N/A</v>
      </c>
      <c r="D238" s="247" t="e">
        <v>#N/A</v>
      </c>
      <c r="E238" s="247" t="e">
        <v>#N/A</v>
      </c>
      <c r="F238" s="247" t="e">
        <v>#N/A</v>
      </c>
      <c r="G238" s="247" t="e">
        <v>#N/A</v>
      </c>
      <c r="H238" s="247" t="e">
        <v>#N/A</v>
      </c>
      <c r="I238" s="247" t="e">
        <v>#N/A</v>
      </c>
      <c r="J238" s="247" t="e">
        <v>#N/A</v>
      </c>
      <c r="K238" s="247" t="e">
        <v>#N/A</v>
      </c>
      <c r="L238" s="247" t="e">
        <v>#N/A</v>
      </c>
      <c r="M238" s="247" t="e">
        <v>#N/A</v>
      </c>
      <c r="N238" s="247" t="e">
        <v>#N/A</v>
      </c>
      <c r="O238" s="247" t="e">
        <v>#N/A</v>
      </c>
      <c r="P238" s="247" t="e">
        <v>#N/A</v>
      </c>
      <c r="Q238" s="247" t="e">
        <v>#N/A</v>
      </c>
      <c r="R238" s="247" t="e">
        <v>#N/A</v>
      </c>
      <c r="S238" s="247" t="e">
        <v>#N/A</v>
      </c>
      <c r="T238" s="248" t="e">
        <v>#N/A</v>
      </c>
      <c r="U238" s="249" t="e">
        <f t="shared" si="6"/>
        <v>#N/A</v>
      </c>
    </row>
    <row r="239" spans="1:21" ht="12.75" customHeight="1" x14ac:dyDescent="0.25">
      <c r="A239" s="285">
        <v>2027.02</v>
      </c>
      <c r="B239" s="246" t="e">
        <v>#N/A</v>
      </c>
      <c r="C239" s="247" t="e">
        <v>#N/A</v>
      </c>
      <c r="D239" s="247" t="e">
        <v>#N/A</v>
      </c>
      <c r="E239" s="247" t="e">
        <v>#N/A</v>
      </c>
      <c r="F239" s="247" t="e">
        <v>#N/A</v>
      </c>
      <c r="G239" s="247" t="e">
        <v>#N/A</v>
      </c>
      <c r="H239" s="247" t="e">
        <v>#N/A</v>
      </c>
      <c r="I239" s="247" t="e">
        <v>#N/A</v>
      </c>
      <c r="J239" s="247" t="e">
        <v>#N/A</v>
      </c>
      <c r="K239" s="247" t="e">
        <v>#N/A</v>
      </c>
      <c r="L239" s="247" t="e">
        <v>#N/A</v>
      </c>
      <c r="M239" s="247" t="e">
        <v>#N/A</v>
      </c>
      <c r="N239" s="247" t="e">
        <v>#N/A</v>
      </c>
      <c r="O239" s="247" t="e">
        <v>#N/A</v>
      </c>
      <c r="P239" s="247" t="e">
        <v>#N/A</v>
      </c>
      <c r="Q239" s="247" t="e">
        <v>#N/A</v>
      </c>
      <c r="R239" s="247" t="e">
        <v>#N/A</v>
      </c>
      <c r="S239" s="247" t="e">
        <v>#N/A</v>
      </c>
      <c r="T239" s="248" t="e">
        <v>#N/A</v>
      </c>
      <c r="U239" s="249" t="e">
        <f t="shared" si="6"/>
        <v>#N/A</v>
      </c>
    </row>
    <row r="240" spans="1:21" ht="12.75" customHeight="1" x14ac:dyDescent="0.25">
      <c r="A240" s="285">
        <v>2027.03</v>
      </c>
      <c r="B240" s="246" t="e">
        <v>#N/A</v>
      </c>
      <c r="C240" s="247" t="e">
        <v>#N/A</v>
      </c>
      <c r="D240" s="247" t="e">
        <v>#N/A</v>
      </c>
      <c r="E240" s="247" t="e">
        <v>#N/A</v>
      </c>
      <c r="F240" s="247" t="e">
        <v>#N/A</v>
      </c>
      <c r="G240" s="247" t="e">
        <v>#N/A</v>
      </c>
      <c r="H240" s="247" t="e">
        <v>#N/A</v>
      </c>
      <c r="I240" s="247" t="e">
        <v>#N/A</v>
      </c>
      <c r="J240" s="247" t="e">
        <v>#N/A</v>
      </c>
      <c r="K240" s="247" t="e">
        <v>#N/A</v>
      </c>
      <c r="L240" s="247" t="e">
        <v>#N/A</v>
      </c>
      <c r="M240" s="247" t="e">
        <v>#N/A</v>
      </c>
      <c r="N240" s="247" t="e">
        <v>#N/A</v>
      </c>
      <c r="O240" s="247" t="e">
        <v>#N/A</v>
      </c>
      <c r="P240" s="247" t="e">
        <v>#N/A</v>
      </c>
      <c r="Q240" s="247" t="e">
        <v>#N/A</v>
      </c>
      <c r="R240" s="247" t="e">
        <v>#N/A</v>
      </c>
      <c r="S240" s="247" t="e">
        <v>#N/A</v>
      </c>
      <c r="T240" s="248" t="e">
        <v>#N/A</v>
      </c>
      <c r="U240" s="249" t="e">
        <f t="shared" si="6"/>
        <v>#N/A</v>
      </c>
    </row>
    <row r="241" spans="1:21" ht="12.75" customHeight="1" x14ac:dyDescent="0.25">
      <c r="A241" s="285">
        <v>2027.04</v>
      </c>
      <c r="B241" s="246" t="e">
        <v>#N/A</v>
      </c>
      <c r="C241" s="247" t="e">
        <v>#N/A</v>
      </c>
      <c r="D241" s="247" t="e">
        <v>#N/A</v>
      </c>
      <c r="E241" s="247" t="e">
        <v>#N/A</v>
      </c>
      <c r="F241" s="247" t="e">
        <v>#N/A</v>
      </c>
      <c r="G241" s="247" t="e">
        <v>#N/A</v>
      </c>
      <c r="H241" s="247" t="e">
        <v>#N/A</v>
      </c>
      <c r="I241" s="247" t="e">
        <v>#N/A</v>
      </c>
      <c r="J241" s="247" t="e">
        <v>#N/A</v>
      </c>
      <c r="K241" s="247" t="e">
        <v>#N/A</v>
      </c>
      <c r="L241" s="247" t="e">
        <v>#N/A</v>
      </c>
      <c r="M241" s="247" t="e">
        <v>#N/A</v>
      </c>
      <c r="N241" s="247" t="e">
        <v>#N/A</v>
      </c>
      <c r="O241" s="247" t="e">
        <v>#N/A</v>
      </c>
      <c r="P241" s="247" t="e">
        <v>#N/A</v>
      </c>
      <c r="Q241" s="247" t="e">
        <v>#N/A</v>
      </c>
      <c r="R241" s="247" t="e">
        <v>#N/A</v>
      </c>
      <c r="S241" s="247" t="e">
        <v>#N/A</v>
      </c>
      <c r="T241" s="248" t="e">
        <v>#N/A</v>
      </c>
      <c r="U241" s="249" t="e">
        <f t="shared" si="6"/>
        <v>#N/A</v>
      </c>
    </row>
    <row r="242" spans="1:21" ht="12.75" customHeight="1" x14ac:dyDescent="0.25">
      <c r="A242" s="285">
        <v>2027.05</v>
      </c>
      <c r="B242" s="246" t="e">
        <v>#N/A</v>
      </c>
      <c r="C242" s="247" t="e">
        <v>#N/A</v>
      </c>
      <c r="D242" s="247" t="e">
        <v>#N/A</v>
      </c>
      <c r="E242" s="247" t="e">
        <v>#N/A</v>
      </c>
      <c r="F242" s="247" t="e">
        <v>#N/A</v>
      </c>
      <c r="G242" s="247" t="e">
        <v>#N/A</v>
      </c>
      <c r="H242" s="247" t="e">
        <v>#N/A</v>
      </c>
      <c r="I242" s="247" t="e">
        <v>#N/A</v>
      </c>
      <c r="J242" s="247" t="e">
        <v>#N/A</v>
      </c>
      <c r="K242" s="247" t="e">
        <v>#N/A</v>
      </c>
      <c r="L242" s="247" t="e">
        <v>#N/A</v>
      </c>
      <c r="M242" s="247" t="e">
        <v>#N/A</v>
      </c>
      <c r="N242" s="247" t="e">
        <v>#N/A</v>
      </c>
      <c r="O242" s="247" t="e">
        <v>#N/A</v>
      </c>
      <c r="P242" s="247" t="e">
        <v>#N/A</v>
      </c>
      <c r="Q242" s="247" t="e">
        <v>#N/A</v>
      </c>
      <c r="R242" s="247" t="e">
        <v>#N/A</v>
      </c>
      <c r="S242" s="247" t="e">
        <v>#N/A</v>
      </c>
      <c r="T242" s="248" t="e">
        <v>#N/A</v>
      </c>
      <c r="U242" s="249" t="e">
        <f t="shared" si="6"/>
        <v>#N/A</v>
      </c>
    </row>
    <row r="243" spans="1:21" ht="12.75" customHeight="1" x14ac:dyDescent="0.25">
      <c r="A243" s="285">
        <v>2027.06</v>
      </c>
      <c r="B243" s="246" t="e">
        <v>#N/A</v>
      </c>
      <c r="C243" s="247" t="e">
        <v>#N/A</v>
      </c>
      <c r="D243" s="247" t="e">
        <v>#N/A</v>
      </c>
      <c r="E243" s="247" t="e">
        <v>#N/A</v>
      </c>
      <c r="F243" s="247" t="e">
        <v>#N/A</v>
      </c>
      <c r="G243" s="247" t="e">
        <v>#N/A</v>
      </c>
      <c r="H243" s="247" t="e">
        <v>#N/A</v>
      </c>
      <c r="I243" s="247" t="e">
        <v>#N/A</v>
      </c>
      <c r="J243" s="247" t="e">
        <v>#N/A</v>
      </c>
      <c r="K243" s="247" t="e">
        <v>#N/A</v>
      </c>
      <c r="L243" s="247" t="e">
        <v>#N/A</v>
      </c>
      <c r="M243" s="247" t="e">
        <v>#N/A</v>
      </c>
      <c r="N243" s="247" t="e">
        <v>#N/A</v>
      </c>
      <c r="O243" s="247" t="e">
        <v>#N/A</v>
      </c>
      <c r="P243" s="247" t="e">
        <v>#N/A</v>
      </c>
      <c r="Q243" s="247" t="e">
        <v>#N/A</v>
      </c>
      <c r="R243" s="247" t="e">
        <v>#N/A</v>
      </c>
      <c r="S243" s="247" t="e">
        <v>#N/A</v>
      </c>
      <c r="T243" s="248" t="e">
        <v>#N/A</v>
      </c>
      <c r="U243" s="249" t="e">
        <f t="shared" si="6"/>
        <v>#N/A</v>
      </c>
    </row>
    <row r="244" spans="1:21" ht="12.75" customHeight="1" x14ac:dyDescent="0.25">
      <c r="A244" s="285">
        <v>2027.07</v>
      </c>
      <c r="B244" s="246" t="e">
        <v>#N/A</v>
      </c>
      <c r="C244" s="247" t="e">
        <v>#N/A</v>
      </c>
      <c r="D244" s="247" t="e">
        <v>#N/A</v>
      </c>
      <c r="E244" s="247" t="e">
        <v>#N/A</v>
      </c>
      <c r="F244" s="247" t="e">
        <v>#N/A</v>
      </c>
      <c r="G244" s="247" t="e">
        <v>#N/A</v>
      </c>
      <c r="H244" s="247" t="e">
        <v>#N/A</v>
      </c>
      <c r="I244" s="247" t="e">
        <v>#N/A</v>
      </c>
      <c r="J244" s="247" t="e">
        <v>#N/A</v>
      </c>
      <c r="K244" s="247" t="e">
        <v>#N/A</v>
      </c>
      <c r="L244" s="247" t="e">
        <v>#N/A</v>
      </c>
      <c r="M244" s="247" t="e">
        <v>#N/A</v>
      </c>
      <c r="N244" s="247" t="e">
        <v>#N/A</v>
      </c>
      <c r="O244" s="247" t="e">
        <v>#N/A</v>
      </c>
      <c r="P244" s="247" t="e">
        <v>#N/A</v>
      </c>
      <c r="Q244" s="247" t="e">
        <v>#N/A</v>
      </c>
      <c r="R244" s="247" t="e">
        <v>#N/A</v>
      </c>
      <c r="S244" s="247" t="e">
        <v>#N/A</v>
      </c>
      <c r="T244" s="248" t="e">
        <v>#N/A</v>
      </c>
      <c r="U244" s="249" t="e">
        <f t="shared" si="6"/>
        <v>#N/A</v>
      </c>
    </row>
    <row r="245" spans="1:21" ht="12.75" customHeight="1" x14ac:dyDescent="0.25">
      <c r="A245" s="285">
        <v>2027.08</v>
      </c>
      <c r="B245" s="246" t="e">
        <v>#N/A</v>
      </c>
      <c r="C245" s="247" t="e">
        <v>#N/A</v>
      </c>
      <c r="D245" s="247" t="e">
        <v>#N/A</v>
      </c>
      <c r="E245" s="247" t="e">
        <v>#N/A</v>
      </c>
      <c r="F245" s="247" t="e">
        <v>#N/A</v>
      </c>
      <c r="G245" s="247" t="e">
        <v>#N/A</v>
      </c>
      <c r="H245" s="247" t="e">
        <v>#N/A</v>
      </c>
      <c r="I245" s="247" t="e">
        <v>#N/A</v>
      </c>
      <c r="J245" s="247" t="e">
        <v>#N/A</v>
      </c>
      <c r="K245" s="247" t="e">
        <v>#N/A</v>
      </c>
      <c r="L245" s="247" t="e">
        <v>#N/A</v>
      </c>
      <c r="M245" s="247" t="e">
        <v>#N/A</v>
      </c>
      <c r="N245" s="247" t="e">
        <v>#N/A</v>
      </c>
      <c r="O245" s="247" t="e">
        <v>#N/A</v>
      </c>
      <c r="P245" s="247" t="e">
        <v>#N/A</v>
      </c>
      <c r="Q245" s="247" t="e">
        <v>#N/A</v>
      </c>
      <c r="R245" s="247" t="e">
        <v>#N/A</v>
      </c>
      <c r="S245" s="247" t="e">
        <v>#N/A</v>
      </c>
      <c r="T245" s="248" t="e">
        <v>#N/A</v>
      </c>
      <c r="U245" s="249" t="e">
        <f t="shared" si="6"/>
        <v>#N/A</v>
      </c>
    </row>
    <row r="246" spans="1:21" ht="12.75" customHeight="1" x14ac:dyDescent="0.25">
      <c r="A246" s="285">
        <v>2027.09</v>
      </c>
      <c r="B246" s="246" t="e">
        <v>#N/A</v>
      </c>
      <c r="C246" s="247" t="e">
        <v>#N/A</v>
      </c>
      <c r="D246" s="247" t="e">
        <v>#N/A</v>
      </c>
      <c r="E246" s="247" t="e">
        <v>#N/A</v>
      </c>
      <c r="F246" s="247" t="e">
        <v>#N/A</v>
      </c>
      <c r="G246" s="247" t="e">
        <v>#N/A</v>
      </c>
      <c r="H246" s="247" t="e">
        <v>#N/A</v>
      </c>
      <c r="I246" s="247" t="e">
        <v>#N/A</v>
      </c>
      <c r="J246" s="247" t="e">
        <v>#N/A</v>
      </c>
      <c r="K246" s="247" t="e">
        <v>#N/A</v>
      </c>
      <c r="L246" s="247" t="e">
        <v>#N/A</v>
      </c>
      <c r="M246" s="247" t="e">
        <v>#N/A</v>
      </c>
      <c r="N246" s="247" t="e">
        <v>#N/A</v>
      </c>
      <c r="O246" s="247" t="e">
        <v>#N/A</v>
      </c>
      <c r="P246" s="247" t="e">
        <v>#N/A</v>
      </c>
      <c r="Q246" s="247" t="e">
        <v>#N/A</v>
      </c>
      <c r="R246" s="247" t="e">
        <v>#N/A</v>
      </c>
      <c r="S246" s="247" t="e">
        <v>#N/A</v>
      </c>
      <c r="T246" s="248" t="e">
        <v>#N/A</v>
      </c>
      <c r="U246" s="249" t="e">
        <f t="shared" si="6"/>
        <v>#N/A</v>
      </c>
    </row>
    <row r="247" spans="1:21" ht="12.75" customHeight="1" x14ac:dyDescent="0.25">
      <c r="A247" s="285">
        <v>2027.1</v>
      </c>
      <c r="B247" s="246" t="e">
        <v>#N/A</v>
      </c>
      <c r="C247" s="247" t="e">
        <v>#N/A</v>
      </c>
      <c r="D247" s="247" t="e">
        <v>#N/A</v>
      </c>
      <c r="E247" s="247" t="e">
        <v>#N/A</v>
      </c>
      <c r="F247" s="247" t="e">
        <v>#N/A</v>
      </c>
      <c r="G247" s="247" t="e">
        <v>#N/A</v>
      </c>
      <c r="H247" s="247" t="e">
        <v>#N/A</v>
      </c>
      <c r="I247" s="247" t="e">
        <v>#N/A</v>
      </c>
      <c r="J247" s="247" t="e">
        <v>#N/A</v>
      </c>
      <c r="K247" s="247" t="e">
        <v>#N/A</v>
      </c>
      <c r="L247" s="247" t="e">
        <v>#N/A</v>
      </c>
      <c r="M247" s="247" t="e">
        <v>#N/A</v>
      </c>
      <c r="N247" s="247" t="e">
        <v>#N/A</v>
      </c>
      <c r="O247" s="247" t="e">
        <v>#N/A</v>
      </c>
      <c r="P247" s="247" t="e">
        <v>#N/A</v>
      </c>
      <c r="Q247" s="247" t="e">
        <v>#N/A</v>
      </c>
      <c r="R247" s="247" t="e">
        <v>#N/A</v>
      </c>
      <c r="S247" s="247" t="e">
        <v>#N/A</v>
      </c>
      <c r="T247" s="248" t="e">
        <v>#N/A</v>
      </c>
      <c r="U247" s="249" t="e">
        <f t="shared" si="6"/>
        <v>#N/A</v>
      </c>
    </row>
    <row r="248" spans="1:21" ht="12.75" customHeight="1" x14ac:dyDescent="0.25">
      <c r="A248" s="285">
        <v>2027.11</v>
      </c>
      <c r="B248" s="246" t="e">
        <v>#N/A</v>
      </c>
      <c r="C248" s="247" t="e">
        <v>#N/A</v>
      </c>
      <c r="D248" s="247" t="e">
        <v>#N/A</v>
      </c>
      <c r="E248" s="247" t="e">
        <v>#N/A</v>
      </c>
      <c r="F248" s="247" t="e">
        <v>#N/A</v>
      </c>
      <c r="G248" s="247" t="e">
        <v>#N/A</v>
      </c>
      <c r="H248" s="247" t="e">
        <v>#N/A</v>
      </c>
      <c r="I248" s="247" t="e">
        <v>#N/A</v>
      </c>
      <c r="J248" s="247" t="e">
        <v>#N/A</v>
      </c>
      <c r="K248" s="247" t="e">
        <v>#N/A</v>
      </c>
      <c r="L248" s="247" t="e">
        <v>#N/A</v>
      </c>
      <c r="M248" s="247" t="e">
        <v>#N/A</v>
      </c>
      <c r="N248" s="247" t="e">
        <v>#N/A</v>
      </c>
      <c r="O248" s="247" t="e">
        <v>#N/A</v>
      </c>
      <c r="P248" s="247" t="e">
        <v>#N/A</v>
      </c>
      <c r="Q248" s="247" t="e">
        <v>#N/A</v>
      </c>
      <c r="R248" s="247" t="e">
        <v>#N/A</v>
      </c>
      <c r="S248" s="247" t="e">
        <v>#N/A</v>
      </c>
      <c r="T248" s="248" t="e">
        <v>#N/A</v>
      </c>
      <c r="U248" s="249" t="e">
        <f t="shared" si="6"/>
        <v>#N/A</v>
      </c>
    </row>
    <row r="249" spans="1:21" ht="12.75" customHeight="1" x14ac:dyDescent="0.25">
      <c r="A249" s="285">
        <v>2027.12</v>
      </c>
      <c r="B249" s="246" t="e">
        <v>#N/A</v>
      </c>
      <c r="C249" s="247" t="e">
        <v>#N/A</v>
      </c>
      <c r="D249" s="247" t="e">
        <v>#N/A</v>
      </c>
      <c r="E249" s="247" t="e">
        <v>#N/A</v>
      </c>
      <c r="F249" s="247" t="e">
        <v>#N/A</v>
      </c>
      <c r="G249" s="247" t="e">
        <v>#N/A</v>
      </c>
      <c r="H249" s="247" t="e">
        <v>#N/A</v>
      </c>
      <c r="I249" s="247" t="e">
        <v>#N/A</v>
      </c>
      <c r="J249" s="247" t="e">
        <v>#N/A</v>
      </c>
      <c r="K249" s="247" t="e">
        <v>#N/A</v>
      </c>
      <c r="L249" s="247" t="e">
        <v>#N/A</v>
      </c>
      <c r="M249" s="247" t="e">
        <v>#N/A</v>
      </c>
      <c r="N249" s="247" t="e">
        <v>#N/A</v>
      </c>
      <c r="O249" s="247" t="e">
        <v>#N/A</v>
      </c>
      <c r="P249" s="247" t="e">
        <v>#N/A</v>
      </c>
      <c r="Q249" s="247" t="e">
        <v>#N/A</v>
      </c>
      <c r="R249" s="247" t="e">
        <v>#N/A</v>
      </c>
      <c r="S249" s="247" t="e">
        <v>#N/A</v>
      </c>
      <c r="T249" s="248" t="e">
        <v>#N/A</v>
      </c>
      <c r="U249" s="249" t="e">
        <f t="shared" si="6"/>
        <v>#N/A</v>
      </c>
    </row>
    <row r="250" spans="1:21" ht="12.75" customHeight="1" x14ac:dyDescent="0.25">
      <c r="A250" s="285">
        <v>2028.01</v>
      </c>
      <c r="B250" s="246" t="e">
        <v>#N/A</v>
      </c>
      <c r="C250" s="247" t="e">
        <v>#N/A</v>
      </c>
      <c r="D250" s="247" t="e">
        <v>#N/A</v>
      </c>
      <c r="E250" s="247" t="e">
        <v>#N/A</v>
      </c>
      <c r="F250" s="247" t="e">
        <v>#N/A</v>
      </c>
      <c r="G250" s="247" t="e">
        <v>#N/A</v>
      </c>
      <c r="H250" s="247" t="e">
        <v>#N/A</v>
      </c>
      <c r="I250" s="247" t="e">
        <v>#N/A</v>
      </c>
      <c r="J250" s="247" t="e">
        <v>#N/A</v>
      </c>
      <c r="K250" s="247" t="e">
        <v>#N/A</v>
      </c>
      <c r="L250" s="247" t="e">
        <v>#N/A</v>
      </c>
      <c r="M250" s="247" t="e">
        <v>#N/A</v>
      </c>
      <c r="N250" s="247" t="e">
        <v>#N/A</v>
      </c>
      <c r="O250" s="247" t="e">
        <v>#N/A</v>
      </c>
      <c r="P250" s="247" t="e">
        <v>#N/A</v>
      </c>
      <c r="Q250" s="247" t="e">
        <v>#N/A</v>
      </c>
      <c r="R250" s="247" t="e">
        <v>#N/A</v>
      </c>
      <c r="S250" s="247" t="e">
        <v>#N/A</v>
      </c>
      <c r="T250" s="248" t="e">
        <v>#N/A</v>
      </c>
      <c r="U250" s="249" t="e">
        <f t="shared" si="6"/>
        <v>#N/A</v>
      </c>
    </row>
    <row r="251" spans="1:21" ht="12.75" customHeight="1" x14ac:dyDescent="0.25">
      <c r="A251" s="285">
        <v>2028.02</v>
      </c>
      <c r="B251" s="246" t="e">
        <v>#N/A</v>
      </c>
      <c r="C251" s="247" t="e">
        <v>#N/A</v>
      </c>
      <c r="D251" s="247" t="e">
        <v>#N/A</v>
      </c>
      <c r="E251" s="247" t="e">
        <v>#N/A</v>
      </c>
      <c r="F251" s="247" t="e">
        <v>#N/A</v>
      </c>
      <c r="G251" s="247" t="e">
        <v>#N/A</v>
      </c>
      <c r="H251" s="247" t="e">
        <v>#N/A</v>
      </c>
      <c r="I251" s="247" t="e">
        <v>#N/A</v>
      </c>
      <c r="J251" s="247" t="e">
        <v>#N/A</v>
      </c>
      <c r="K251" s="247" t="e">
        <v>#N/A</v>
      </c>
      <c r="L251" s="247" t="e">
        <v>#N/A</v>
      </c>
      <c r="M251" s="247" t="e">
        <v>#N/A</v>
      </c>
      <c r="N251" s="247" t="e">
        <v>#N/A</v>
      </c>
      <c r="O251" s="247" t="e">
        <v>#N/A</v>
      </c>
      <c r="P251" s="247" t="e">
        <v>#N/A</v>
      </c>
      <c r="Q251" s="247" t="e">
        <v>#N/A</v>
      </c>
      <c r="R251" s="247" t="e">
        <v>#N/A</v>
      </c>
      <c r="S251" s="247" t="e">
        <v>#N/A</v>
      </c>
      <c r="T251" s="248" t="e">
        <v>#N/A</v>
      </c>
      <c r="U251" s="249" t="e">
        <f t="shared" si="6"/>
        <v>#N/A</v>
      </c>
    </row>
    <row r="252" spans="1:21" ht="12.75" customHeight="1" x14ac:dyDescent="0.25">
      <c r="A252" s="285">
        <v>2028.03</v>
      </c>
      <c r="B252" s="246" t="e">
        <v>#N/A</v>
      </c>
      <c r="C252" s="247" t="e">
        <v>#N/A</v>
      </c>
      <c r="D252" s="247" t="e">
        <v>#N/A</v>
      </c>
      <c r="E252" s="247" t="e">
        <v>#N/A</v>
      </c>
      <c r="F252" s="247" t="e">
        <v>#N/A</v>
      </c>
      <c r="G252" s="247" t="e">
        <v>#N/A</v>
      </c>
      <c r="H252" s="247" t="e">
        <v>#N/A</v>
      </c>
      <c r="I252" s="247" t="e">
        <v>#N/A</v>
      </c>
      <c r="J252" s="247" t="e">
        <v>#N/A</v>
      </c>
      <c r="K252" s="247" t="e">
        <v>#N/A</v>
      </c>
      <c r="L252" s="247" t="e">
        <v>#N/A</v>
      </c>
      <c r="M252" s="247" t="e">
        <v>#N/A</v>
      </c>
      <c r="N252" s="247" t="e">
        <v>#N/A</v>
      </c>
      <c r="O252" s="247" t="e">
        <v>#N/A</v>
      </c>
      <c r="P252" s="247" t="e">
        <v>#N/A</v>
      </c>
      <c r="Q252" s="247" t="e">
        <v>#N/A</v>
      </c>
      <c r="R252" s="247" t="e">
        <v>#N/A</v>
      </c>
      <c r="S252" s="247" t="e">
        <v>#N/A</v>
      </c>
      <c r="T252" s="248" t="e">
        <v>#N/A</v>
      </c>
      <c r="U252" s="249" t="e">
        <f t="shared" si="6"/>
        <v>#N/A</v>
      </c>
    </row>
    <row r="253" spans="1:21" ht="12.75" customHeight="1" x14ac:dyDescent="0.25">
      <c r="A253" s="285">
        <v>2028.04</v>
      </c>
      <c r="B253" s="246" t="e">
        <v>#N/A</v>
      </c>
      <c r="C253" s="247" t="e">
        <v>#N/A</v>
      </c>
      <c r="D253" s="247" t="e">
        <v>#N/A</v>
      </c>
      <c r="E253" s="247" t="e">
        <v>#N/A</v>
      </c>
      <c r="F253" s="247" t="e">
        <v>#N/A</v>
      </c>
      <c r="G253" s="247" t="e">
        <v>#N/A</v>
      </c>
      <c r="H253" s="247" t="e">
        <v>#N/A</v>
      </c>
      <c r="I253" s="247" t="e">
        <v>#N/A</v>
      </c>
      <c r="J253" s="247" t="e">
        <v>#N/A</v>
      </c>
      <c r="K253" s="247" t="e">
        <v>#N/A</v>
      </c>
      <c r="L253" s="247" t="e">
        <v>#N/A</v>
      </c>
      <c r="M253" s="247" t="e">
        <v>#N/A</v>
      </c>
      <c r="N253" s="247" t="e">
        <v>#N/A</v>
      </c>
      <c r="O253" s="247" t="e">
        <v>#N/A</v>
      </c>
      <c r="P253" s="247" t="e">
        <v>#N/A</v>
      </c>
      <c r="Q253" s="247" t="e">
        <v>#N/A</v>
      </c>
      <c r="R253" s="247" t="e">
        <v>#N/A</v>
      </c>
      <c r="S253" s="247" t="e">
        <v>#N/A</v>
      </c>
      <c r="T253" s="248" t="e">
        <v>#N/A</v>
      </c>
      <c r="U253" s="249" t="e">
        <f t="shared" si="6"/>
        <v>#N/A</v>
      </c>
    </row>
    <row r="254" spans="1:21" ht="12.75" customHeight="1" x14ac:dyDescent="0.25">
      <c r="A254" s="285">
        <v>2028.05</v>
      </c>
      <c r="B254" s="246" t="e">
        <v>#N/A</v>
      </c>
      <c r="C254" s="247" t="e">
        <v>#N/A</v>
      </c>
      <c r="D254" s="247" t="e">
        <v>#N/A</v>
      </c>
      <c r="E254" s="247" t="e">
        <v>#N/A</v>
      </c>
      <c r="F254" s="247" t="e">
        <v>#N/A</v>
      </c>
      <c r="G254" s="247" t="e">
        <v>#N/A</v>
      </c>
      <c r="H254" s="247" t="e">
        <v>#N/A</v>
      </c>
      <c r="I254" s="247" t="e">
        <v>#N/A</v>
      </c>
      <c r="J254" s="247" t="e">
        <v>#N/A</v>
      </c>
      <c r="K254" s="247" t="e">
        <v>#N/A</v>
      </c>
      <c r="L254" s="247" t="e">
        <v>#N/A</v>
      </c>
      <c r="M254" s="247" t="e">
        <v>#N/A</v>
      </c>
      <c r="N254" s="247" t="e">
        <v>#N/A</v>
      </c>
      <c r="O254" s="247" t="e">
        <v>#N/A</v>
      </c>
      <c r="P254" s="247" t="e">
        <v>#N/A</v>
      </c>
      <c r="Q254" s="247" t="e">
        <v>#N/A</v>
      </c>
      <c r="R254" s="247" t="e">
        <v>#N/A</v>
      </c>
      <c r="S254" s="247" t="e">
        <v>#N/A</v>
      </c>
      <c r="T254" s="248" t="e">
        <v>#N/A</v>
      </c>
      <c r="U254" s="249" t="e">
        <f t="shared" ref="U254:U285" si="7">SUM(B254:T254)</f>
        <v>#N/A</v>
      </c>
    </row>
    <row r="255" spans="1:21" ht="12.75" customHeight="1" x14ac:dyDescent="0.25">
      <c r="A255" s="285">
        <v>2028.06</v>
      </c>
      <c r="B255" s="246" t="e">
        <v>#N/A</v>
      </c>
      <c r="C255" s="247" t="e">
        <v>#N/A</v>
      </c>
      <c r="D255" s="247" t="e">
        <v>#N/A</v>
      </c>
      <c r="E255" s="247" t="e">
        <v>#N/A</v>
      </c>
      <c r="F255" s="247" t="e">
        <v>#N/A</v>
      </c>
      <c r="G255" s="247" t="e">
        <v>#N/A</v>
      </c>
      <c r="H255" s="247" t="e">
        <v>#N/A</v>
      </c>
      <c r="I255" s="247" t="e">
        <v>#N/A</v>
      </c>
      <c r="J255" s="247" t="e">
        <v>#N/A</v>
      </c>
      <c r="K255" s="247" t="e">
        <v>#N/A</v>
      </c>
      <c r="L255" s="247" t="e">
        <v>#N/A</v>
      </c>
      <c r="M255" s="247" t="e">
        <v>#N/A</v>
      </c>
      <c r="N255" s="247" t="e">
        <v>#N/A</v>
      </c>
      <c r="O255" s="247" t="e">
        <v>#N/A</v>
      </c>
      <c r="P255" s="247" t="e">
        <v>#N/A</v>
      </c>
      <c r="Q255" s="247" t="e">
        <v>#N/A</v>
      </c>
      <c r="R255" s="247" t="e">
        <v>#N/A</v>
      </c>
      <c r="S255" s="247" t="e">
        <v>#N/A</v>
      </c>
      <c r="T255" s="248" t="e">
        <v>#N/A</v>
      </c>
      <c r="U255" s="249" t="e">
        <f t="shared" si="7"/>
        <v>#N/A</v>
      </c>
    </row>
    <row r="256" spans="1:21" ht="12.75" customHeight="1" x14ac:dyDescent="0.25">
      <c r="A256" s="285">
        <v>2028.07</v>
      </c>
      <c r="B256" s="246" t="e">
        <v>#N/A</v>
      </c>
      <c r="C256" s="247" t="e">
        <v>#N/A</v>
      </c>
      <c r="D256" s="247" t="e">
        <v>#N/A</v>
      </c>
      <c r="E256" s="247" t="e">
        <v>#N/A</v>
      </c>
      <c r="F256" s="247" t="e">
        <v>#N/A</v>
      </c>
      <c r="G256" s="247" t="e">
        <v>#N/A</v>
      </c>
      <c r="H256" s="247" t="e">
        <v>#N/A</v>
      </c>
      <c r="I256" s="247" t="e">
        <v>#N/A</v>
      </c>
      <c r="J256" s="247" t="e">
        <v>#N/A</v>
      </c>
      <c r="K256" s="247" t="e">
        <v>#N/A</v>
      </c>
      <c r="L256" s="247" t="e">
        <v>#N/A</v>
      </c>
      <c r="M256" s="247" t="e">
        <v>#N/A</v>
      </c>
      <c r="N256" s="247" t="e">
        <v>#N/A</v>
      </c>
      <c r="O256" s="247" t="e">
        <v>#N/A</v>
      </c>
      <c r="P256" s="247" t="e">
        <v>#N/A</v>
      </c>
      <c r="Q256" s="247" t="e">
        <v>#N/A</v>
      </c>
      <c r="R256" s="247" t="e">
        <v>#N/A</v>
      </c>
      <c r="S256" s="247" t="e">
        <v>#N/A</v>
      </c>
      <c r="T256" s="248" t="e">
        <v>#N/A</v>
      </c>
      <c r="U256" s="249" t="e">
        <f t="shared" si="7"/>
        <v>#N/A</v>
      </c>
    </row>
    <row r="257" spans="1:21" ht="12.75" customHeight="1" x14ac:dyDescent="0.25">
      <c r="A257" s="285">
        <v>2028.08</v>
      </c>
      <c r="B257" s="246" t="e">
        <v>#N/A</v>
      </c>
      <c r="C257" s="247" t="e">
        <v>#N/A</v>
      </c>
      <c r="D257" s="247" t="e">
        <v>#N/A</v>
      </c>
      <c r="E257" s="247" t="e">
        <v>#N/A</v>
      </c>
      <c r="F257" s="247" t="e">
        <v>#N/A</v>
      </c>
      <c r="G257" s="247" t="e">
        <v>#N/A</v>
      </c>
      <c r="H257" s="247" t="e">
        <v>#N/A</v>
      </c>
      <c r="I257" s="247" t="e">
        <v>#N/A</v>
      </c>
      <c r="J257" s="247" t="e">
        <v>#N/A</v>
      </c>
      <c r="K257" s="247" t="e">
        <v>#N/A</v>
      </c>
      <c r="L257" s="247" t="e">
        <v>#N/A</v>
      </c>
      <c r="M257" s="247" t="e">
        <v>#N/A</v>
      </c>
      <c r="N257" s="247" t="e">
        <v>#N/A</v>
      </c>
      <c r="O257" s="247" t="e">
        <v>#N/A</v>
      </c>
      <c r="P257" s="247" t="e">
        <v>#N/A</v>
      </c>
      <c r="Q257" s="247" t="e">
        <v>#N/A</v>
      </c>
      <c r="R257" s="247" t="e">
        <v>#N/A</v>
      </c>
      <c r="S257" s="247" t="e">
        <v>#N/A</v>
      </c>
      <c r="T257" s="248" t="e">
        <v>#N/A</v>
      </c>
      <c r="U257" s="249" t="e">
        <f t="shared" si="7"/>
        <v>#N/A</v>
      </c>
    </row>
    <row r="258" spans="1:21" ht="12.75" customHeight="1" x14ac:dyDescent="0.25">
      <c r="A258" s="285">
        <v>2028.09</v>
      </c>
      <c r="B258" s="246" t="e">
        <v>#N/A</v>
      </c>
      <c r="C258" s="247" t="e">
        <v>#N/A</v>
      </c>
      <c r="D258" s="247" t="e">
        <v>#N/A</v>
      </c>
      <c r="E258" s="247" t="e">
        <v>#N/A</v>
      </c>
      <c r="F258" s="247" t="e">
        <v>#N/A</v>
      </c>
      <c r="G258" s="247" t="e">
        <v>#N/A</v>
      </c>
      <c r="H258" s="247" t="e">
        <v>#N/A</v>
      </c>
      <c r="I258" s="247" t="e">
        <v>#N/A</v>
      </c>
      <c r="J258" s="247" t="e">
        <v>#N/A</v>
      </c>
      <c r="K258" s="247" t="e">
        <v>#N/A</v>
      </c>
      <c r="L258" s="247" t="e">
        <v>#N/A</v>
      </c>
      <c r="M258" s="247" t="e">
        <v>#N/A</v>
      </c>
      <c r="N258" s="247" t="e">
        <v>#N/A</v>
      </c>
      <c r="O258" s="247" t="e">
        <v>#N/A</v>
      </c>
      <c r="P258" s="247" t="e">
        <v>#N/A</v>
      </c>
      <c r="Q258" s="247" t="e">
        <v>#N/A</v>
      </c>
      <c r="R258" s="247" t="e">
        <v>#N/A</v>
      </c>
      <c r="S258" s="247" t="e">
        <v>#N/A</v>
      </c>
      <c r="T258" s="248" t="e">
        <v>#N/A</v>
      </c>
      <c r="U258" s="249" t="e">
        <f t="shared" si="7"/>
        <v>#N/A</v>
      </c>
    </row>
    <row r="259" spans="1:21" ht="12.75" customHeight="1" x14ac:dyDescent="0.25">
      <c r="A259" s="285">
        <v>2028.1</v>
      </c>
      <c r="B259" s="246" t="e">
        <v>#N/A</v>
      </c>
      <c r="C259" s="247" t="e">
        <v>#N/A</v>
      </c>
      <c r="D259" s="247" t="e">
        <v>#N/A</v>
      </c>
      <c r="E259" s="247" t="e">
        <v>#N/A</v>
      </c>
      <c r="F259" s="247" t="e">
        <v>#N/A</v>
      </c>
      <c r="G259" s="247" t="e">
        <v>#N/A</v>
      </c>
      <c r="H259" s="247" t="e">
        <v>#N/A</v>
      </c>
      <c r="I259" s="247" t="e">
        <v>#N/A</v>
      </c>
      <c r="J259" s="247" t="e">
        <v>#N/A</v>
      </c>
      <c r="K259" s="247" t="e">
        <v>#N/A</v>
      </c>
      <c r="L259" s="247" t="e">
        <v>#N/A</v>
      </c>
      <c r="M259" s="247" t="e">
        <v>#N/A</v>
      </c>
      <c r="N259" s="247" t="e">
        <v>#N/A</v>
      </c>
      <c r="O259" s="247" t="e">
        <v>#N/A</v>
      </c>
      <c r="P259" s="247" t="e">
        <v>#N/A</v>
      </c>
      <c r="Q259" s="247" t="e">
        <v>#N/A</v>
      </c>
      <c r="R259" s="247" t="e">
        <v>#N/A</v>
      </c>
      <c r="S259" s="247" t="e">
        <v>#N/A</v>
      </c>
      <c r="T259" s="248" t="e">
        <v>#N/A</v>
      </c>
      <c r="U259" s="249" t="e">
        <f t="shared" si="7"/>
        <v>#N/A</v>
      </c>
    </row>
    <row r="260" spans="1:21" ht="12.75" customHeight="1" x14ac:dyDescent="0.25">
      <c r="A260" s="285">
        <v>2028.11</v>
      </c>
      <c r="B260" s="246" t="e">
        <v>#N/A</v>
      </c>
      <c r="C260" s="247" t="e">
        <v>#N/A</v>
      </c>
      <c r="D260" s="247" t="e">
        <v>#N/A</v>
      </c>
      <c r="E260" s="247" t="e">
        <v>#N/A</v>
      </c>
      <c r="F260" s="247" t="e">
        <v>#N/A</v>
      </c>
      <c r="G260" s="247" t="e">
        <v>#N/A</v>
      </c>
      <c r="H260" s="247" t="e">
        <v>#N/A</v>
      </c>
      <c r="I260" s="247" t="e">
        <v>#N/A</v>
      </c>
      <c r="J260" s="247" t="e">
        <v>#N/A</v>
      </c>
      <c r="K260" s="247" t="e">
        <v>#N/A</v>
      </c>
      <c r="L260" s="247" t="e">
        <v>#N/A</v>
      </c>
      <c r="M260" s="247" t="e">
        <v>#N/A</v>
      </c>
      <c r="N260" s="247" t="e">
        <v>#N/A</v>
      </c>
      <c r="O260" s="247" t="e">
        <v>#N/A</v>
      </c>
      <c r="P260" s="247" t="e">
        <v>#N/A</v>
      </c>
      <c r="Q260" s="247" t="e">
        <v>#N/A</v>
      </c>
      <c r="R260" s="247" t="e">
        <v>#N/A</v>
      </c>
      <c r="S260" s="247" t="e">
        <v>#N/A</v>
      </c>
      <c r="T260" s="248" t="e">
        <v>#N/A</v>
      </c>
      <c r="U260" s="249" t="e">
        <f t="shared" si="7"/>
        <v>#N/A</v>
      </c>
    </row>
    <row r="261" spans="1:21" ht="12.75" customHeight="1" x14ac:dyDescent="0.25">
      <c r="A261" s="285">
        <v>2028.12</v>
      </c>
      <c r="B261" s="246" t="e">
        <v>#N/A</v>
      </c>
      <c r="C261" s="247" t="e">
        <v>#N/A</v>
      </c>
      <c r="D261" s="247" t="e">
        <v>#N/A</v>
      </c>
      <c r="E261" s="247" t="e">
        <v>#N/A</v>
      </c>
      <c r="F261" s="247" t="e">
        <v>#N/A</v>
      </c>
      <c r="G261" s="247" t="e">
        <v>#N/A</v>
      </c>
      <c r="H261" s="247" t="e">
        <v>#N/A</v>
      </c>
      <c r="I261" s="247" t="e">
        <v>#N/A</v>
      </c>
      <c r="J261" s="247" t="e">
        <v>#N/A</v>
      </c>
      <c r="K261" s="247" t="e">
        <v>#N/A</v>
      </c>
      <c r="L261" s="247" t="e">
        <v>#N/A</v>
      </c>
      <c r="M261" s="247" t="e">
        <v>#N/A</v>
      </c>
      <c r="N261" s="247" t="e">
        <v>#N/A</v>
      </c>
      <c r="O261" s="247" t="e">
        <v>#N/A</v>
      </c>
      <c r="P261" s="247" t="e">
        <v>#N/A</v>
      </c>
      <c r="Q261" s="247" t="e">
        <v>#N/A</v>
      </c>
      <c r="R261" s="247" t="e">
        <v>#N/A</v>
      </c>
      <c r="S261" s="247" t="e">
        <v>#N/A</v>
      </c>
      <c r="T261" s="248" t="e">
        <v>#N/A</v>
      </c>
      <c r="U261" s="249" t="e">
        <f t="shared" si="7"/>
        <v>#N/A</v>
      </c>
    </row>
    <row r="262" spans="1:21" ht="12.75" customHeight="1" x14ac:dyDescent="0.25">
      <c r="A262" s="285">
        <v>2029.01</v>
      </c>
      <c r="B262" s="246" t="e">
        <v>#N/A</v>
      </c>
      <c r="C262" s="247" t="e">
        <v>#N/A</v>
      </c>
      <c r="D262" s="247" t="e">
        <v>#N/A</v>
      </c>
      <c r="E262" s="247" t="e">
        <v>#N/A</v>
      </c>
      <c r="F262" s="247" t="e">
        <v>#N/A</v>
      </c>
      <c r="G262" s="247" t="e">
        <v>#N/A</v>
      </c>
      <c r="H262" s="247" t="e">
        <v>#N/A</v>
      </c>
      <c r="I262" s="247" t="e">
        <v>#N/A</v>
      </c>
      <c r="J262" s="247" t="e">
        <v>#N/A</v>
      </c>
      <c r="K262" s="247" t="e">
        <v>#N/A</v>
      </c>
      <c r="L262" s="247" t="e">
        <v>#N/A</v>
      </c>
      <c r="M262" s="247" t="e">
        <v>#N/A</v>
      </c>
      <c r="N262" s="247" t="e">
        <v>#N/A</v>
      </c>
      <c r="O262" s="247" t="e">
        <v>#N/A</v>
      </c>
      <c r="P262" s="247" t="e">
        <v>#N/A</v>
      </c>
      <c r="Q262" s="247" t="e">
        <v>#N/A</v>
      </c>
      <c r="R262" s="247" t="e">
        <v>#N/A</v>
      </c>
      <c r="S262" s="247" t="e">
        <v>#N/A</v>
      </c>
      <c r="T262" s="248" t="e">
        <v>#N/A</v>
      </c>
      <c r="U262" s="249" t="e">
        <f t="shared" si="7"/>
        <v>#N/A</v>
      </c>
    </row>
    <row r="263" spans="1:21" ht="12.75" customHeight="1" x14ac:dyDescent="0.25">
      <c r="A263" s="285">
        <v>2029.02</v>
      </c>
      <c r="B263" s="246" t="e">
        <v>#N/A</v>
      </c>
      <c r="C263" s="247" t="e">
        <v>#N/A</v>
      </c>
      <c r="D263" s="247" t="e">
        <v>#N/A</v>
      </c>
      <c r="E263" s="247" t="e">
        <v>#N/A</v>
      </c>
      <c r="F263" s="247" t="e">
        <v>#N/A</v>
      </c>
      <c r="G263" s="247" t="e">
        <v>#N/A</v>
      </c>
      <c r="H263" s="247" t="e">
        <v>#N/A</v>
      </c>
      <c r="I263" s="247" t="e">
        <v>#N/A</v>
      </c>
      <c r="J263" s="247" t="e">
        <v>#N/A</v>
      </c>
      <c r="K263" s="247" t="e">
        <v>#N/A</v>
      </c>
      <c r="L263" s="247" t="e">
        <v>#N/A</v>
      </c>
      <c r="M263" s="247" t="e">
        <v>#N/A</v>
      </c>
      <c r="N263" s="247" t="e">
        <v>#N/A</v>
      </c>
      <c r="O263" s="247" t="e">
        <v>#N/A</v>
      </c>
      <c r="P263" s="247" t="e">
        <v>#N/A</v>
      </c>
      <c r="Q263" s="247" t="e">
        <v>#N/A</v>
      </c>
      <c r="R263" s="247" t="e">
        <v>#N/A</v>
      </c>
      <c r="S263" s="247" t="e">
        <v>#N/A</v>
      </c>
      <c r="T263" s="248" t="e">
        <v>#N/A</v>
      </c>
      <c r="U263" s="249" t="e">
        <f t="shared" si="7"/>
        <v>#N/A</v>
      </c>
    </row>
    <row r="264" spans="1:21" ht="12.75" customHeight="1" x14ac:dyDescent="0.25">
      <c r="A264" s="285">
        <v>2029.03</v>
      </c>
      <c r="B264" s="246" t="e">
        <v>#N/A</v>
      </c>
      <c r="C264" s="247" t="e">
        <v>#N/A</v>
      </c>
      <c r="D264" s="247" t="e">
        <v>#N/A</v>
      </c>
      <c r="E264" s="247" t="e">
        <v>#N/A</v>
      </c>
      <c r="F264" s="247" t="e">
        <v>#N/A</v>
      </c>
      <c r="G264" s="247" t="e">
        <v>#N/A</v>
      </c>
      <c r="H264" s="247" t="e">
        <v>#N/A</v>
      </c>
      <c r="I264" s="247" t="e">
        <v>#N/A</v>
      </c>
      <c r="J264" s="247" t="e">
        <v>#N/A</v>
      </c>
      <c r="K264" s="247" t="e">
        <v>#N/A</v>
      </c>
      <c r="L264" s="247" t="e">
        <v>#N/A</v>
      </c>
      <c r="M264" s="247" t="e">
        <v>#N/A</v>
      </c>
      <c r="N264" s="247" t="e">
        <v>#N/A</v>
      </c>
      <c r="O264" s="247" t="e">
        <v>#N/A</v>
      </c>
      <c r="P264" s="247" t="e">
        <v>#N/A</v>
      </c>
      <c r="Q264" s="247" t="e">
        <v>#N/A</v>
      </c>
      <c r="R264" s="247" t="e">
        <v>#N/A</v>
      </c>
      <c r="S264" s="247" t="e">
        <v>#N/A</v>
      </c>
      <c r="T264" s="248" t="e">
        <v>#N/A</v>
      </c>
      <c r="U264" s="249" t="e">
        <f t="shared" si="7"/>
        <v>#N/A</v>
      </c>
    </row>
    <row r="265" spans="1:21" ht="12.75" customHeight="1" x14ac:dyDescent="0.25">
      <c r="A265" s="285">
        <v>2029.04</v>
      </c>
      <c r="B265" s="246" t="e">
        <v>#N/A</v>
      </c>
      <c r="C265" s="247" t="e">
        <v>#N/A</v>
      </c>
      <c r="D265" s="247" t="e">
        <v>#N/A</v>
      </c>
      <c r="E265" s="247" t="e">
        <v>#N/A</v>
      </c>
      <c r="F265" s="247" t="e">
        <v>#N/A</v>
      </c>
      <c r="G265" s="247" t="e">
        <v>#N/A</v>
      </c>
      <c r="H265" s="247" t="e">
        <v>#N/A</v>
      </c>
      <c r="I265" s="247" t="e">
        <v>#N/A</v>
      </c>
      <c r="J265" s="247" t="e">
        <v>#N/A</v>
      </c>
      <c r="K265" s="247" t="e">
        <v>#N/A</v>
      </c>
      <c r="L265" s="247" t="e">
        <v>#N/A</v>
      </c>
      <c r="M265" s="247" t="e">
        <v>#N/A</v>
      </c>
      <c r="N265" s="247" t="e">
        <v>#N/A</v>
      </c>
      <c r="O265" s="247" t="e">
        <v>#N/A</v>
      </c>
      <c r="P265" s="247" t="e">
        <v>#N/A</v>
      </c>
      <c r="Q265" s="247" t="e">
        <v>#N/A</v>
      </c>
      <c r="R265" s="247" t="e">
        <v>#N/A</v>
      </c>
      <c r="S265" s="247" t="e">
        <v>#N/A</v>
      </c>
      <c r="T265" s="248" t="e">
        <v>#N/A</v>
      </c>
      <c r="U265" s="249" t="e">
        <f t="shared" si="7"/>
        <v>#N/A</v>
      </c>
    </row>
    <row r="266" spans="1:21" ht="12.75" customHeight="1" x14ac:dyDescent="0.25">
      <c r="A266" s="285">
        <v>2029.05</v>
      </c>
      <c r="B266" s="246" t="e">
        <v>#N/A</v>
      </c>
      <c r="C266" s="247" t="e">
        <v>#N/A</v>
      </c>
      <c r="D266" s="247" t="e">
        <v>#N/A</v>
      </c>
      <c r="E266" s="247" t="e">
        <v>#N/A</v>
      </c>
      <c r="F266" s="247" t="e">
        <v>#N/A</v>
      </c>
      <c r="G266" s="247" t="e">
        <v>#N/A</v>
      </c>
      <c r="H266" s="247" t="e">
        <v>#N/A</v>
      </c>
      <c r="I266" s="247" t="e">
        <v>#N/A</v>
      </c>
      <c r="J266" s="247" t="e">
        <v>#N/A</v>
      </c>
      <c r="K266" s="247" t="e">
        <v>#N/A</v>
      </c>
      <c r="L266" s="247" t="e">
        <v>#N/A</v>
      </c>
      <c r="M266" s="247" t="e">
        <v>#N/A</v>
      </c>
      <c r="N266" s="247" t="e">
        <v>#N/A</v>
      </c>
      <c r="O266" s="247" t="e">
        <v>#N/A</v>
      </c>
      <c r="P266" s="247" t="e">
        <v>#N/A</v>
      </c>
      <c r="Q266" s="247" t="e">
        <v>#N/A</v>
      </c>
      <c r="R266" s="247" t="e">
        <v>#N/A</v>
      </c>
      <c r="S266" s="247" t="e">
        <v>#N/A</v>
      </c>
      <c r="T266" s="248" t="e">
        <v>#N/A</v>
      </c>
      <c r="U266" s="249" t="e">
        <f t="shared" si="7"/>
        <v>#N/A</v>
      </c>
    </row>
    <row r="267" spans="1:21" ht="12.75" customHeight="1" x14ac:dyDescent="0.25">
      <c r="A267" s="285">
        <v>2029.06</v>
      </c>
      <c r="B267" s="246" t="e">
        <v>#N/A</v>
      </c>
      <c r="C267" s="247" t="e">
        <v>#N/A</v>
      </c>
      <c r="D267" s="247" t="e">
        <v>#N/A</v>
      </c>
      <c r="E267" s="247" t="e">
        <v>#N/A</v>
      </c>
      <c r="F267" s="247" t="e">
        <v>#N/A</v>
      </c>
      <c r="G267" s="247" t="e">
        <v>#N/A</v>
      </c>
      <c r="H267" s="247" t="e">
        <v>#N/A</v>
      </c>
      <c r="I267" s="247" t="e">
        <v>#N/A</v>
      </c>
      <c r="J267" s="247" t="e">
        <v>#N/A</v>
      </c>
      <c r="K267" s="247" t="e">
        <v>#N/A</v>
      </c>
      <c r="L267" s="247" t="e">
        <v>#N/A</v>
      </c>
      <c r="M267" s="247" t="e">
        <v>#N/A</v>
      </c>
      <c r="N267" s="247" t="e">
        <v>#N/A</v>
      </c>
      <c r="O267" s="247" t="e">
        <v>#N/A</v>
      </c>
      <c r="P267" s="247" t="e">
        <v>#N/A</v>
      </c>
      <c r="Q267" s="247" t="e">
        <v>#N/A</v>
      </c>
      <c r="R267" s="247" t="e">
        <v>#N/A</v>
      </c>
      <c r="S267" s="247" t="e">
        <v>#N/A</v>
      </c>
      <c r="T267" s="248" t="e">
        <v>#N/A</v>
      </c>
      <c r="U267" s="249" t="e">
        <f t="shared" si="7"/>
        <v>#N/A</v>
      </c>
    </row>
    <row r="268" spans="1:21" ht="12.75" customHeight="1" x14ac:dyDescent="0.25">
      <c r="A268" s="285">
        <v>2029.07</v>
      </c>
      <c r="B268" s="246" t="e">
        <v>#N/A</v>
      </c>
      <c r="C268" s="247" t="e">
        <v>#N/A</v>
      </c>
      <c r="D268" s="247" t="e">
        <v>#N/A</v>
      </c>
      <c r="E268" s="247" t="e">
        <v>#N/A</v>
      </c>
      <c r="F268" s="247" t="e">
        <v>#N/A</v>
      </c>
      <c r="G268" s="247" t="e">
        <v>#N/A</v>
      </c>
      <c r="H268" s="247" t="e">
        <v>#N/A</v>
      </c>
      <c r="I268" s="247" t="e">
        <v>#N/A</v>
      </c>
      <c r="J268" s="247" t="e">
        <v>#N/A</v>
      </c>
      <c r="K268" s="247" t="e">
        <v>#N/A</v>
      </c>
      <c r="L268" s="247" t="e">
        <v>#N/A</v>
      </c>
      <c r="M268" s="247" t="e">
        <v>#N/A</v>
      </c>
      <c r="N268" s="247" t="e">
        <v>#N/A</v>
      </c>
      <c r="O268" s="247" t="e">
        <v>#N/A</v>
      </c>
      <c r="P268" s="247" t="e">
        <v>#N/A</v>
      </c>
      <c r="Q268" s="247" t="e">
        <v>#N/A</v>
      </c>
      <c r="R268" s="247" t="e">
        <v>#N/A</v>
      </c>
      <c r="S268" s="247" t="e">
        <v>#N/A</v>
      </c>
      <c r="T268" s="248" t="e">
        <v>#N/A</v>
      </c>
      <c r="U268" s="249" t="e">
        <f t="shared" si="7"/>
        <v>#N/A</v>
      </c>
    </row>
    <row r="269" spans="1:21" ht="12.75" customHeight="1" x14ac:dyDescent="0.25">
      <c r="A269" s="285">
        <v>2029.08</v>
      </c>
      <c r="B269" s="246" t="e">
        <v>#N/A</v>
      </c>
      <c r="C269" s="247" t="e">
        <v>#N/A</v>
      </c>
      <c r="D269" s="247" t="e">
        <v>#N/A</v>
      </c>
      <c r="E269" s="247" t="e">
        <v>#N/A</v>
      </c>
      <c r="F269" s="247" t="e">
        <v>#N/A</v>
      </c>
      <c r="G269" s="247" t="e">
        <v>#N/A</v>
      </c>
      <c r="H269" s="247" t="e">
        <v>#N/A</v>
      </c>
      <c r="I269" s="247" t="e">
        <v>#N/A</v>
      </c>
      <c r="J269" s="247" t="e">
        <v>#N/A</v>
      </c>
      <c r="K269" s="247" t="e">
        <v>#N/A</v>
      </c>
      <c r="L269" s="247" t="e">
        <v>#N/A</v>
      </c>
      <c r="M269" s="247" t="e">
        <v>#N/A</v>
      </c>
      <c r="N269" s="247" t="e">
        <v>#N/A</v>
      </c>
      <c r="O269" s="247" t="e">
        <v>#N/A</v>
      </c>
      <c r="P269" s="247" t="e">
        <v>#N/A</v>
      </c>
      <c r="Q269" s="247" t="e">
        <v>#N/A</v>
      </c>
      <c r="R269" s="247" t="e">
        <v>#N/A</v>
      </c>
      <c r="S269" s="247" t="e">
        <v>#N/A</v>
      </c>
      <c r="T269" s="248" t="e">
        <v>#N/A</v>
      </c>
      <c r="U269" s="249" t="e">
        <f t="shared" si="7"/>
        <v>#N/A</v>
      </c>
    </row>
    <row r="270" spans="1:21" ht="12.75" customHeight="1" x14ac:dyDescent="0.25">
      <c r="A270" s="285">
        <v>2029.09</v>
      </c>
      <c r="B270" s="246" t="e">
        <v>#N/A</v>
      </c>
      <c r="C270" s="247" t="e">
        <v>#N/A</v>
      </c>
      <c r="D270" s="247" t="e">
        <v>#N/A</v>
      </c>
      <c r="E270" s="247" t="e">
        <v>#N/A</v>
      </c>
      <c r="F270" s="247" t="e">
        <v>#N/A</v>
      </c>
      <c r="G270" s="247" t="e">
        <v>#N/A</v>
      </c>
      <c r="H270" s="247" t="e">
        <v>#N/A</v>
      </c>
      <c r="I270" s="247" t="e">
        <v>#N/A</v>
      </c>
      <c r="J270" s="247" t="e">
        <v>#N/A</v>
      </c>
      <c r="K270" s="247" t="e">
        <v>#N/A</v>
      </c>
      <c r="L270" s="247" t="e">
        <v>#N/A</v>
      </c>
      <c r="M270" s="247" t="e">
        <v>#N/A</v>
      </c>
      <c r="N270" s="247" t="e">
        <v>#N/A</v>
      </c>
      <c r="O270" s="247" t="e">
        <v>#N/A</v>
      </c>
      <c r="P270" s="247" t="e">
        <v>#N/A</v>
      </c>
      <c r="Q270" s="247" t="e">
        <v>#N/A</v>
      </c>
      <c r="R270" s="247" t="e">
        <v>#N/A</v>
      </c>
      <c r="S270" s="247" t="e">
        <v>#N/A</v>
      </c>
      <c r="T270" s="248" t="e">
        <v>#N/A</v>
      </c>
      <c r="U270" s="249" t="e">
        <f t="shared" si="7"/>
        <v>#N/A</v>
      </c>
    </row>
    <row r="271" spans="1:21" ht="12.75" customHeight="1" x14ac:dyDescent="0.25">
      <c r="A271" s="285">
        <v>2029.1</v>
      </c>
      <c r="B271" s="246" t="e">
        <v>#N/A</v>
      </c>
      <c r="C271" s="247" t="e">
        <v>#N/A</v>
      </c>
      <c r="D271" s="247" t="e">
        <v>#N/A</v>
      </c>
      <c r="E271" s="247" t="e">
        <v>#N/A</v>
      </c>
      <c r="F271" s="247" t="e">
        <v>#N/A</v>
      </c>
      <c r="G271" s="247" t="e">
        <v>#N/A</v>
      </c>
      <c r="H271" s="247" t="e">
        <v>#N/A</v>
      </c>
      <c r="I271" s="247" t="e">
        <v>#N/A</v>
      </c>
      <c r="J271" s="247" t="e">
        <v>#N/A</v>
      </c>
      <c r="K271" s="247" t="e">
        <v>#N/A</v>
      </c>
      <c r="L271" s="247" t="e">
        <v>#N/A</v>
      </c>
      <c r="M271" s="247" t="e">
        <v>#N/A</v>
      </c>
      <c r="N271" s="247" t="e">
        <v>#N/A</v>
      </c>
      <c r="O271" s="247" t="e">
        <v>#N/A</v>
      </c>
      <c r="P271" s="247" t="e">
        <v>#N/A</v>
      </c>
      <c r="Q271" s="247" t="e">
        <v>#N/A</v>
      </c>
      <c r="R271" s="247" t="e">
        <v>#N/A</v>
      </c>
      <c r="S271" s="247" t="e">
        <v>#N/A</v>
      </c>
      <c r="T271" s="248" t="e">
        <v>#N/A</v>
      </c>
      <c r="U271" s="249" t="e">
        <f t="shared" si="7"/>
        <v>#N/A</v>
      </c>
    </row>
    <row r="272" spans="1:21" ht="12.75" customHeight="1" x14ac:dyDescent="0.25">
      <c r="A272" s="285">
        <v>2029.11</v>
      </c>
      <c r="B272" s="246" t="e">
        <v>#N/A</v>
      </c>
      <c r="C272" s="247" t="e">
        <v>#N/A</v>
      </c>
      <c r="D272" s="247" t="e">
        <v>#N/A</v>
      </c>
      <c r="E272" s="247" t="e">
        <v>#N/A</v>
      </c>
      <c r="F272" s="247" t="e">
        <v>#N/A</v>
      </c>
      <c r="G272" s="247" t="e">
        <v>#N/A</v>
      </c>
      <c r="H272" s="247" t="e">
        <v>#N/A</v>
      </c>
      <c r="I272" s="247" t="e">
        <v>#N/A</v>
      </c>
      <c r="J272" s="247" t="e">
        <v>#N/A</v>
      </c>
      <c r="K272" s="247" t="e">
        <v>#N/A</v>
      </c>
      <c r="L272" s="247" t="e">
        <v>#N/A</v>
      </c>
      <c r="M272" s="247" t="e">
        <v>#N/A</v>
      </c>
      <c r="N272" s="247" t="e">
        <v>#N/A</v>
      </c>
      <c r="O272" s="247" t="e">
        <v>#N/A</v>
      </c>
      <c r="P272" s="247" t="e">
        <v>#N/A</v>
      </c>
      <c r="Q272" s="247" t="e">
        <v>#N/A</v>
      </c>
      <c r="R272" s="247" t="e">
        <v>#N/A</v>
      </c>
      <c r="S272" s="247" t="e">
        <v>#N/A</v>
      </c>
      <c r="T272" s="248" t="e">
        <v>#N/A</v>
      </c>
      <c r="U272" s="249" t="e">
        <f t="shared" si="7"/>
        <v>#N/A</v>
      </c>
    </row>
    <row r="273" spans="1:21" ht="12.75" customHeight="1" x14ac:dyDescent="0.25">
      <c r="A273" s="285">
        <v>2029.12</v>
      </c>
      <c r="B273" s="246" t="e">
        <v>#N/A</v>
      </c>
      <c r="C273" s="247" t="e">
        <v>#N/A</v>
      </c>
      <c r="D273" s="247" t="e">
        <v>#N/A</v>
      </c>
      <c r="E273" s="247" t="e">
        <v>#N/A</v>
      </c>
      <c r="F273" s="247" t="e">
        <v>#N/A</v>
      </c>
      <c r="G273" s="247" t="e">
        <v>#N/A</v>
      </c>
      <c r="H273" s="247" t="e">
        <v>#N/A</v>
      </c>
      <c r="I273" s="247" t="e">
        <v>#N/A</v>
      </c>
      <c r="J273" s="247" t="e">
        <v>#N/A</v>
      </c>
      <c r="K273" s="247" t="e">
        <v>#N/A</v>
      </c>
      <c r="L273" s="247" t="e">
        <v>#N/A</v>
      </c>
      <c r="M273" s="247" t="e">
        <v>#N/A</v>
      </c>
      <c r="N273" s="247" t="e">
        <v>#N/A</v>
      </c>
      <c r="O273" s="247" t="e">
        <v>#N/A</v>
      </c>
      <c r="P273" s="247" t="e">
        <v>#N/A</v>
      </c>
      <c r="Q273" s="247" t="e">
        <v>#N/A</v>
      </c>
      <c r="R273" s="247" t="e">
        <v>#N/A</v>
      </c>
      <c r="S273" s="247" t="e">
        <v>#N/A</v>
      </c>
      <c r="T273" s="248" t="e">
        <v>#N/A</v>
      </c>
      <c r="U273" s="249" t="e">
        <f t="shared" si="7"/>
        <v>#N/A</v>
      </c>
    </row>
    <row r="274" spans="1:21" ht="12.75" customHeight="1" x14ac:dyDescent="0.25">
      <c r="A274" s="285">
        <v>2030.01</v>
      </c>
      <c r="B274" s="246" t="e">
        <v>#N/A</v>
      </c>
      <c r="C274" s="247" t="e">
        <v>#N/A</v>
      </c>
      <c r="D274" s="247" t="e">
        <v>#N/A</v>
      </c>
      <c r="E274" s="247" t="e">
        <v>#N/A</v>
      </c>
      <c r="F274" s="247" t="e">
        <v>#N/A</v>
      </c>
      <c r="G274" s="247" t="e">
        <v>#N/A</v>
      </c>
      <c r="H274" s="247" t="e">
        <v>#N/A</v>
      </c>
      <c r="I274" s="247" t="e">
        <v>#N/A</v>
      </c>
      <c r="J274" s="247" t="e">
        <v>#N/A</v>
      </c>
      <c r="K274" s="247" t="e">
        <v>#N/A</v>
      </c>
      <c r="L274" s="247" t="e">
        <v>#N/A</v>
      </c>
      <c r="M274" s="247" t="e">
        <v>#N/A</v>
      </c>
      <c r="N274" s="247" t="e">
        <v>#N/A</v>
      </c>
      <c r="O274" s="247" t="e">
        <v>#N/A</v>
      </c>
      <c r="P274" s="247" t="e">
        <v>#N/A</v>
      </c>
      <c r="Q274" s="247" t="e">
        <v>#N/A</v>
      </c>
      <c r="R274" s="247" t="e">
        <v>#N/A</v>
      </c>
      <c r="S274" s="247" t="e">
        <v>#N/A</v>
      </c>
      <c r="T274" s="248" t="e">
        <v>#N/A</v>
      </c>
      <c r="U274" s="249" t="e">
        <f t="shared" si="7"/>
        <v>#N/A</v>
      </c>
    </row>
    <row r="275" spans="1:21" ht="12.75" customHeight="1" x14ac:dyDescent="0.25">
      <c r="A275" s="285">
        <v>2030.02</v>
      </c>
      <c r="B275" s="246" t="e">
        <v>#N/A</v>
      </c>
      <c r="C275" s="247" t="e">
        <v>#N/A</v>
      </c>
      <c r="D275" s="247" t="e">
        <v>#N/A</v>
      </c>
      <c r="E275" s="247" t="e">
        <v>#N/A</v>
      </c>
      <c r="F275" s="247" t="e">
        <v>#N/A</v>
      </c>
      <c r="G275" s="247" t="e">
        <v>#N/A</v>
      </c>
      <c r="H275" s="247" t="e">
        <v>#N/A</v>
      </c>
      <c r="I275" s="247" t="e">
        <v>#N/A</v>
      </c>
      <c r="J275" s="247" t="e">
        <v>#N/A</v>
      </c>
      <c r="K275" s="247" t="e">
        <v>#N/A</v>
      </c>
      <c r="L275" s="247" t="e">
        <v>#N/A</v>
      </c>
      <c r="M275" s="247" t="e">
        <v>#N/A</v>
      </c>
      <c r="N275" s="247" t="e">
        <v>#N/A</v>
      </c>
      <c r="O275" s="247" t="e">
        <v>#N/A</v>
      </c>
      <c r="P275" s="247" t="e">
        <v>#N/A</v>
      </c>
      <c r="Q275" s="247" t="e">
        <v>#N/A</v>
      </c>
      <c r="R275" s="247" t="e">
        <v>#N/A</v>
      </c>
      <c r="S275" s="247" t="e">
        <v>#N/A</v>
      </c>
      <c r="T275" s="248" t="e">
        <v>#N/A</v>
      </c>
      <c r="U275" s="249" t="e">
        <f t="shared" si="7"/>
        <v>#N/A</v>
      </c>
    </row>
    <row r="276" spans="1:21" ht="12.75" customHeight="1" x14ac:dyDescent="0.25">
      <c r="A276" s="285">
        <v>2030.03</v>
      </c>
      <c r="B276" s="246" t="e">
        <v>#N/A</v>
      </c>
      <c r="C276" s="247" t="e">
        <v>#N/A</v>
      </c>
      <c r="D276" s="247" t="e">
        <v>#N/A</v>
      </c>
      <c r="E276" s="247" t="e">
        <v>#N/A</v>
      </c>
      <c r="F276" s="247" t="e">
        <v>#N/A</v>
      </c>
      <c r="G276" s="247" t="e">
        <v>#N/A</v>
      </c>
      <c r="H276" s="247" t="e">
        <v>#N/A</v>
      </c>
      <c r="I276" s="247" t="e">
        <v>#N/A</v>
      </c>
      <c r="J276" s="247" t="e">
        <v>#N/A</v>
      </c>
      <c r="K276" s="247" t="e">
        <v>#N/A</v>
      </c>
      <c r="L276" s="247" t="e">
        <v>#N/A</v>
      </c>
      <c r="M276" s="247" t="e">
        <v>#N/A</v>
      </c>
      <c r="N276" s="247" t="e">
        <v>#N/A</v>
      </c>
      <c r="O276" s="247" t="e">
        <v>#N/A</v>
      </c>
      <c r="P276" s="247" t="e">
        <v>#N/A</v>
      </c>
      <c r="Q276" s="247" t="e">
        <v>#N/A</v>
      </c>
      <c r="R276" s="247" t="e">
        <v>#N/A</v>
      </c>
      <c r="S276" s="247" t="e">
        <v>#N/A</v>
      </c>
      <c r="T276" s="248" t="e">
        <v>#N/A</v>
      </c>
      <c r="U276" s="249" t="e">
        <f t="shared" si="7"/>
        <v>#N/A</v>
      </c>
    </row>
    <row r="277" spans="1:21" ht="12.75" customHeight="1" x14ac:dyDescent="0.25">
      <c r="A277" s="285">
        <v>2030.04</v>
      </c>
      <c r="B277" s="246" t="e">
        <v>#N/A</v>
      </c>
      <c r="C277" s="247" t="e">
        <v>#N/A</v>
      </c>
      <c r="D277" s="247" t="e">
        <v>#N/A</v>
      </c>
      <c r="E277" s="247" t="e">
        <v>#N/A</v>
      </c>
      <c r="F277" s="247" t="e">
        <v>#N/A</v>
      </c>
      <c r="G277" s="247" t="e">
        <v>#N/A</v>
      </c>
      <c r="H277" s="247" t="e">
        <v>#N/A</v>
      </c>
      <c r="I277" s="247" t="e">
        <v>#N/A</v>
      </c>
      <c r="J277" s="247" t="e">
        <v>#N/A</v>
      </c>
      <c r="K277" s="247" t="e">
        <v>#N/A</v>
      </c>
      <c r="L277" s="247" t="e">
        <v>#N/A</v>
      </c>
      <c r="M277" s="247" t="e">
        <v>#N/A</v>
      </c>
      <c r="N277" s="247" t="e">
        <v>#N/A</v>
      </c>
      <c r="O277" s="247" t="e">
        <v>#N/A</v>
      </c>
      <c r="P277" s="247" t="e">
        <v>#N/A</v>
      </c>
      <c r="Q277" s="247" t="e">
        <v>#N/A</v>
      </c>
      <c r="R277" s="247" t="e">
        <v>#N/A</v>
      </c>
      <c r="S277" s="247" t="e">
        <v>#N/A</v>
      </c>
      <c r="T277" s="248" t="e">
        <v>#N/A</v>
      </c>
      <c r="U277" s="249" t="e">
        <f t="shared" si="7"/>
        <v>#N/A</v>
      </c>
    </row>
    <row r="278" spans="1:21" ht="12.75" customHeight="1" x14ac:dyDescent="0.25">
      <c r="A278" s="285">
        <v>2030.05</v>
      </c>
      <c r="B278" s="246" t="e">
        <v>#N/A</v>
      </c>
      <c r="C278" s="247" t="e">
        <v>#N/A</v>
      </c>
      <c r="D278" s="247" t="e">
        <v>#N/A</v>
      </c>
      <c r="E278" s="247" t="e">
        <v>#N/A</v>
      </c>
      <c r="F278" s="247" t="e">
        <v>#N/A</v>
      </c>
      <c r="G278" s="247" t="e">
        <v>#N/A</v>
      </c>
      <c r="H278" s="247" t="e">
        <v>#N/A</v>
      </c>
      <c r="I278" s="247" t="e">
        <v>#N/A</v>
      </c>
      <c r="J278" s="247" t="e">
        <v>#N/A</v>
      </c>
      <c r="K278" s="247" t="e">
        <v>#N/A</v>
      </c>
      <c r="L278" s="247" t="e">
        <v>#N/A</v>
      </c>
      <c r="M278" s="247" t="e">
        <v>#N/A</v>
      </c>
      <c r="N278" s="247" t="e">
        <v>#N/A</v>
      </c>
      <c r="O278" s="247" t="e">
        <v>#N/A</v>
      </c>
      <c r="P278" s="247" t="e">
        <v>#N/A</v>
      </c>
      <c r="Q278" s="247" t="e">
        <v>#N/A</v>
      </c>
      <c r="R278" s="247" t="e">
        <v>#N/A</v>
      </c>
      <c r="S278" s="247" t="e">
        <v>#N/A</v>
      </c>
      <c r="T278" s="248" t="e">
        <v>#N/A</v>
      </c>
      <c r="U278" s="249" t="e">
        <f t="shared" si="7"/>
        <v>#N/A</v>
      </c>
    </row>
    <row r="279" spans="1:21" ht="12.75" customHeight="1" x14ac:dyDescent="0.25">
      <c r="A279" s="285">
        <v>2030.06</v>
      </c>
      <c r="B279" s="246" t="e">
        <v>#N/A</v>
      </c>
      <c r="C279" s="247" t="e">
        <v>#N/A</v>
      </c>
      <c r="D279" s="247" t="e">
        <v>#N/A</v>
      </c>
      <c r="E279" s="247" t="e">
        <v>#N/A</v>
      </c>
      <c r="F279" s="247" t="e">
        <v>#N/A</v>
      </c>
      <c r="G279" s="247" t="e">
        <v>#N/A</v>
      </c>
      <c r="H279" s="247" t="e">
        <v>#N/A</v>
      </c>
      <c r="I279" s="247" t="e">
        <v>#N/A</v>
      </c>
      <c r="J279" s="247" t="e">
        <v>#N/A</v>
      </c>
      <c r="K279" s="247" t="e">
        <v>#N/A</v>
      </c>
      <c r="L279" s="247" t="e">
        <v>#N/A</v>
      </c>
      <c r="M279" s="247" t="e">
        <v>#N/A</v>
      </c>
      <c r="N279" s="247" t="e">
        <v>#N/A</v>
      </c>
      <c r="O279" s="247" t="e">
        <v>#N/A</v>
      </c>
      <c r="P279" s="247" t="e">
        <v>#N/A</v>
      </c>
      <c r="Q279" s="247" t="e">
        <v>#N/A</v>
      </c>
      <c r="R279" s="247" t="e">
        <v>#N/A</v>
      </c>
      <c r="S279" s="247" t="e">
        <v>#N/A</v>
      </c>
      <c r="T279" s="248" t="e">
        <v>#N/A</v>
      </c>
      <c r="U279" s="249" t="e">
        <f t="shared" si="7"/>
        <v>#N/A</v>
      </c>
    </row>
    <row r="280" spans="1:21" ht="12.75" customHeight="1" x14ac:dyDescent="0.25">
      <c r="A280" s="285">
        <v>2030.07</v>
      </c>
      <c r="B280" s="246" t="e">
        <v>#N/A</v>
      </c>
      <c r="C280" s="247" t="e">
        <v>#N/A</v>
      </c>
      <c r="D280" s="247" t="e">
        <v>#N/A</v>
      </c>
      <c r="E280" s="247" t="e">
        <v>#N/A</v>
      </c>
      <c r="F280" s="247" t="e">
        <v>#N/A</v>
      </c>
      <c r="G280" s="247" t="e">
        <v>#N/A</v>
      </c>
      <c r="H280" s="247" t="e">
        <v>#N/A</v>
      </c>
      <c r="I280" s="247" t="e">
        <v>#N/A</v>
      </c>
      <c r="J280" s="247" t="e">
        <v>#N/A</v>
      </c>
      <c r="K280" s="247" t="e">
        <v>#N/A</v>
      </c>
      <c r="L280" s="247" t="e">
        <v>#N/A</v>
      </c>
      <c r="M280" s="247" t="e">
        <v>#N/A</v>
      </c>
      <c r="N280" s="247" t="e">
        <v>#N/A</v>
      </c>
      <c r="O280" s="247" t="e">
        <v>#N/A</v>
      </c>
      <c r="P280" s="247" t="e">
        <v>#N/A</v>
      </c>
      <c r="Q280" s="247" t="e">
        <v>#N/A</v>
      </c>
      <c r="R280" s="247" t="e">
        <v>#N/A</v>
      </c>
      <c r="S280" s="247" t="e">
        <v>#N/A</v>
      </c>
      <c r="T280" s="248" t="e">
        <v>#N/A</v>
      </c>
      <c r="U280" s="249" t="e">
        <f t="shared" si="7"/>
        <v>#N/A</v>
      </c>
    </row>
    <row r="281" spans="1:21" ht="12.75" customHeight="1" x14ac:dyDescent="0.25">
      <c r="A281" s="285">
        <v>2030.08</v>
      </c>
      <c r="B281" s="246" t="e">
        <v>#N/A</v>
      </c>
      <c r="C281" s="247" t="e">
        <v>#N/A</v>
      </c>
      <c r="D281" s="247" t="e">
        <v>#N/A</v>
      </c>
      <c r="E281" s="247" t="e">
        <v>#N/A</v>
      </c>
      <c r="F281" s="247" t="e">
        <v>#N/A</v>
      </c>
      <c r="G281" s="247" t="e">
        <v>#N/A</v>
      </c>
      <c r="H281" s="247" t="e">
        <v>#N/A</v>
      </c>
      <c r="I281" s="247" t="e">
        <v>#N/A</v>
      </c>
      <c r="J281" s="247" t="e">
        <v>#N/A</v>
      </c>
      <c r="K281" s="247" t="e">
        <v>#N/A</v>
      </c>
      <c r="L281" s="247" t="e">
        <v>#N/A</v>
      </c>
      <c r="M281" s="247" t="e">
        <v>#N/A</v>
      </c>
      <c r="N281" s="247" t="e">
        <v>#N/A</v>
      </c>
      <c r="O281" s="247" t="e">
        <v>#N/A</v>
      </c>
      <c r="P281" s="247" t="e">
        <v>#N/A</v>
      </c>
      <c r="Q281" s="247" t="e">
        <v>#N/A</v>
      </c>
      <c r="R281" s="247" t="e">
        <v>#N/A</v>
      </c>
      <c r="S281" s="247" t="e">
        <v>#N/A</v>
      </c>
      <c r="T281" s="248" t="e">
        <v>#N/A</v>
      </c>
      <c r="U281" s="249" t="e">
        <f t="shared" si="7"/>
        <v>#N/A</v>
      </c>
    </row>
    <row r="282" spans="1:21" ht="12.75" customHeight="1" x14ac:dyDescent="0.25">
      <c r="A282" s="285">
        <v>2030.09</v>
      </c>
      <c r="B282" s="246" t="e">
        <v>#N/A</v>
      </c>
      <c r="C282" s="247" t="e">
        <v>#N/A</v>
      </c>
      <c r="D282" s="247" t="e">
        <v>#N/A</v>
      </c>
      <c r="E282" s="247" t="e">
        <v>#N/A</v>
      </c>
      <c r="F282" s="247" t="e">
        <v>#N/A</v>
      </c>
      <c r="G282" s="247" t="e">
        <v>#N/A</v>
      </c>
      <c r="H282" s="247" t="e">
        <v>#N/A</v>
      </c>
      <c r="I282" s="247" t="e">
        <v>#N/A</v>
      </c>
      <c r="J282" s="247" t="e">
        <v>#N/A</v>
      </c>
      <c r="K282" s="247" t="e">
        <v>#N/A</v>
      </c>
      <c r="L282" s="247" t="e">
        <v>#N/A</v>
      </c>
      <c r="M282" s="247" t="e">
        <v>#N/A</v>
      </c>
      <c r="N282" s="247" t="e">
        <v>#N/A</v>
      </c>
      <c r="O282" s="247" t="e">
        <v>#N/A</v>
      </c>
      <c r="P282" s="247" t="e">
        <v>#N/A</v>
      </c>
      <c r="Q282" s="247" t="e">
        <v>#N/A</v>
      </c>
      <c r="R282" s="247" t="e">
        <v>#N/A</v>
      </c>
      <c r="S282" s="247" t="e">
        <v>#N/A</v>
      </c>
      <c r="T282" s="248" t="e">
        <v>#N/A</v>
      </c>
      <c r="U282" s="249" t="e">
        <f t="shared" si="7"/>
        <v>#N/A</v>
      </c>
    </row>
    <row r="283" spans="1:21" ht="12.75" customHeight="1" x14ac:dyDescent="0.25">
      <c r="A283" s="285">
        <v>2030.1</v>
      </c>
      <c r="B283" s="246" t="e">
        <v>#N/A</v>
      </c>
      <c r="C283" s="247" t="e">
        <v>#N/A</v>
      </c>
      <c r="D283" s="247" t="e">
        <v>#N/A</v>
      </c>
      <c r="E283" s="247" t="e">
        <v>#N/A</v>
      </c>
      <c r="F283" s="247" t="e">
        <v>#N/A</v>
      </c>
      <c r="G283" s="247" t="e">
        <v>#N/A</v>
      </c>
      <c r="H283" s="247" t="e">
        <v>#N/A</v>
      </c>
      <c r="I283" s="247" t="e">
        <v>#N/A</v>
      </c>
      <c r="J283" s="247" t="e">
        <v>#N/A</v>
      </c>
      <c r="K283" s="247" t="e">
        <v>#N/A</v>
      </c>
      <c r="L283" s="247" t="e">
        <v>#N/A</v>
      </c>
      <c r="M283" s="247" t="e">
        <v>#N/A</v>
      </c>
      <c r="N283" s="247" t="e">
        <v>#N/A</v>
      </c>
      <c r="O283" s="247" t="e">
        <v>#N/A</v>
      </c>
      <c r="P283" s="247" t="e">
        <v>#N/A</v>
      </c>
      <c r="Q283" s="247" t="e">
        <v>#N/A</v>
      </c>
      <c r="R283" s="247" t="e">
        <v>#N/A</v>
      </c>
      <c r="S283" s="247" t="e">
        <v>#N/A</v>
      </c>
      <c r="T283" s="248" t="e">
        <v>#N/A</v>
      </c>
      <c r="U283" s="249" t="e">
        <f t="shared" si="7"/>
        <v>#N/A</v>
      </c>
    </row>
    <row r="284" spans="1:21" ht="12.75" customHeight="1" x14ac:dyDescent="0.25">
      <c r="A284" s="285">
        <v>2030.11</v>
      </c>
      <c r="B284" s="246" t="e">
        <v>#N/A</v>
      </c>
      <c r="C284" s="247" t="e">
        <v>#N/A</v>
      </c>
      <c r="D284" s="247" t="e">
        <v>#N/A</v>
      </c>
      <c r="E284" s="247" t="e">
        <v>#N/A</v>
      </c>
      <c r="F284" s="247" t="e">
        <v>#N/A</v>
      </c>
      <c r="G284" s="247" t="e">
        <v>#N/A</v>
      </c>
      <c r="H284" s="247" t="e">
        <v>#N/A</v>
      </c>
      <c r="I284" s="247" t="e">
        <v>#N/A</v>
      </c>
      <c r="J284" s="247" t="e">
        <v>#N/A</v>
      </c>
      <c r="K284" s="247" t="e">
        <v>#N/A</v>
      </c>
      <c r="L284" s="247" t="e">
        <v>#N/A</v>
      </c>
      <c r="M284" s="247" t="e">
        <v>#N/A</v>
      </c>
      <c r="N284" s="247" t="e">
        <v>#N/A</v>
      </c>
      <c r="O284" s="247" t="e">
        <v>#N/A</v>
      </c>
      <c r="P284" s="247" t="e">
        <v>#N/A</v>
      </c>
      <c r="Q284" s="247" t="e">
        <v>#N/A</v>
      </c>
      <c r="R284" s="247" t="e">
        <v>#N/A</v>
      </c>
      <c r="S284" s="247" t="e">
        <v>#N/A</v>
      </c>
      <c r="T284" s="248" t="e">
        <v>#N/A</v>
      </c>
      <c r="U284" s="249" t="e">
        <f t="shared" si="7"/>
        <v>#N/A</v>
      </c>
    </row>
    <row r="285" spans="1:21" ht="12.75" customHeight="1" x14ac:dyDescent="0.25">
      <c r="A285" s="285">
        <v>2030.12</v>
      </c>
      <c r="B285" s="246" t="e">
        <v>#N/A</v>
      </c>
      <c r="C285" s="247" t="e">
        <v>#N/A</v>
      </c>
      <c r="D285" s="247" t="e">
        <v>#N/A</v>
      </c>
      <c r="E285" s="247" t="e">
        <v>#N/A</v>
      </c>
      <c r="F285" s="247" t="e">
        <v>#N/A</v>
      </c>
      <c r="G285" s="247" t="e">
        <v>#N/A</v>
      </c>
      <c r="H285" s="247" t="e">
        <v>#N/A</v>
      </c>
      <c r="I285" s="247" t="e">
        <v>#N/A</v>
      </c>
      <c r="J285" s="247" t="e">
        <v>#N/A</v>
      </c>
      <c r="K285" s="247" t="e">
        <v>#N/A</v>
      </c>
      <c r="L285" s="247" t="e">
        <v>#N/A</v>
      </c>
      <c r="M285" s="247" t="e">
        <v>#N/A</v>
      </c>
      <c r="N285" s="247" t="e">
        <v>#N/A</v>
      </c>
      <c r="O285" s="247" t="e">
        <v>#N/A</v>
      </c>
      <c r="P285" s="247" t="e">
        <v>#N/A</v>
      </c>
      <c r="Q285" s="247" t="e">
        <v>#N/A</v>
      </c>
      <c r="R285" s="247" t="e">
        <v>#N/A</v>
      </c>
      <c r="S285" s="247" t="e">
        <v>#N/A</v>
      </c>
      <c r="T285" s="248" t="e">
        <v>#N/A</v>
      </c>
      <c r="U285" s="249" t="e">
        <f t="shared" si="7"/>
        <v>#N/A</v>
      </c>
    </row>
    <row r="286" spans="1:21" x14ac:dyDescent="0.25">
      <c r="A286" s="286"/>
    </row>
    <row r="287" spans="1:21" x14ac:dyDescent="0.25">
      <c r="A287" s="286"/>
    </row>
    <row r="288" spans="1:21" x14ac:dyDescent="0.25">
      <c r="A288" s="286"/>
    </row>
    <row r="289" spans="1:1" x14ac:dyDescent="0.25">
      <c r="A289" s="286"/>
    </row>
    <row r="290" spans="1:1" x14ac:dyDescent="0.25">
      <c r="A290" s="286"/>
    </row>
    <row r="291" spans="1:1" x14ac:dyDescent="0.25">
      <c r="A291" s="286"/>
    </row>
    <row r="292" spans="1:1" x14ac:dyDescent="0.25">
      <c r="A292" s="286"/>
    </row>
    <row r="293" spans="1:1" x14ac:dyDescent="0.25">
      <c r="A293" s="286"/>
    </row>
    <row r="294" spans="1:1" x14ac:dyDescent="0.25">
      <c r="A294" s="286"/>
    </row>
    <row r="295" spans="1:1" x14ac:dyDescent="0.25">
      <c r="A295" s="286"/>
    </row>
    <row r="296" spans="1:1" x14ac:dyDescent="0.25">
      <c r="A296" s="286"/>
    </row>
    <row r="297" spans="1:1" x14ac:dyDescent="0.25">
      <c r="A297" s="286"/>
    </row>
    <row r="298" spans="1:1" x14ac:dyDescent="0.25">
      <c r="A298" s="286"/>
    </row>
    <row r="299" spans="1:1" x14ac:dyDescent="0.25">
      <c r="A299" s="286"/>
    </row>
    <row r="300" spans="1:1" x14ac:dyDescent="0.25">
      <c r="A300" s="286"/>
    </row>
    <row r="301" spans="1:1" x14ac:dyDescent="0.25">
      <c r="A301" s="286"/>
    </row>
    <row r="302" spans="1:1" x14ac:dyDescent="0.25">
      <c r="A302" s="286"/>
    </row>
    <row r="303" spans="1:1" x14ac:dyDescent="0.25">
      <c r="A303" s="286"/>
    </row>
    <row r="304" spans="1:1" x14ac:dyDescent="0.25">
      <c r="A304" s="286"/>
    </row>
    <row r="305" spans="1:1" x14ac:dyDescent="0.25">
      <c r="A305" s="286"/>
    </row>
    <row r="306" spans="1:1" x14ac:dyDescent="0.25">
      <c r="A306" s="286"/>
    </row>
    <row r="307" spans="1:1" x14ac:dyDescent="0.25">
      <c r="A307" s="286"/>
    </row>
    <row r="308" spans="1:1" x14ac:dyDescent="0.25">
      <c r="A308" s="286"/>
    </row>
    <row r="309" spans="1:1" x14ac:dyDescent="0.25">
      <c r="A309" s="286"/>
    </row>
    <row r="310" spans="1:1" x14ac:dyDescent="0.25">
      <c r="A310" s="286"/>
    </row>
    <row r="311" spans="1:1" x14ac:dyDescent="0.25">
      <c r="A311" s="286"/>
    </row>
    <row r="312" spans="1:1" x14ac:dyDescent="0.25">
      <c r="A312" s="286"/>
    </row>
    <row r="313" spans="1:1" x14ac:dyDescent="0.25">
      <c r="A313" s="286"/>
    </row>
    <row r="314" spans="1:1" x14ac:dyDescent="0.25">
      <c r="A314" s="286"/>
    </row>
    <row r="315" spans="1:1" x14ac:dyDescent="0.25">
      <c r="A315" s="286"/>
    </row>
    <row r="316" spans="1:1" x14ac:dyDescent="0.25">
      <c r="A316" s="286"/>
    </row>
    <row r="317" spans="1:1" x14ac:dyDescent="0.25">
      <c r="A317" s="286"/>
    </row>
    <row r="318" spans="1:1" x14ac:dyDescent="0.25">
      <c r="A318" s="286"/>
    </row>
    <row r="319" spans="1:1" x14ac:dyDescent="0.25">
      <c r="A319" s="286"/>
    </row>
    <row r="320" spans="1:1" x14ac:dyDescent="0.25">
      <c r="A320" s="286"/>
    </row>
    <row r="321" spans="1:1" x14ac:dyDescent="0.25">
      <c r="A321" s="286"/>
    </row>
    <row r="322" spans="1:1" x14ac:dyDescent="0.25">
      <c r="A322" s="286"/>
    </row>
    <row r="323" spans="1:1" x14ac:dyDescent="0.25">
      <c r="A323" s="286"/>
    </row>
    <row r="324" spans="1:1" x14ac:dyDescent="0.25">
      <c r="A324" s="286"/>
    </row>
    <row r="325" spans="1:1" x14ac:dyDescent="0.25">
      <c r="A325" s="286"/>
    </row>
    <row r="326" spans="1:1" x14ac:dyDescent="0.25">
      <c r="A326" s="286"/>
    </row>
    <row r="327" spans="1:1" x14ac:dyDescent="0.25">
      <c r="A327" s="286"/>
    </row>
    <row r="328" spans="1:1" x14ac:dyDescent="0.25">
      <c r="A328" s="286"/>
    </row>
    <row r="329" spans="1:1" x14ac:dyDescent="0.25">
      <c r="A329" s="286"/>
    </row>
    <row r="330" spans="1:1" x14ac:dyDescent="0.25">
      <c r="A330" s="286"/>
    </row>
    <row r="331" spans="1:1" x14ac:dyDescent="0.25">
      <c r="A331" s="286"/>
    </row>
    <row r="332" spans="1:1" x14ac:dyDescent="0.25">
      <c r="A332" s="286"/>
    </row>
    <row r="333" spans="1:1" x14ac:dyDescent="0.25">
      <c r="A333" s="286"/>
    </row>
    <row r="334" spans="1:1" x14ac:dyDescent="0.25">
      <c r="A334" s="286"/>
    </row>
    <row r="335" spans="1:1" x14ac:dyDescent="0.25">
      <c r="A335" s="286"/>
    </row>
    <row r="336" spans="1:1" x14ac:dyDescent="0.25">
      <c r="A336" s="286"/>
    </row>
    <row r="337" spans="1:1" x14ac:dyDescent="0.25">
      <c r="A337" s="286"/>
    </row>
    <row r="338" spans="1:1" x14ac:dyDescent="0.25">
      <c r="A338" s="286"/>
    </row>
    <row r="339" spans="1:1" x14ac:dyDescent="0.25">
      <c r="A339" s="286"/>
    </row>
    <row r="340" spans="1:1" x14ac:dyDescent="0.25">
      <c r="A340" s="286"/>
    </row>
    <row r="341" spans="1:1" x14ac:dyDescent="0.25">
      <c r="A341" s="286"/>
    </row>
    <row r="342" spans="1:1" x14ac:dyDescent="0.25">
      <c r="A342" s="286"/>
    </row>
    <row r="343" spans="1:1" x14ac:dyDescent="0.25">
      <c r="A343" s="286"/>
    </row>
    <row r="344" spans="1:1" x14ac:dyDescent="0.25">
      <c r="A344" s="286"/>
    </row>
    <row r="345" spans="1:1" x14ac:dyDescent="0.25">
      <c r="A345" s="286"/>
    </row>
    <row r="346" spans="1:1" x14ac:dyDescent="0.25">
      <c r="A346" s="286"/>
    </row>
    <row r="347" spans="1:1" x14ac:dyDescent="0.25">
      <c r="A347" s="286"/>
    </row>
    <row r="348" spans="1:1" x14ac:dyDescent="0.25">
      <c r="A348" s="286"/>
    </row>
    <row r="349" spans="1:1" x14ac:dyDescent="0.25">
      <c r="A349" s="286"/>
    </row>
    <row r="350" spans="1:1" x14ac:dyDescent="0.25">
      <c r="A350" s="286"/>
    </row>
    <row r="351" spans="1:1" x14ac:dyDescent="0.25">
      <c r="A351" s="286"/>
    </row>
    <row r="352" spans="1:1"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hyperlinks>
    <hyperlink ref="A5" location="Indice!A13" display="VOLVER AL INDICE" xr:uid="{00000000-0004-0000-0900-000000000000}"/>
  </hyperlinks>
  <pageMargins left="0.7" right="0.7" top="0.75" bottom="0.75" header="0.3" footer="0.3"/>
  <pageSetup orientation="portrait" r:id="rId1"/>
  <ignoredErrors>
    <ignoredError sqref="U10:U194" formulaRange="1"/>
    <ignoredError sqref="U195:U218 U222:U285" evalError="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454"/>
  <sheetViews>
    <sheetView zoomScale="130" zoomScaleNormal="130" workbookViewId="0">
      <pane xSplit="1" ySplit="9" topLeftCell="B277" activePane="bottomRight" state="frozen"/>
      <selection activeCell="I18" sqref="I18"/>
      <selection pane="topRight" activeCell="I18" sqref="I18"/>
      <selection pane="bottomLeft" activeCell="I18" sqref="I18"/>
      <selection pane="bottomRight" activeCell="F281" sqref="F281"/>
    </sheetView>
  </sheetViews>
  <sheetFormatPr baseColWidth="10" defaultColWidth="11.5703125" defaultRowHeight="15" x14ac:dyDescent="0.25"/>
  <cols>
    <col min="1" max="1" width="9.7109375" style="287" bestFit="1" customWidth="1"/>
    <col min="2" max="37" width="14.7109375" style="3" customWidth="1"/>
    <col min="38" max="16384" width="11.5703125" style="3"/>
  </cols>
  <sheetData>
    <row r="1" spans="1:20" ht="3" hidden="1" customHeight="1" x14ac:dyDescent="0.25">
      <c r="A1" s="280"/>
      <c r="B1" s="36"/>
      <c r="C1" s="36"/>
      <c r="D1" s="36"/>
      <c r="E1" s="36"/>
      <c r="F1" s="36"/>
      <c r="G1" s="36"/>
      <c r="H1" s="36"/>
      <c r="I1" s="36"/>
      <c r="J1" s="36"/>
      <c r="K1" s="36"/>
      <c r="L1" s="36"/>
      <c r="M1" s="36"/>
      <c r="N1" s="36"/>
      <c r="O1" s="36"/>
      <c r="P1" s="36"/>
      <c r="Q1" s="36"/>
      <c r="R1" s="36"/>
      <c r="S1" s="36"/>
      <c r="T1" s="37"/>
    </row>
    <row r="2" spans="1:20" ht="24" customHeight="1" x14ac:dyDescent="0.25">
      <c r="A2" s="281" t="s">
        <v>10</v>
      </c>
      <c r="B2" s="28" t="s">
        <v>404</v>
      </c>
      <c r="C2" s="28"/>
      <c r="D2" s="28"/>
      <c r="E2" s="28"/>
      <c r="F2" s="28"/>
      <c r="G2" s="28"/>
      <c r="H2" s="28"/>
      <c r="I2" s="28"/>
      <c r="J2" s="28"/>
      <c r="K2" s="28"/>
      <c r="L2" s="28"/>
      <c r="M2" s="28"/>
      <c r="N2" s="28"/>
      <c r="O2" s="28"/>
      <c r="P2" s="28"/>
      <c r="Q2" s="28"/>
      <c r="R2" s="28"/>
      <c r="S2" s="28"/>
      <c r="T2" s="30"/>
    </row>
    <row r="3" spans="1:20" ht="12.75" customHeight="1" x14ac:dyDescent="0.25">
      <c r="A3" s="281" t="s">
        <v>11</v>
      </c>
      <c r="B3" s="28" t="s">
        <v>12</v>
      </c>
      <c r="C3" s="28"/>
      <c r="D3" s="28"/>
      <c r="E3" s="28"/>
      <c r="F3" s="28"/>
      <c r="G3" s="28"/>
      <c r="H3" s="28"/>
      <c r="I3" s="28"/>
      <c r="J3" s="28"/>
      <c r="K3" s="28"/>
      <c r="L3" s="28"/>
      <c r="M3" s="28"/>
      <c r="N3" s="28"/>
      <c r="O3" s="28"/>
      <c r="P3" s="28"/>
      <c r="Q3" s="28"/>
      <c r="R3" s="28"/>
      <c r="S3" s="58"/>
      <c r="T3" s="30"/>
    </row>
    <row r="4" spans="1:20" ht="3" hidden="1" customHeight="1" x14ac:dyDescent="0.25">
      <c r="A4" s="281"/>
      <c r="B4" s="28"/>
      <c r="C4" s="28"/>
      <c r="D4" s="28"/>
      <c r="E4" s="28"/>
      <c r="F4" s="28"/>
      <c r="G4" s="28"/>
      <c r="H4" s="28"/>
      <c r="I4" s="28"/>
      <c r="J4" s="28"/>
      <c r="K4" s="28"/>
      <c r="L4" s="28"/>
      <c r="M4" s="28"/>
      <c r="N4" s="28"/>
      <c r="O4" s="28"/>
      <c r="P4" s="28"/>
      <c r="Q4" s="28"/>
      <c r="R4" s="28"/>
      <c r="S4" s="28"/>
      <c r="T4" s="30"/>
    </row>
    <row r="5" spans="1:20" ht="33.75" customHeight="1" x14ac:dyDescent="0.25">
      <c r="A5" s="282" t="s">
        <v>515</v>
      </c>
      <c r="B5" s="231" t="s">
        <v>88</v>
      </c>
      <c r="C5" s="231" t="s">
        <v>89</v>
      </c>
      <c r="D5" s="231" t="s">
        <v>157</v>
      </c>
      <c r="E5" s="231" t="s">
        <v>90</v>
      </c>
      <c r="F5" s="231" t="s">
        <v>91</v>
      </c>
      <c r="G5" s="231" t="s">
        <v>147</v>
      </c>
      <c r="H5" s="231" t="s">
        <v>92</v>
      </c>
      <c r="I5" s="231" t="s">
        <v>93</v>
      </c>
      <c r="J5" s="231" t="s">
        <v>149</v>
      </c>
      <c r="K5" s="231" t="s">
        <v>148</v>
      </c>
      <c r="L5" s="231" t="s">
        <v>150</v>
      </c>
      <c r="M5" s="231" t="s">
        <v>151</v>
      </c>
      <c r="N5" s="231" t="s">
        <v>152</v>
      </c>
      <c r="O5" s="231" t="s">
        <v>153</v>
      </c>
      <c r="P5" s="231" t="s">
        <v>154</v>
      </c>
      <c r="Q5" s="231" t="s">
        <v>155</v>
      </c>
      <c r="R5" s="231" t="s">
        <v>293</v>
      </c>
      <c r="S5" s="231" t="s">
        <v>94</v>
      </c>
      <c r="T5" s="232" t="s">
        <v>292</v>
      </c>
    </row>
    <row r="6" spans="1:20" ht="3" hidden="1" customHeight="1" x14ac:dyDescent="0.25">
      <c r="A6" s="281"/>
      <c r="B6" s="28"/>
      <c r="C6" s="28"/>
      <c r="D6" s="28"/>
      <c r="E6" s="28"/>
      <c r="F6" s="28"/>
      <c r="G6" s="28"/>
      <c r="H6" s="28"/>
      <c r="I6" s="28"/>
      <c r="J6" s="28"/>
      <c r="K6" s="28"/>
      <c r="L6" s="28"/>
      <c r="M6" s="28"/>
      <c r="N6" s="28"/>
      <c r="O6" s="28"/>
      <c r="P6" s="28"/>
      <c r="Q6" s="28"/>
      <c r="R6" s="28"/>
      <c r="S6" s="28"/>
      <c r="T6" s="59"/>
    </row>
    <row r="7" spans="1:20" ht="22.5" customHeight="1" x14ac:dyDescent="0.25">
      <c r="A7" s="281" t="s">
        <v>516</v>
      </c>
      <c r="B7" s="16" t="s">
        <v>95</v>
      </c>
      <c r="C7" s="16" t="s">
        <v>95</v>
      </c>
      <c r="D7" s="16" t="s">
        <v>95</v>
      </c>
      <c r="E7" s="16" t="s">
        <v>95</v>
      </c>
      <c r="F7" s="16" t="s">
        <v>95</v>
      </c>
      <c r="G7" s="16" t="s">
        <v>95</v>
      </c>
      <c r="H7" s="16" t="s">
        <v>95</v>
      </c>
      <c r="I7" s="16" t="s">
        <v>95</v>
      </c>
      <c r="J7" s="16" t="s">
        <v>95</v>
      </c>
      <c r="K7" s="16" t="s">
        <v>95</v>
      </c>
      <c r="L7" s="16" t="s">
        <v>95</v>
      </c>
      <c r="M7" s="16" t="s">
        <v>95</v>
      </c>
      <c r="N7" s="16" t="s">
        <v>95</v>
      </c>
      <c r="O7" s="16" t="s">
        <v>95</v>
      </c>
      <c r="P7" s="16" t="s">
        <v>95</v>
      </c>
      <c r="Q7" s="16" t="s">
        <v>95</v>
      </c>
      <c r="R7" s="16" t="s">
        <v>95</v>
      </c>
      <c r="S7" s="18" t="s">
        <v>95</v>
      </c>
      <c r="T7" s="21" t="s">
        <v>95</v>
      </c>
    </row>
    <row r="8" spans="1:20" ht="13.5" customHeight="1" x14ac:dyDescent="0.25">
      <c r="A8" s="283" t="s">
        <v>514</v>
      </c>
      <c r="B8" s="38" t="s">
        <v>96</v>
      </c>
      <c r="C8" s="38" t="s">
        <v>97</v>
      </c>
      <c r="D8" s="38" t="s">
        <v>98</v>
      </c>
      <c r="E8" s="38" t="s">
        <v>99</v>
      </c>
      <c r="F8" s="38" t="s">
        <v>100</v>
      </c>
      <c r="G8" s="38" t="s">
        <v>101</v>
      </c>
      <c r="H8" s="38" t="s">
        <v>102</v>
      </c>
      <c r="I8" s="38" t="s">
        <v>103</v>
      </c>
      <c r="J8" s="38" t="s">
        <v>104</v>
      </c>
      <c r="K8" s="38" t="s">
        <v>105</v>
      </c>
      <c r="L8" s="38" t="s">
        <v>106</v>
      </c>
      <c r="M8" s="38" t="s">
        <v>107</v>
      </c>
      <c r="N8" s="38" t="s">
        <v>108</v>
      </c>
      <c r="O8" s="38" t="s">
        <v>109</v>
      </c>
      <c r="P8" s="38" t="s">
        <v>110</v>
      </c>
      <c r="Q8" s="38" t="s">
        <v>111</v>
      </c>
      <c r="R8" s="38" t="s">
        <v>112</v>
      </c>
      <c r="S8" s="38" t="s">
        <v>113</v>
      </c>
      <c r="T8" s="39" t="s">
        <v>114</v>
      </c>
    </row>
    <row r="9" spans="1:20" ht="13.5" customHeight="1" thickBot="1" x14ac:dyDescent="0.3">
      <c r="A9" s="284"/>
      <c r="B9" s="40"/>
      <c r="C9" s="40"/>
      <c r="D9" s="40" t="s">
        <v>144</v>
      </c>
      <c r="E9" s="40"/>
      <c r="F9" s="40"/>
      <c r="G9" s="40" t="s">
        <v>145</v>
      </c>
      <c r="H9" s="40"/>
      <c r="I9" s="40"/>
      <c r="J9" s="40" t="s">
        <v>146</v>
      </c>
      <c r="K9" s="40"/>
      <c r="L9" s="40"/>
      <c r="M9" s="40" t="s">
        <v>447</v>
      </c>
      <c r="N9" s="40"/>
      <c r="O9" s="40"/>
      <c r="P9" s="40" t="s">
        <v>513</v>
      </c>
      <c r="Q9" s="40" t="s">
        <v>448</v>
      </c>
      <c r="R9" s="40"/>
      <c r="S9" s="40" t="s">
        <v>294</v>
      </c>
      <c r="T9" s="41"/>
    </row>
    <row r="10" spans="1:20" ht="12.75" customHeight="1" x14ac:dyDescent="0.25">
      <c r="A10" s="285">
        <v>2003.01</v>
      </c>
      <c r="B10" s="250">
        <f>'1.1'!C10</f>
        <v>263.65206600000005</v>
      </c>
      <c r="C10" s="251">
        <f>'2.1'!C10</f>
        <v>208.09999999999997</v>
      </c>
      <c r="D10" s="251">
        <f>B10-C10</f>
        <v>55.552066000000082</v>
      </c>
      <c r="E10" s="251">
        <f>'1.1'!M10</f>
        <v>1.2</v>
      </c>
      <c r="F10" s="251">
        <f>'2.1'!K10</f>
        <v>2.2000000000000002</v>
      </c>
      <c r="G10" s="251">
        <f>F10-E10</f>
        <v>1.0000000000000002</v>
      </c>
      <c r="H10" s="251">
        <f>'1.1'!B10</f>
        <v>264.85206600000004</v>
      </c>
      <c r="I10" s="251">
        <f>'2.1'!B10</f>
        <v>210.29999999999995</v>
      </c>
      <c r="J10" s="251">
        <f>H10-I10</f>
        <v>54.552066000000082</v>
      </c>
      <c r="K10" s="252">
        <v>1.3</v>
      </c>
      <c r="L10" s="252">
        <v>8.1</v>
      </c>
      <c r="M10" s="251">
        <f>J10+K10-L10</f>
        <v>47.752066000000077</v>
      </c>
      <c r="N10" s="252">
        <v>142.69999999999999</v>
      </c>
      <c r="O10" s="252">
        <v>218.2</v>
      </c>
      <c r="P10" s="253">
        <f>N10-O10</f>
        <v>-75.5</v>
      </c>
      <c r="Q10" s="60"/>
      <c r="R10" s="60"/>
      <c r="S10" s="61"/>
      <c r="T10" s="62"/>
    </row>
    <row r="11" spans="1:20" ht="12.75" customHeight="1" x14ac:dyDescent="0.25">
      <c r="A11" s="285">
        <v>2003.02</v>
      </c>
      <c r="B11" s="254">
        <f>'1.1'!C11</f>
        <v>248.24855099999999</v>
      </c>
      <c r="C11" s="255">
        <f>'2.1'!C11</f>
        <v>233.7</v>
      </c>
      <c r="D11" s="256">
        <f>B11-C11</f>
        <v>14.548551000000003</v>
      </c>
      <c r="E11" s="254">
        <f>'1.1'!M11</f>
        <v>2.5999999999999996</v>
      </c>
      <c r="F11" s="255">
        <f>'2.1'!K11</f>
        <v>4.3999999999999995</v>
      </c>
      <c r="G11" s="256">
        <f>F11-E11</f>
        <v>1.7999999999999998</v>
      </c>
      <c r="H11" s="254">
        <f>'1.1'!B11</f>
        <v>250.84855099999999</v>
      </c>
      <c r="I11" s="255">
        <f>'2.1'!B11</f>
        <v>238.1</v>
      </c>
      <c r="J11" s="254">
        <f>H11-I11</f>
        <v>12.748550999999992</v>
      </c>
      <c r="K11" s="125">
        <v>8.1999999999999993</v>
      </c>
      <c r="L11" s="129">
        <v>7.5</v>
      </c>
      <c r="M11" s="256">
        <f>J11+K11-L11</f>
        <v>13.448550999999991</v>
      </c>
      <c r="N11" s="257">
        <v>8.9000000000000057</v>
      </c>
      <c r="O11" s="258">
        <v>17.5</v>
      </c>
      <c r="P11" s="256">
        <f>N11-O11</f>
        <v>-8.5999999999999943</v>
      </c>
      <c r="Q11" s="64"/>
      <c r="R11" s="64"/>
      <c r="S11" s="64"/>
      <c r="T11" s="65"/>
    </row>
    <row r="12" spans="1:20" ht="12.75" customHeight="1" x14ac:dyDescent="0.25">
      <c r="A12" s="285">
        <v>2003.03</v>
      </c>
      <c r="B12" s="254">
        <f>'1.1'!C12</f>
        <v>242.92012700000004</v>
      </c>
      <c r="C12" s="255">
        <f>'2.1'!C12</f>
        <v>241.09999999999997</v>
      </c>
      <c r="D12" s="256">
        <f t="shared" ref="D12:D75" si="0">B12-C12</f>
        <v>1.8201270000000704</v>
      </c>
      <c r="E12" s="254">
        <f>'1.1'!M12</f>
        <v>2.2999999999999998</v>
      </c>
      <c r="F12" s="255">
        <f>'2.1'!K12</f>
        <v>6</v>
      </c>
      <c r="G12" s="256">
        <f t="shared" ref="G12:G75" si="1">F12-E12</f>
        <v>3.7</v>
      </c>
      <c r="H12" s="254">
        <f>'1.1'!B12</f>
        <v>245.22012700000005</v>
      </c>
      <c r="I12" s="255">
        <f>'2.1'!B12</f>
        <v>247.09999999999997</v>
      </c>
      <c r="J12" s="254">
        <f t="shared" ref="J12:J75" si="2">H12-I12</f>
        <v>-1.8798729999999182</v>
      </c>
      <c r="K12" s="125">
        <v>15.8</v>
      </c>
      <c r="L12" s="129">
        <v>22.1</v>
      </c>
      <c r="M12" s="256">
        <f t="shared" ref="M12:M75" si="3">J12+K12-L12</f>
        <v>-8.1798729999999189</v>
      </c>
      <c r="N12" s="257">
        <v>20.599999999999994</v>
      </c>
      <c r="O12" s="258">
        <v>4.2000000000000171</v>
      </c>
      <c r="P12" s="256">
        <f t="shared" ref="P12:P75" si="4">N12-O12</f>
        <v>16.399999999999977</v>
      </c>
      <c r="Q12" s="64"/>
      <c r="R12" s="64"/>
      <c r="S12" s="64"/>
      <c r="T12" s="65"/>
    </row>
    <row r="13" spans="1:20" ht="12.75" customHeight="1" x14ac:dyDescent="0.25">
      <c r="A13" s="285">
        <v>2003.04</v>
      </c>
      <c r="B13" s="254">
        <f>'1.1'!C13</f>
        <v>279.26560199999994</v>
      </c>
      <c r="C13" s="255">
        <f>'2.1'!C13</f>
        <v>238.00000000000003</v>
      </c>
      <c r="D13" s="256">
        <f t="shared" si="0"/>
        <v>41.265601999999916</v>
      </c>
      <c r="E13" s="254">
        <f>'1.1'!M13</f>
        <v>3.8000000000000007</v>
      </c>
      <c r="F13" s="255">
        <f>'2.1'!K13</f>
        <v>7.9</v>
      </c>
      <c r="G13" s="256">
        <f t="shared" si="1"/>
        <v>4.0999999999999996</v>
      </c>
      <c r="H13" s="254">
        <f>'1.1'!B13</f>
        <v>283.06560199999996</v>
      </c>
      <c r="I13" s="255">
        <f>'2.1'!B13</f>
        <v>245.90000000000003</v>
      </c>
      <c r="J13" s="254">
        <f t="shared" si="2"/>
        <v>37.165601999999922</v>
      </c>
      <c r="K13" s="125">
        <v>13.2</v>
      </c>
      <c r="L13" s="129">
        <v>12.799999999999997</v>
      </c>
      <c r="M13" s="256">
        <f t="shared" si="3"/>
        <v>37.565601999999927</v>
      </c>
      <c r="N13" s="257">
        <v>12.5</v>
      </c>
      <c r="O13" s="258">
        <v>39.200000000000017</v>
      </c>
      <c r="P13" s="256">
        <f t="shared" si="4"/>
        <v>-26.700000000000017</v>
      </c>
      <c r="Q13" s="64"/>
      <c r="R13" s="64"/>
      <c r="S13" s="64"/>
      <c r="T13" s="65"/>
    </row>
    <row r="14" spans="1:20" ht="12.75" customHeight="1" x14ac:dyDescent="0.25">
      <c r="A14" s="285">
        <v>2003.05</v>
      </c>
      <c r="B14" s="254">
        <f>'1.1'!C14</f>
        <v>418.742211</v>
      </c>
      <c r="C14" s="255">
        <f>'2.1'!C14</f>
        <v>270.89999999999998</v>
      </c>
      <c r="D14" s="256">
        <f t="shared" si="0"/>
        <v>147.84221100000002</v>
      </c>
      <c r="E14" s="254">
        <f>'1.1'!M14</f>
        <v>3.5999999999999996</v>
      </c>
      <c r="F14" s="255">
        <f>'2.1'!K14</f>
        <v>11.899999999999999</v>
      </c>
      <c r="G14" s="256">
        <f t="shared" si="1"/>
        <v>8.2999999999999989</v>
      </c>
      <c r="H14" s="254">
        <f>'1.1'!B14</f>
        <v>422.34221100000002</v>
      </c>
      <c r="I14" s="255">
        <f>'2.1'!B14</f>
        <v>282.79999999999995</v>
      </c>
      <c r="J14" s="254">
        <f t="shared" si="2"/>
        <v>139.54221100000007</v>
      </c>
      <c r="K14" s="125">
        <v>14.200000000000003</v>
      </c>
      <c r="L14" s="129">
        <v>43</v>
      </c>
      <c r="M14" s="256">
        <f t="shared" si="3"/>
        <v>110.74221100000005</v>
      </c>
      <c r="N14" s="257">
        <v>28.200000000000017</v>
      </c>
      <c r="O14" s="258">
        <v>123.19999999999999</v>
      </c>
      <c r="P14" s="256">
        <f t="shared" si="4"/>
        <v>-94.999999999999972</v>
      </c>
      <c r="Q14" s="64"/>
      <c r="R14" s="64"/>
      <c r="S14" s="64"/>
      <c r="T14" s="65"/>
    </row>
    <row r="15" spans="1:20" ht="12.75" customHeight="1" x14ac:dyDescent="0.25">
      <c r="A15" s="285">
        <v>2003.06</v>
      </c>
      <c r="B15" s="254">
        <f>'1.1'!C15</f>
        <v>344.68214500000005</v>
      </c>
      <c r="C15" s="255">
        <f>'2.1'!C15</f>
        <v>334.8</v>
      </c>
      <c r="D15" s="256">
        <f t="shared" si="0"/>
        <v>9.8821450000000368</v>
      </c>
      <c r="E15" s="254">
        <f>'1.1'!M15</f>
        <v>2.4000000000000004</v>
      </c>
      <c r="F15" s="255">
        <f>'2.1'!K15</f>
        <v>15.5</v>
      </c>
      <c r="G15" s="256">
        <f t="shared" si="1"/>
        <v>13.1</v>
      </c>
      <c r="H15" s="254">
        <f>'1.1'!B15</f>
        <v>347.08214500000003</v>
      </c>
      <c r="I15" s="255">
        <f>'2.1'!B15</f>
        <v>350.3</v>
      </c>
      <c r="J15" s="254">
        <f t="shared" si="2"/>
        <v>-3.2178549999999859</v>
      </c>
      <c r="K15" s="125">
        <v>23.299999999999997</v>
      </c>
      <c r="L15" s="129">
        <v>9.7999999999999972</v>
      </c>
      <c r="M15" s="256">
        <f t="shared" si="3"/>
        <v>10.282145000000014</v>
      </c>
      <c r="N15" s="257">
        <v>18.199999999999989</v>
      </c>
      <c r="O15" s="258">
        <v>19.099999999999966</v>
      </c>
      <c r="P15" s="256">
        <f t="shared" si="4"/>
        <v>-0.89999999999997726</v>
      </c>
      <c r="Q15" s="64"/>
      <c r="R15" s="64"/>
      <c r="S15" s="64"/>
      <c r="T15" s="65"/>
    </row>
    <row r="16" spans="1:20" ht="12.75" customHeight="1" x14ac:dyDescent="0.25">
      <c r="A16" s="285">
        <v>2003.07</v>
      </c>
      <c r="B16" s="254">
        <f>'1.1'!C16</f>
        <v>455.97393399999993</v>
      </c>
      <c r="C16" s="255">
        <f>'2.1'!C16</f>
        <v>290.19999999999993</v>
      </c>
      <c r="D16" s="256">
        <f t="shared" si="0"/>
        <v>165.773934</v>
      </c>
      <c r="E16" s="254">
        <f>'1.1'!M16</f>
        <v>2.7999999999999989</v>
      </c>
      <c r="F16" s="255">
        <f>'2.1'!K16</f>
        <v>20.300000000000004</v>
      </c>
      <c r="G16" s="256">
        <f t="shared" si="1"/>
        <v>17.500000000000007</v>
      </c>
      <c r="H16" s="254">
        <f>'1.1'!B16</f>
        <v>458.77393399999994</v>
      </c>
      <c r="I16" s="255">
        <f>'2.1'!B16</f>
        <v>310.49999999999994</v>
      </c>
      <c r="J16" s="254">
        <f t="shared" si="2"/>
        <v>148.273934</v>
      </c>
      <c r="K16" s="125">
        <v>11.099999999999994</v>
      </c>
      <c r="L16" s="129">
        <v>12.700000000000003</v>
      </c>
      <c r="M16" s="256">
        <f t="shared" si="3"/>
        <v>146.67393399999997</v>
      </c>
      <c r="N16" s="257">
        <v>24.800000000000011</v>
      </c>
      <c r="O16" s="258">
        <v>168.10000000000002</v>
      </c>
      <c r="P16" s="256">
        <f t="shared" si="4"/>
        <v>-143.30000000000001</v>
      </c>
      <c r="Q16" s="64"/>
      <c r="R16" s="64"/>
      <c r="S16" s="64"/>
      <c r="T16" s="65"/>
    </row>
    <row r="17" spans="1:20" ht="12.75" customHeight="1" x14ac:dyDescent="0.25">
      <c r="A17" s="285">
        <v>2003.08</v>
      </c>
      <c r="B17" s="254">
        <f>'1.1'!C17</f>
        <v>350.41930600000012</v>
      </c>
      <c r="C17" s="255">
        <f>'2.1'!C17</f>
        <v>244.59999999999997</v>
      </c>
      <c r="D17" s="256">
        <f t="shared" si="0"/>
        <v>105.81930600000015</v>
      </c>
      <c r="E17" s="254">
        <f>'1.1'!M17</f>
        <v>2.8000000000000007</v>
      </c>
      <c r="F17" s="255">
        <f>'2.1'!K17</f>
        <v>20.099999999999994</v>
      </c>
      <c r="G17" s="256">
        <f t="shared" si="1"/>
        <v>17.299999999999994</v>
      </c>
      <c r="H17" s="254">
        <f>'1.1'!B17</f>
        <v>353.21930600000013</v>
      </c>
      <c r="I17" s="255">
        <f>'2.1'!B17</f>
        <v>264.69999999999993</v>
      </c>
      <c r="J17" s="254">
        <f t="shared" si="2"/>
        <v>88.519306000000199</v>
      </c>
      <c r="K17" s="125">
        <v>25.800000000000011</v>
      </c>
      <c r="L17" s="129">
        <v>16.900000000000006</v>
      </c>
      <c r="M17" s="256">
        <f t="shared" si="3"/>
        <v>97.419306000000205</v>
      </c>
      <c r="N17" s="257">
        <v>-0.40000000000000568</v>
      </c>
      <c r="O17" s="258">
        <v>101.70000000000005</v>
      </c>
      <c r="P17" s="256">
        <f t="shared" si="4"/>
        <v>-102.10000000000005</v>
      </c>
      <c r="Q17" s="64"/>
      <c r="R17" s="64"/>
      <c r="S17" s="64"/>
      <c r="T17" s="65"/>
    </row>
    <row r="18" spans="1:20" ht="12.75" customHeight="1" x14ac:dyDescent="0.25">
      <c r="A18" s="285">
        <v>2003.09</v>
      </c>
      <c r="B18" s="254">
        <f>'1.1'!C18</f>
        <v>318.84579799999995</v>
      </c>
      <c r="C18" s="255">
        <f>'2.1'!C18</f>
        <v>304.99999999999994</v>
      </c>
      <c r="D18" s="256">
        <f t="shared" si="0"/>
        <v>13.845798000000002</v>
      </c>
      <c r="E18" s="254">
        <f>'1.1'!M18</f>
        <v>2.3999999999999986</v>
      </c>
      <c r="F18" s="255">
        <f>'2.1'!K18</f>
        <v>19.700000000000003</v>
      </c>
      <c r="G18" s="256">
        <f t="shared" si="1"/>
        <v>17.300000000000004</v>
      </c>
      <c r="H18" s="254">
        <f>'1.1'!B18</f>
        <v>321.24579799999992</v>
      </c>
      <c r="I18" s="255">
        <f>'2.1'!B18</f>
        <v>324.69999999999993</v>
      </c>
      <c r="J18" s="254">
        <f t="shared" si="2"/>
        <v>-3.4542020000000093</v>
      </c>
      <c r="K18" s="125">
        <v>18.599999999999994</v>
      </c>
      <c r="L18" s="129">
        <v>42.799999999999983</v>
      </c>
      <c r="M18" s="256">
        <f t="shared" si="3"/>
        <v>-27.654201999999998</v>
      </c>
      <c r="N18" s="257">
        <v>40</v>
      </c>
      <c r="O18" s="258">
        <v>9.0999999999999091</v>
      </c>
      <c r="P18" s="256">
        <f t="shared" si="4"/>
        <v>30.900000000000091</v>
      </c>
      <c r="Q18" s="64"/>
      <c r="R18" s="64"/>
      <c r="S18" s="64"/>
      <c r="T18" s="65"/>
    </row>
    <row r="19" spans="1:20" ht="12.75" customHeight="1" x14ac:dyDescent="0.25">
      <c r="A19" s="285">
        <v>2003.1</v>
      </c>
      <c r="B19" s="254">
        <f>'1.1'!C19</f>
        <v>345.16953400000011</v>
      </c>
      <c r="C19" s="255">
        <f>'2.1'!C19</f>
        <v>281.79999999999995</v>
      </c>
      <c r="D19" s="256">
        <f t="shared" si="0"/>
        <v>63.369534000000158</v>
      </c>
      <c r="E19" s="254">
        <f>'1.1'!M19</f>
        <v>2.6000000000000014</v>
      </c>
      <c r="F19" s="255">
        <f>'2.1'!K19</f>
        <v>39</v>
      </c>
      <c r="G19" s="256">
        <f t="shared" si="1"/>
        <v>36.4</v>
      </c>
      <c r="H19" s="254">
        <f>'1.1'!B19</f>
        <v>347.76953400000014</v>
      </c>
      <c r="I19" s="255">
        <f>'2.1'!B19</f>
        <v>320.79999999999995</v>
      </c>
      <c r="J19" s="254">
        <f t="shared" si="2"/>
        <v>26.969534000000181</v>
      </c>
      <c r="K19" s="125">
        <v>19.900000000000006</v>
      </c>
      <c r="L19" s="129">
        <v>12.300000000000011</v>
      </c>
      <c r="M19" s="256">
        <f t="shared" si="3"/>
        <v>34.569534000000175</v>
      </c>
      <c r="N19" s="257">
        <v>14.800000000000011</v>
      </c>
      <c r="O19" s="258">
        <v>40.100000000000023</v>
      </c>
      <c r="P19" s="256">
        <f t="shared" si="4"/>
        <v>-25.300000000000011</v>
      </c>
      <c r="Q19" s="64"/>
      <c r="R19" s="64"/>
      <c r="S19" s="64"/>
      <c r="T19" s="65"/>
    </row>
    <row r="20" spans="1:20" ht="12.75" customHeight="1" x14ac:dyDescent="0.25">
      <c r="A20" s="285">
        <v>2003.11</v>
      </c>
      <c r="B20" s="254">
        <f>'1.1'!C20</f>
        <v>357.51896999999997</v>
      </c>
      <c r="C20" s="255">
        <f>'2.1'!C20</f>
        <v>416.70000000000016</v>
      </c>
      <c r="D20" s="256">
        <f t="shared" si="0"/>
        <v>-59.181030000000192</v>
      </c>
      <c r="E20" s="254">
        <f>'1.1'!M20</f>
        <v>2</v>
      </c>
      <c r="F20" s="255">
        <f>'2.1'!K20</f>
        <v>29.800000000000011</v>
      </c>
      <c r="G20" s="256">
        <f t="shared" si="1"/>
        <v>27.800000000000011</v>
      </c>
      <c r="H20" s="254">
        <f>'1.1'!B20</f>
        <v>359.51896999999997</v>
      </c>
      <c r="I20" s="255">
        <f>'2.1'!B20</f>
        <v>446.50000000000017</v>
      </c>
      <c r="J20" s="254">
        <f t="shared" si="2"/>
        <v>-86.981030000000203</v>
      </c>
      <c r="K20" s="125">
        <v>24.900000000000006</v>
      </c>
      <c r="L20" s="129">
        <v>12.599999999999994</v>
      </c>
      <c r="M20" s="256">
        <f t="shared" si="3"/>
        <v>-74.681030000000192</v>
      </c>
      <c r="N20" s="257">
        <v>58</v>
      </c>
      <c r="O20" s="258">
        <v>-18.799999999999955</v>
      </c>
      <c r="P20" s="256">
        <f t="shared" si="4"/>
        <v>76.799999999999955</v>
      </c>
      <c r="Q20" s="64"/>
      <c r="R20" s="64"/>
      <c r="S20" s="64"/>
      <c r="T20" s="65"/>
    </row>
    <row r="21" spans="1:20" ht="12.75" customHeight="1" x14ac:dyDescent="0.25">
      <c r="A21" s="285">
        <v>2003.12</v>
      </c>
      <c r="B21" s="254">
        <f>'1.1'!C21</f>
        <v>977.77964900000006</v>
      </c>
      <c r="C21" s="255">
        <f>'2.1'!C21</f>
        <v>900.99699999999996</v>
      </c>
      <c r="D21" s="256">
        <f t="shared" si="0"/>
        <v>76.782649000000106</v>
      </c>
      <c r="E21" s="254">
        <f>'1.1'!M21</f>
        <v>7.2439999999999998</v>
      </c>
      <c r="F21" s="255">
        <f>'2.1'!K21</f>
        <v>87.599999999999966</v>
      </c>
      <c r="G21" s="256">
        <f t="shared" si="1"/>
        <v>80.355999999999966</v>
      </c>
      <c r="H21" s="254">
        <f>'1.1'!B21</f>
        <v>985.02364900000009</v>
      </c>
      <c r="I21" s="255">
        <f>'2.1'!B21</f>
        <v>988.59699999999998</v>
      </c>
      <c r="J21" s="254">
        <f t="shared" si="2"/>
        <v>-3.5733509999998887</v>
      </c>
      <c r="K21" s="125">
        <v>77.982999999999976</v>
      </c>
      <c r="L21" s="129">
        <v>54.497000000000014</v>
      </c>
      <c r="M21" s="256">
        <f t="shared" si="3"/>
        <v>19.912649000000073</v>
      </c>
      <c r="N21" s="257">
        <v>164.44300000000004</v>
      </c>
      <c r="O21" s="258">
        <v>75.348999999999933</v>
      </c>
      <c r="P21" s="256">
        <f t="shared" si="4"/>
        <v>89.094000000000108</v>
      </c>
      <c r="Q21" s="64"/>
      <c r="R21" s="64"/>
      <c r="S21" s="64"/>
      <c r="T21" s="65"/>
    </row>
    <row r="22" spans="1:20" ht="12.75" customHeight="1" x14ac:dyDescent="0.25">
      <c r="A22" s="285">
        <v>2004.01</v>
      </c>
      <c r="B22" s="254">
        <f>'1.1'!C22</f>
        <v>302.02152599999994</v>
      </c>
      <c r="C22" s="255">
        <f>'2.1'!C22</f>
        <v>224.29999999999995</v>
      </c>
      <c r="D22" s="256">
        <f t="shared" si="0"/>
        <v>77.721525999999983</v>
      </c>
      <c r="E22" s="254">
        <f>'1.1'!M22</f>
        <v>2.6</v>
      </c>
      <c r="F22" s="255">
        <f>'2.1'!K22</f>
        <v>2.2999999999999998</v>
      </c>
      <c r="G22" s="256">
        <f t="shared" si="1"/>
        <v>-0.30000000000000027</v>
      </c>
      <c r="H22" s="254">
        <f>'1.1'!B22</f>
        <v>304.62152599999996</v>
      </c>
      <c r="I22" s="255">
        <f>'2.1'!B22</f>
        <v>226.59999999999997</v>
      </c>
      <c r="J22" s="254">
        <f t="shared" si="2"/>
        <v>78.021525999999994</v>
      </c>
      <c r="K22" s="125">
        <v>1.8</v>
      </c>
      <c r="L22" s="129">
        <v>5.6</v>
      </c>
      <c r="M22" s="256">
        <f t="shared" si="3"/>
        <v>74.221525999999997</v>
      </c>
      <c r="N22" s="257">
        <v>155.6</v>
      </c>
      <c r="O22" s="258">
        <v>265.5</v>
      </c>
      <c r="P22" s="256">
        <f t="shared" si="4"/>
        <v>-109.9</v>
      </c>
      <c r="Q22" s="64"/>
      <c r="R22" s="64"/>
      <c r="S22" s="64"/>
      <c r="T22" s="65"/>
    </row>
    <row r="23" spans="1:20" ht="12.75" customHeight="1" x14ac:dyDescent="0.25">
      <c r="A23" s="285">
        <v>2004.02</v>
      </c>
      <c r="B23" s="254">
        <f>'1.1'!C23</f>
        <v>315.97399699999994</v>
      </c>
      <c r="C23" s="255">
        <f>'2.1'!C23</f>
        <v>275.60000000000002</v>
      </c>
      <c r="D23" s="256">
        <f t="shared" si="0"/>
        <v>40.373996999999918</v>
      </c>
      <c r="E23" s="254">
        <f>'1.1'!M23</f>
        <v>2.6</v>
      </c>
      <c r="F23" s="255">
        <f>'2.1'!K23</f>
        <v>7.8</v>
      </c>
      <c r="G23" s="256">
        <f t="shared" si="1"/>
        <v>5.1999999999999993</v>
      </c>
      <c r="H23" s="254">
        <f>'1.1'!B23</f>
        <v>318.57399699999996</v>
      </c>
      <c r="I23" s="255">
        <f>'2.1'!B23</f>
        <v>283.40000000000003</v>
      </c>
      <c r="J23" s="254">
        <f t="shared" si="2"/>
        <v>35.173996999999929</v>
      </c>
      <c r="K23" s="125">
        <v>8.1999999999999993</v>
      </c>
      <c r="L23" s="129">
        <v>10.3</v>
      </c>
      <c r="M23" s="256">
        <f t="shared" si="3"/>
        <v>33.073996999999935</v>
      </c>
      <c r="N23" s="257">
        <v>44.200000000000017</v>
      </c>
      <c r="O23" s="258">
        <v>85.300000000000011</v>
      </c>
      <c r="P23" s="256">
        <f t="shared" si="4"/>
        <v>-41.099999999999994</v>
      </c>
      <c r="Q23" s="64"/>
      <c r="R23" s="64"/>
      <c r="S23" s="64"/>
      <c r="T23" s="65"/>
    </row>
    <row r="24" spans="1:20" ht="12.75" customHeight="1" x14ac:dyDescent="0.25">
      <c r="A24" s="285">
        <v>2004.03</v>
      </c>
      <c r="B24" s="254">
        <f>'1.1'!C24</f>
        <v>366.14829600000007</v>
      </c>
      <c r="C24" s="255">
        <f>'2.1'!C24</f>
        <v>285.7</v>
      </c>
      <c r="D24" s="256">
        <f t="shared" si="0"/>
        <v>80.448296000000084</v>
      </c>
      <c r="E24" s="254">
        <f>'1.1'!M24</f>
        <v>2.8999999999999995</v>
      </c>
      <c r="F24" s="255">
        <f>'2.1'!K24</f>
        <v>23.6</v>
      </c>
      <c r="G24" s="256">
        <f t="shared" si="1"/>
        <v>20.700000000000003</v>
      </c>
      <c r="H24" s="254">
        <f>'1.1'!B24</f>
        <v>369.04829600000005</v>
      </c>
      <c r="I24" s="255">
        <f>'2.1'!B24</f>
        <v>309.3</v>
      </c>
      <c r="J24" s="254">
        <f t="shared" si="2"/>
        <v>59.748296000000039</v>
      </c>
      <c r="K24" s="125">
        <v>17.899999999999999</v>
      </c>
      <c r="L24" s="129">
        <v>26.6</v>
      </c>
      <c r="M24" s="256">
        <f t="shared" si="3"/>
        <v>51.048296000000043</v>
      </c>
      <c r="N24" s="257">
        <v>38</v>
      </c>
      <c r="O24" s="258">
        <v>76.099999999999966</v>
      </c>
      <c r="P24" s="256">
        <f t="shared" si="4"/>
        <v>-38.099999999999966</v>
      </c>
      <c r="Q24" s="64"/>
      <c r="R24" s="64"/>
      <c r="S24" s="64"/>
      <c r="T24" s="65"/>
    </row>
    <row r="25" spans="1:20" ht="12.75" customHeight="1" x14ac:dyDescent="0.25">
      <c r="A25" s="285">
        <v>2004.04</v>
      </c>
      <c r="B25" s="254">
        <f>'1.1'!C25</f>
        <v>345.49982799999998</v>
      </c>
      <c r="C25" s="255">
        <f>'2.1'!C25</f>
        <v>275.2</v>
      </c>
      <c r="D25" s="256">
        <f t="shared" si="0"/>
        <v>70.299827999999991</v>
      </c>
      <c r="E25" s="254">
        <f>'1.1'!M25</f>
        <v>2.5</v>
      </c>
      <c r="F25" s="255">
        <f>'2.1'!K25</f>
        <v>20.5</v>
      </c>
      <c r="G25" s="256">
        <f t="shared" si="1"/>
        <v>18</v>
      </c>
      <c r="H25" s="254">
        <f>'1.1'!B25</f>
        <v>347.99982799999998</v>
      </c>
      <c r="I25" s="255">
        <f>'2.1'!B25</f>
        <v>295.7</v>
      </c>
      <c r="J25" s="254">
        <f t="shared" si="2"/>
        <v>52.299827999999991</v>
      </c>
      <c r="K25" s="125">
        <v>18.300000000000004</v>
      </c>
      <c r="L25" s="129">
        <v>12.299999999999997</v>
      </c>
      <c r="M25" s="256">
        <f t="shared" si="3"/>
        <v>58.299828000000005</v>
      </c>
      <c r="N25" s="257">
        <v>-0.10000000000002274</v>
      </c>
      <c r="O25" s="258">
        <v>43.900000000000034</v>
      </c>
      <c r="P25" s="256">
        <f t="shared" si="4"/>
        <v>-44.000000000000057</v>
      </c>
      <c r="Q25" s="64"/>
      <c r="R25" s="64"/>
      <c r="S25" s="64"/>
      <c r="T25" s="65"/>
    </row>
    <row r="26" spans="1:20" ht="12.75" customHeight="1" x14ac:dyDescent="0.25">
      <c r="A26" s="285">
        <v>2004.05</v>
      </c>
      <c r="B26" s="254">
        <f>'1.1'!C26</f>
        <v>599.18610899999987</v>
      </c>
      <c r="C26" s="255">
        <f>'2.1'!C26</f>
        <v>306.2</v>
      </c>
      <c r="D26" s="256">
        <f t="shared" si="0"/>
        <v>292.98610899999989</v>
      </c>
      <c r="E26" s="254">
        <f>'1.1'!M26</f>
        <v>4.3000000000000007</v>
      </c>
      <c r="F26" s="255">
        <f>'2.1'!K26</f>
        <v>16.899999999999991</v>
      </c>
      <c r="G26" s="256">
        <f t="shared" si="1"/>
        <v>12.599999999999991</v>
      </c>
      <c r="H26" s="254">
        <f>'1.1'!B26</f>
        <v>603.48610899999983</v>
      </c>
      <c r="I26" s="255">
        <f>'2.1'!B26</f>
        <v>323.09999999999997</v>
      </c>
      <c r="J26" s="254">
        <f t="shared" si="2"/>
        <v>280.38610899999986</v>
      </c>
      <c r="K26" s="125">
        <v>20</v>
      </c>
      <c r="L26" s="129">
        <v>21.100000000000009</v>
      </c>
      <c r="M26" s="256">
        <f t="shared" si="3"/>
        <v>279.28610899999984</v>
      </c>
      <c r="N26" s="257">
        <v>54.400000000000034</v>
      </c>
      <c r="O26" s="258">
        <v>331.49999999999994</v>
      </c>
      <c r="P26" s="256">
        <f t="shared" si="4"/>
        <v>-277.09999999999991</v>
      </c>
      <c r="Q26" s="64"/>
      <c r="R26" s="64"/>
      <c r="S26" s="64"/>
      <c r="T26" s="65"/>
    </row>
    <row r="27" spans="1:20" ht="12.75" customHeight="1" x14ac:dyDescent="0.25">
      <c r="A27" s="285">
        <v>2004.06</v>
      </c>
      <c r="B27" s="254">
        <f>'1.1'!C27</f>
        <v>495.07366200000001</v>
      </c>
      <c r="C27" s="255">
        <f>'2.1'!C27</f>
        <v>407.8</v>
      </c>
      <c r="D27" s="256">
        <f t="shared" si="0"/>
        <v>87.273662000000002</v>
      </c>
      <c r="E27" s="254">
        <f>'1.1'!M27</f>
        <v>2.7999999999999989</v>
      </c>
      <c r="F27" s="255">
        <f>'2.1'!K27</f>
        <v>26</v>
      </c>
      <c r="G27" s="256">
        <f t="shared" si="1"/>
        <v>23.200000000000003</v>
      </c>
      <c r="H27" s="254">
        <f>'1.1'!B27</f>
        <v>497.87366200000002</v>
      </c>
      <c r="I27" s="255">
        <f>'2.1'!B27</f>
        <v>433.8</v>
      </c>
      <c r="J27" s="254">
        <f t="shared" si="2"/>
        <v>64.073662000000013</v>
      </c>
      <c r="K27" s="125">
        <v>19.5</v>
      </c>
      <c r="L27" s="129">
        <v>21.5</v>
      </c>
      <c r="M27" s="256">
        <f t="shared" si="3"/>
        <v>62.073662000000013</v>
      </c>
      <c r="N27" s="257">
        <v>154.79999999999995</v>
      </c>
      <c r="O27" s="258">
        <v>236.29999999999995</v>
      </c>
      <c r="P27" s="256">
        <f t="shared" si="4"/>
        <v>-81.5</v>
      </c>
      <c r="Q27" s="64"/>
      <c r="R27" s="64"/>
      <c r="S27" s="64"/>
      <c r="T27" s="65"/>
    </row>
    <row r="28" spans="1:20" ht="12.75" customHeight="1" x14ac:dyDescent="0.25">
      <c r="A28" s="285">
        <v>2004.07</v>
      </c>
      <c r="B28" s="254">
        <f>'1.1'!C28</f>
        <v>441.33550300000013</v>
      </c>
      <c r="C28" s="255">
        <f>'2.1'!C28</f>
        <v>321.30000000000007</v>
      </c>
      <c r="D28" s="256">
        <f t="shared" si="0"/>
        <v>120.03550300000006</v>
      </c>
      <c r="E28" s="254">
        <f>'1.1'!M28</f>
        <v>4.5</v>
      </c>
      <c r="F28" s="255">
        <f>'2.1'!K28</f>
        <v>26.700000000000003</v>
      </c>
      <c r="G28" s="256">
        <f t="shared" si="1"/>
        <v>22.200000000000003</v>
      </c>
      <c r="H28" s="254">
        <f>'1.1'!B28</f>
        <v>445.83550300000013</v>
      </c>
      <c r="I28" s="255">
        <f>'2.1'!B28</f>
        <v>348.00000000000006</v>
      </c>
      <c r="J28" s="254">
        <f t="shared" si="2"/>
        <v>97.835503000000074</v>
      </c>
      <c r="K28" s="125">
        <v>27.299999999999997</v>
      </c>
      <c r="L28" s="129">
        <v>32.799999999999983</v>
      </c>
      <c r="M28" s="256">
        <f t="shared" si="3"/>
        <v>92.335503000000088</v>
      </c>
      <c r="N28" s="257">
        <v>-19.699999999999989</v>
      </c>
      <c r="O28" s="258">
        <v>49</v>
      </c>
      <c r="P28" s="256">
        <f t="shared" si="4"/>
        <v>-68.699999999999989</v>
      </c>
      <c r="Q28" s="64"/>
      <c r="R28" s="64"/>
      <c r="S28" s="64"/>
      <c r="T28" s="65"/>
    </row>
    <row r="29" spans="1:20" ht="12.75" customHeight="1" x14ac:dyDescent="0.25">
      <c r="A29" s="285">
        <v>2004.08</v>
      </c>
      <c r="B29" s="254">
        <f>'1.1'!C29</f>
        <v>464.41059999999982</v>
      </c>
      <c r="C29" s="255">
        <f>'2.1'!C29</f>
        <v>319.5</v>
      </c>
      <c r="D29" s="256">
        <f t="shared" si="0"/>
        <v>144.91059999999982</v>
      </c>
      <c r="E29" s="254">
        <f>'1.1'!M29</f>
        <v>2.9000000000000021</v>
      </c>
      <c r="F29" s="255">
        <f>'2.1'!K29</f>
        <v>29.000000000000014</v>
      </c>
      <c r="G29" s="256">
        <f t="shared" si="1"/>
        <v>26.100000000000012</v>
      </c>
      <c r="H29" s="254">
        <f>'1.1'!B29</f>
        <v>467.31059999999979</v>
      </c>
      <c r="I29" s="255">
        <f>'2.1'!B29</f>
        <v>348.5</v>
      </c>
      <c r="J29" s="254">
        <f t="shared" si="2"/>
        <v>118.81059999999979</v>
      </c>
      <c r="K29" s="125">
        <v>25.5</v>
      </c>
      <c r="L29" s="129">
        <v>18.400000000000006</v>
      </c>
      <c r="M29" s="256">
        <f t="shared" si="3"/>
        <v>125.91059999999979</v>
      </c>
      <c r="N29" s="257">
        <v>-3</v>
      </c>
      <c r="O29" s="258">
        <v>117.5</v>
      </c>
      <c r="P29" s="256">
        <f t="shared" si="4"/>
        <v>-120.5</v>
      </c>
      <c r="Q29" s="64"/>
      <c r="R29" s="64"/>
      <c r="S29" s="64"/>
      <c r="T29" s="65"/>
    </row>
    <row r="30" spans="1:20" ht="12.75" customHeight="1" x14ac:dyDescent="0.25">
      <c r="A30" s="285">
        <v>2004.09</v>
      </c>
      <c r="B30" s="254">
        <f>'1.1'!C30</f>
        <v>422.84920700000009</v>
      </c>
      <c r="C30" s="255">
        <f>'2.1'!C30</f>
        <v>295.7999999999999</v>
      </c>
      <c r="D30" s="256">
        <f t="shared" si="0"/>
        <v>127.04920700000019</v>
      </c>
      <c r="E30" s="254">
        <f>'1.1'!M30</f>
        <v>2</v>
      </c>
      <c r="F30" s="255">
        <f>'2.1'!K30</f>
        <v>31.799999999999983</v>
      </c>
      <c r="G30" s="256">
        <f t="shared" si="1"/>
        <v>29.799999999999983</v>
      </c>
      <c r="H30" s="254">
        <f>'1.1'!B30</f>
        <v>424.84920700000009</v>
      </c>
      <c r="I30" s="255">
        <f>'2.1'!B30</f>
        <v>327.59999999999991</v>
      </c>
      <c r="J30" s="254">
        <f t="shared" si="2"/>
        <v>97.249207000000183</v>
      </c>
      <c r="K30" s="125">
        <v>23.300000000000011</v>
      </c>
      <c r="L30" s="129">
        <v>36.900000000000006</v>
      </c>
      <c r="M30" s="256">
        <f t="shared" si="3"/>
        <v>83.649207000000189</v>
      </c>
      <c r="N30" s="257">
        <v>58.800000000000011</v>
      </c>
      <c r="O30" s="258">
        <v>119.90000000000009</v>
      </c>
      <c r="P30" s="256">
        <f t="shared" si="4"/>
        <v>-61.10000000000008</v>
      </c>
      <c r="Q30" s="64"/>
      <c r="R30" s="64"/>
      <c r="S30" s="64"/>
      <c r="T30" s="65"/>
    </row>
    <row r="31" spans="1:20" ht="12.75" customHeight="1" x14ac:dyDescent="0.25">
      <c r="A31" s="285">
        <v>2004.1</v>
      </c>
      <c r="B31" s="254">
        <f>'1.1'!C31</f>
        <v>490.41865699999983</v>
      </c>
      <c r="C31" s="255">
        <f>'2.1'!C31</f>
        <v>345.59999999999991</v>
      </c>
      <c r="D31" s="256">
        <f t="shared" si="0"/>
        <v>144.81865699999992</v>
      </c>
      <c r="E31" s="254">
        <f>'1.1'!M31</f>
        <v>4.0999999999999979</v>
      </c>
      <c r="F31" s="255">
        <f>'2.1'!K31</f>
        <v>27.700000000000017</v>
      </c>
      <c r="G31" s="256">
        <f t="shared" si="1"/>
        <v>23.600000000000019</v>
      </c>
      <c r="H31" s="254">
        <f>'1.1'!B31</f>
        <v>494.51865699999985</v>
      </c>
      <c r="I31" s="255">
        <f>'2.1'!B31</f>
        <v>373.29999999999995</v>
      </c>
      <c r="J31" s="254">
        <f t="shared" si="2"/>
        <v>121.21865699999989</v>
      </c>
      <c r="K31" s="125">
        <v>25.199999999999989</v>
      </c>
      <c r="L31" s="129">
        <v>11.900000000000006</v>
      </c>
      <c r="M31" s="256">
        <f t="shared" si="3"/>
        <v>134.51865699999988</v>
      </c>
      <c r="N31" s="257">
        <v>52.299999999999955</v>
      </c>
      <c r="O31" s="258">
        <v>160.59999999999991</v>
      </c>
      <c r="P31" s="256">
        <f t="shared" si="4"/>
        <v>-108.29999999999995</v>
      </c>
      <c r="Q31" s="64"/>
      <c r="R31" s="64"/>
      <c r="S31" s="64"/>
      <c r="T31" s="65"/>
    </row>
    <row r="32" spans="1:20" ht="12.75" customHeight="1" x14ac:dyDescent="0.25">
      <c r="A32" s="285">
        <v>2004.11</v>
      </c>
      <c r="B32" s="254">
        <f>'1.1'!C32</f>
        <v>486.25848800000017</v>
      </c>
      <c r="C32" s="255">
        <f>'2.1'!C32</f>
        <v>324.80000000000007</v>
      </c>
      <c r="D32" s="256">
        <f t="shared" si="0"/>
        <v>161.4584880000001</v>
      </c>
      <c r="E32" s="254">
        <f>'1.1'!M32</f>
        <v>5.6999999999999993</v>
      </c>
      <c r="F32" s="255">
        <f>'2.1'!K32</f>
        <v>36.699999999999989</v>
      </c>
      <c r="G32" s="256">
        <f t="shared" si="1"/>
        <v>30.999999999999989</v>
      </c>
      <c r="H32" s="254">
        <f>'1.1'!B32</f>
        <v>491.95848800000016</v>
      </c>
      <c r="I32" s="255">
        <f>'2.1'!B32</f>
        <v>361.50000000000006</v>
      </c>
      <c r="J32" s="254">
        <f t="shared" si="2"/>
        <v>130.4584880000001</v>
      </c>
      <c r="K32" s="125">
        <v>28.099999999999994</v>
      </c>
      <c r="L32" s="129">
        <v>26.400000000000006</v>
      </c>
      <c r="M32" s="256">
        <f t="shared" si="3"/>
        <v>132.15848800000009</v>
      </c>
      <c r="N32" s="257">
        <v>26.100000000000023</v>
      </c>
      <c r="O32" s="258">
        <v>154</v>
      </c>
      <c r="P32" s="256">
        <f t="shared" si="4"/>
        <v>-127.89999999999998</v>
      </c>
      <c r="Q32" s="64"/>
      <c r="R32" s="64"/>
      <c r="S32" s="64"/>
      <c r="T32" s="65"/>
    </row>
    <row r="33" spans="1:20" ht="12.75" customHeight="1" x14ac:dyDescent="0.25">
      <c r="A33" s="285">
        <v>2004.12</v>
      </c>
      <c r="B33" s="254">
        <f>'1.1'!C33</f>
        <v>1169.9658039999999</v>
      </c>
      <c r="C33" s="255">
        <f>'2.1'!C33</f>
        <v>1115.9460000000001</v>
      </c>
      <c r="D33" s="256">
        <f t="shared" si="0"/>
        <v>54.019803999999795</v>
      </c>
      <c r="E33" s="254">
        <f>'1.1'!M33</f>
        <v>6.7680000000000007</v>
      </c>
      <c r="F33" s="255">
        <f>'2.1'!K33</f>
        <v>156.27800000000002</v>
      </c>
      <c r="G33" s="256">
        <f t="shared" si="1"/>
        <v>149.51000000000002</v>
      </c>
      <c r="H33" s="254">
        <f>'1.1'!B33</f>
        <v>1176.733804</v>
      </c>
      <c r="I33" s="255">
        <f>'2.1'!B33</f>
        <v>1272.2240000000002</v>
      </c>
      <c r="J33" s="254">
        <f t="shared" si="2"/>
        <v>-95.490196000000196</v>
      </c>
      <c r="K33" s="125">
        <v>90.38300000000001</v>
      </c>
      <c r="L33" s="129">
        <v>81.48399999999998</v>
      </c>
      <c r="M33" s="256">
        <f t="shared" si="3"/>
        <v>-86.591196000000167</v>
      </c>
      <c r="N33" s="257">
        <v>167.28100000000006</v>
      </c>
      <c r="O33" s="258">
        <v>-1.4959999999998672</v>
      </c>
      <c r="P33" s="256">
        <f t="shared" si="4"/>
        <v>168.77699999999993</v>
      </c>
      <c r="Q33" s="64"/>
      <c r="R33" s="64"/>
      <c r="S33" s="64"/>
      <c r="T33" s="65"/>
    </row>
    <row r="34" spans="1:20" ht="12.75" customHeight="1" x14ac:dyDescent="0.25">
      <c r="A34" s="285">
        <v>2005.01</v>
      </c>
      <c r="B34" s="254">
        <f>'1.1'!C34</f>
        <v>408.09190200000006</v>
      </c>
      <c r="C34" s="255">
        <f>'2.1'!C34</f>
        <v>308.39999999999998</v>
      </c>
      <c r="D34" s="256">
        <f t="shared" si="0"/>
        <v>99.691902000000084</v>
      </c>
      <c r="E34" s="254">
        <f>'1.1'!M34</f>
        <v>4.8</v>
      </c>
      <c r="F34" s="255">
        <f>'2.1'!K34</f>
        <v>8.5</v>
      </c>
      <c r="G34" s="256">
        <f t="shared" si="1"/>
        <v>3.7</v>
      </c>
      <c r="H34" s="254">
        <f>'1.1'!B34</f>
        <v>412.89190200000007</v>
      </c>
      <c r="I34" s="255">
        <f>'2.1'!B34</f>
        <v>316.89999999999998</v>
      </c>
      <c r="J34" s="254">
        <f t="shared" si="2"/>
        <v>95.991902000000096</v>
      </c>
      <c r="K34" s="125">
        <v>3.5</v>
      </c>
      <c r="L34" s="129">
        <v>6.7</v>
      </c>
      <c r="M34" s="256">
        <f t="shared" si="3"/>
        <v>92.791902000000093</v>
      </c>
      <c r="N34" s="257">
        <v>251.8</v>
      </c>
      <c r="O34" s="258">
        <v>383</v>
      </c>
      <c r="P34" s="256">
        <f t="shared" si="4"/>
        <v>-131.19999999999999</v>
      </c>
      <c r="Q34" s="64"/>
      <c r="R34" s="64"/>
      <c r="S34" s="64"/>
      <c r="T34" s="65"/>
    </row>
    <row r="35" spans="1:20" ht="12.75" customHeight="1" x14ac:dyDescent="0.25">
      <c r="A35" s="285">
        <v>2005.02</v>
      </c>
      <c r="B35" s="254">
        <f>'1.1'!C35</f>
        <v>437.39702</v>
      </c>
      <c r="C35" s="255">
        <f>'2.1'!C35</f>
        <v>334.19999999999993</v>
      </c>
      <c r="D35" s="256">
        <f t="shared" si="0"/>
        <v>103.19702000000007</v>
      </c>
      <c r="E35" s="254">
        <f>'1.1'!M35</f>
        <v>6.1000000000000005</v>
      </c>
      <c r="F35" s="255">
        <f>'2.1'!K35</f>
        <v>16.600000000000001</v>
      </c>
      <c r="G35" s="256">
        <f t="shared" si="1"/>
        <v>10.5</v>
      </c>
      <c r="H35" s="254">
        <f>'1.1'!B35</f>
        <v>443.49702000000002</v>
      </c>
      <c r="I35" s="255">
        <f>'2.1'!B35</f>
        <v>350.79999999999995</v>
      </c>
      <c r="J35" s="254">
        <f t="shared" si="2"/>
        <v>92.697020000000066</v>
      </c>
      <c r="K35" s="125">
        <v>13</v>
      </c>
      <c r="L35" s="129">
        <v>21</v>
      </c>
      <c r="M35" s="256">
        <f t="shared" si="3"/>
        <v>84.697020000000066</v>
      </c>
      <c r="N35" s="257">
        <v>45.099999999999966</v>
      </c>
      <c r="O35" s="258">
        <v>111.10000000000002</v>
      </c>
      <c r="P35" s="256">
        <f t="shared" si="4"/>
        <v>-66.000000000000057</v>
      </c>
      <c r="Q35" s="64"/>
      <c r="R35" s="64"/>
      <c r="S35" s="64"/>
      <c r="T35" s="65"/>
    </row>
    <row r="36" spans="1:20" ht="12.75" customHeight="1" x14ac:dyDescent="0.25">
      <c r="A36" s="285">
        <v>2005.03</v>
      </c>
      <c r="B36" s="254">
        <f>'1.1'!C36</f>
        <v>418.34373700000003</v>
      </c>
      <c r="C36" s="255">
        <f>'2.1'!C36</f>
        <v>356.00000000000006</v>
      </c>
      <c r="D36" s="256">
        <f t="shared" si="0"/>
        <v>62.343736999999976</v>
      </c>
      <c r="E36" s="254">
        <f>'1.1'!M36</f>
        <v>1.5</v>
      </c>
      <c r="F36" s="255">
        <f>'2.1'!K36</f>
        <v>12.199999999999996</v>
      </c>
      <c r="G36" s="256">
        <f t="shared" si="1"/>
        <v>10.699999999999996</v>
      </c>
      <c r="H36" s="254">
        <f>'1.1'!B36</f>
        <v>419.84373700000003</v>
      </c>
      <c r="I36" s="255">
        <f>'2.1'!B36</f>
        <v>368.20000000000005</v>
      </c>
      <c r="J36" s="254">
        <f t="shared" si="2"/>
        <v>51.643736999999987</v>
      </c>
      <c r="K36" s="125">
        <v>14.3</v>
      </c>
      <c r="L36" s="129">
        <v>69.599999999999994</v>
      </c>
      <c r="M36" s="256">
        <f t="shared" si="3"/>
        <v>-3.6562630000000098</v>
      </c>
      <c r="N36" s="257">
        <v>448.30000000000007</v>
      </c>
      <c r="O36" s="258">
        <v>441.6</v>
      </c>
      <c r="P36" s="256">
        <f t="shared" si="4"/>
        <v>6.7000000000000455</v>
      </c>
      <c r="Q36" s="64"/>
      <c r="R36" s="64"/>
      <c r="S36" s="64"/>
      <c r="T36" s="65"/>
    </row>
    <row r="37" spans="1:20" ht="12.75" customHeight="1" x14ac:dyDescent="0.25">
      <c r="A37" s="285">
        <v>2005.04</v>
      </c>
      <c r="B37" s="254">
        <f>'1.1'!C37</f>
        <v>474.44644700000015</v>
      </c>
      <c r="C37" s="255">
        <f>'2.1'!C37</f>
        <v>359.99999999999989</v>
      </c>
      <c r="D37" s="256">
        <f t="shared" si="0"/>
        <v>114.44644700000026</v>
      </c>
      <c r="E37" s="254">
        <f>'1.1'!M37</f>
        <v>4.9000000000000004</v>
      </c>
      <c r="F37" s="255">
        <f>'2.1'!K37</f>
        <v>56.900000000000006</v>
      </c>
      <c r="G37" s="256">
        <f t="shared" si="1"/>
        <v>52.000000000000007</v>
      </c>
      <c r="H37" s="254">
        <f>'1.1'!B37</f>
        <v>479.34644700000013</v>
      </c>
      <c r="I37" s="255">
        <f>'2.1'!B37</f>
        <v>416.89999999999986</v>
      </c>
      <c r="J37" s="254">
        <f t="shared" si="2"/>
        <v>62.446447000000262</v>
      </c>
      <c r="K37" s="125">
        <v>79.600000000000009</v>
      </c>
      <c r="L37" s="129">
        <v>25.799999999999997</v>
      </c>
      <c r="M37" s="256">
        <f t="shared" si="3"/>
        <v>116.24644700000029</v>
      </c>
      <c r="N37" s="257">
        <v>30.5</v>
      </c>
      <c r="O37" s="258">
        <v>130.59999999999991</v>
      </c>
      <c r="P37" s="256">
        <f t="shared" si="4"/>
        <v>-100.09999999999991</v>
      </c>
      <c r="Q37" s="64"/>
      <c r="R37" s="64"/>
      <c r="S37" s="64"/>
      <c r="T37" s="65"/>
    </row>
    <row r="38" spans="1:20" ht="12.75" customHeight="1" x14ac:dyDescent="0.25">
      <c r="A38" s="285">
        <v>2005.05</v>
      </c>
      <c r="B38" s="254">
        <f>'1.1'!C38</f>
        <v>549.83656799999983</v>
      </c>
      <c r="C38" s="255">
        <f>'2.1'!C38</f>
        <v>404.80000000000007</v>
      </c>
      <c r="D38" s="256">
        <f t="shared" si="0"/>
        <v>145.03656799999976</v>
      </c>
      <c r="E38" s="254">
        <f>'1.1'!M38</f>
        <v>5.5999999999999979</v>
      </c>
      <c r="F38" s="255">
        <f>'2.1'!K38</f>
        <v>42.600000000000009</v>
      </c>
      <c r="G38" s="256">
        <f t="shared" si="1"/>
        <v>37.000000000000014</v>
      </c>
      <c r="H38" s="254">
        <f>'1.1'!B38</f>
        <v>555.43656799999985</v>
      </c>
      <c r="I38" s="255">
        <f>'2.1'!B38</f>
        <v>447.40000000000009</v>
      </c>
      <c r="J38" s="254">
        <f t="shared" si="2"/>
        <v>108.03656799999976</v>
      </c>
      <c r="K38" s="125">
        <v>37.699999999999989</v>
      </c>
      <c r="L38" s="129">
        <v>45.800000000000011</v>
      </c>
      <c r="M38" s="256">
        <f t="shared" si="3"/>
        <v>99.936567999999738</v>
      </c>
      <c r="N38" s="257">
        <v>34.899999999999977</v>
      </c>
      <c r="O38" s="258">
        <v>164.10000000000014</v>
      </c>
      <c r="P38" s="256">
        <f t="shared" si="4"/>
        <v>-129.20000000000016</v>
      </c>
      <c r="Q38" s="64"/>
      <c r="R38" s="64"/>
      <c r="S38" s="64"/>
      <c r="T38" s="65"/>
    </row>
    <row r="39" spans="1:20" ht="12.75" customHeight="1" x14ac:dyDescent="0.25">
      <c r="A39" s="285">
        <v>2005.06</v>
      </c>
      <c r="B39" s="254">
        <f>'1.1'!C39</f>
        <v>603.92820800000004</v>
      </c>
      <c r="C39" s="255">
        <f>'2.1'!C39</f>
        <v>472.90000000000003</v>
      </c>
      <c r="D39" s="256">
        <f t="shared" si="0"/>
        <v>131.02820800000001</v>
      </c>
      <c r="E39" s="254">
        <f>'1.1'!M39</f>
        <v>6.6000000000000014</v>
      </c>
      <c r="F39" s="255">
        <f>'2.1'!K39</f>
        <v>39.299999999999983</v>
      </c>
      <c r="G39" s="256">
        <f t="shared" si="1"/>
        <v>32.699999999999982</v>
      </c>
      <c r="H39" s="254">
        <f>'1.1'!B39</f>
        <v>610.52820800000006</v>
      </c>
      <c r="I39" s="255">
        <f>'2.1'!B39</f>
        <v>512.20000000000005</v>
      </c>
      <c r="J39" s="254">
        <f t="shared" si="2"/>
        <v>98.328208000000018</v>
      </c>
      <c r="K39" s="125">
        <v>48.700000000000017</v>
      </c>
      <c r="L39" s="129">
        <v>53.199999999999989</v>
      </c>
      <c r="M39" s="256">
        <f t="shared" si="3"/>
        <v>93.828208000000046</v>
      </c>
      <c r="N39" s="257">
        <v>136</v>
      </c>
      <c r="O39" s="258">
        <v>182.09999999999991</v>
      </c>
      <c r="P39" s="256">
        <f t="shared" si="4"/>
        <v>-46.099999999999909</v>
      </c>
      <c r="Q39" s="64"/>
      <c r="R39" s="64"/>
      <c r="S39" s="64"/>
      <c r="T39" s="65"/>
    </row>
    <row r="40" spans="1:20" ht="12.75" customHeight="1" x14ac:dyDescent="0.25">
      <c r="A40" s="285">
        <v>2005.07</v>
      </c>
      <c r="B40" s="254">
        <f>'1.1'!C40</f>
        <v>518.07535999999982</v>
      </c>
      <c r="C40" s="255">
        <f>'2.1'!C40</f>
        <v>396</v>
      </c>
      <c r="D40" s="256">
        <f t="shared" si="0"/>
        <v>122.07535999999982</v>
      </c>
      <c r="E40" s="254">
        <f>'1.1'!M40</f>
        <v>8.6000000000000014</v>
      </c>
      <c r="F40" s="255">
        <f>'2.1'!K40</f>
        <v>62.200000000000017</v>
      </c>
      <c r="G40" s="256">
        <f t="shared" si="1"/>
        <v>53.600000000000016</v>
      </c>
      <c r="H40" s="254">
        <f>'1.1'!B40</f>
        <v>526.67535999999984</v>
      </c>
      <c r="I40" s="255">
        <f>'2.1'!B40</f>
        <v>458.20000000000005</v>
      </c>
      <c r="J40" s="254">
        <f t="shared" si="2"/>
        <v>68.475359999999796</v>
      </c>
      <c r="K40" s="125">
        <v>51.099999999999994</v>
      </c>
      <c r="L40" s="129">
        <v>34.900000000000006</v>
      </c>
      <c r="M40" s="256">
        <f t="shared" si="3"/>
        <v>84.675359999999785</v>
      </c>
      <c r="N40" s="257">
        <v>-10.300000000000068</v>
      </c>
      <c r="O40" s="258">
        <v>55</v>
      </c>
      <c r="P40" s="256">
        <f t="shared" si="4"/>
        <v>-65.300000000000068</v>
      </c>
      <c r="Q40" s="64"/>
      <c r="R40" s="64"/>
      <c r="S40" s="64"/>
      <c r="T40" s="65"/>
    </row>
    <row r="41" spans="1:20" ht="12.75" customHeight="1" x14ac:dyDescent="0.25">
      <c r="A41" s="285">
        <v>2005.08</v>
      </c>
      <c r="B41" s="254">
        <f>'1.1'!C41</f>
        <v>497.90885400000013</v>
      </c>
      <c r="C41" s="255">
        <f>'2.1'!C41</f>
        <v>400.19999999999993</v>
      </c>
      <c r="D41" s="256">
        <f t="shared" si="0"/>
        <v>97.708854000000201</v>
      </c>
      <c r="E41" s="254">
        <f>'1.1'!M41</f>
        <v>17.899999999999999</v>
      </c>
      <c r="F41" s="255">
        <f>'2.1'!K41</f>
        <v>55.5</v>
      </c>
      <c r="G41" s="256">
        <f t="shared" si="1"/>
        <v>37.6</v>
      </c>
      <c r="H41" s="254">
        <f>'1.1'!B41</f>
        <v>515.80885400000011</v>
      </c>
      <c r="I41" s="255">
        <f>'2.1'!B41</f>
        <v>455.69999999999993</v>
      </c>
      <c r="J41" s="254">
        <f t="shared" si="2"/>
        <v>60.108854000000179</v>
      </c>
      <c r="K41" s="125">
        <v>44.999999999999972</v>
      </c>
      <c r="L41" s="129">
        <v>44.100000000000023</v>
      </c>
      <c r="M41" s="256">
        <f t="shared" si="3"/>
        <v>61.008854000000127</v>
      </c>
      <c r="N41" s="257">
        <v>86.200000000000045</v>
      </c>
      <c r="O41" s="258">
        <v>83.599999999999909</v>
      </c>
      <c r="P41" s="256">
        <f t="shared" si="4"/>
        <v>2.6000000000001364</v>
      </c>
      <c r="Q41" s="64"/>
      <c r="R41" s="64"/>
      <c r="S41" s="64"/>
      <c r="T41" s="65"/>
    </row>
    <row r="42" spans="1:20" ht="12.75" customHeight="1" x14ac:dyDescent="0.25">
      <c r="A42" s="285">
        <v>2005.09</v>
      </c>
      <c r="B42" s="254">
        <f>'1.1'!C42</f>
        <v>496.46838700000012</v>
      </c>
      <c r="C42" s="255">
        <f>'2.1'!C42</f>
        <v>419</v>
      </c>
      <c r="D42" s="256">
        <f t="shared" si="0"/>
        <v>77.468387000000121</v>
      </c>
      <c r="E42" s="254">
        <f>'1.1'!M42</f>
        <v>12</v>
      </c>
      <c r="F42" s="255">
        <f>'2.1'!K42</f>
        <v>22</v>
      </c>
      <c r="G42" s="256">
        <f t="shared" si="1"/>
        <v>10</v>
      </c>
      <c r="H42" s="254">
        <f>'1.1'!B42</f>
        <v>508.46838700000012</v>
      </c>
      <c r="I42" s="255">
        <f>'2.1'!B42</f>
        <v>441</v>
      </c>
      <c r="J42" s="254">
        <f t="shared" si="2"/>
        <v>67.468387000000121</v>
      </c>
      <c r="K42" s="125">
        <v>39.100000000000023</v>
      </c>
      <c r="L42" s="129">
        <v>49.699999999999989</v>
      </c>
      <c r="M42" s="256">
        <f t="shared" si="3"/>
        <v>56.868387000000155</v>
      </c>
      <c r="N42" s="257">
        <v>21.900000000000091</v>
      </c>
      <c r="O42" s="258">
        <v>58.100000000000136</v>
      </c>
      <c r="P42" s="256">
        <f t="shared" si="4"/>
        <v>-36.200000000000045</v>
      </c>
      <c r="Q42" s="64"/>
      <c r="R42" s="64"/>
      <c r="S42" s="64"/>
      <c r="T42" s="65"/>
    </row>
    <row r="43" spans="1:20" ht="12.75" customHeight="1" x14ac:dyDescent="0.25">
      <c r="A43" s="285">
        <v>2005.1</v>
      </c>
      <c r="B43" s="254">
        <f>'1.1'!C43</f>
        <v>617.02292799999964</v>
      </c>
      <c r="C43" s="255">
        <f>'2.1'!C43</f>
        <v>397.1</v>
      </c>
      <c r="D43" s="256">
        <f t="shared" si="0"/>
        <v>219.92292799999962</v>
      </c>
      <c r="E43" s="254">
        <f>'1.1'!M43</f>
        <v>5.5</v>
      </c>
      <c r="F43" s="255">
        <f>'2.1'!K43</f>
        <v>96.300000000000011</v>
      </c>
      <c r="G43" s="256">
        <f t="shared" si="1"/>
        <v>90.800000000000011</v>
      </c>
      <c r="H43" s="254">
        <f>'1.1'!B43</f>
        <v>622.52292799999964</v>
      </c>
      <c r="I43" s="255">
        <f>'2.1'!B43</f>
        <v>493.40000000000003</v>
      </c>
      <c r="J43" s="254">
        <f t="shared" si="2"/>
        <v>129.1229279999996</v>
      </c>
      <c r="K43" s="125">
        <v>43.100000000000023</v>
      </c>
      <c r="L43" s="129">
        <v>49.800000000000011</v>
      </c>
      <c r="M43" s="256">
        <f t="shared" si="3"/>
        <v>122.42292799999962</v>
      </c>
      <c r="N43" s="257">
        <v>62.899999999999864</v>
      </c>
      <c r="O43" s="258">
        <v>181.5</v>
      </c>
      <c r="P43" s="256">
        <f t="shared" si="4"/>
        <v>-118.60000000000014</v>
      </c>
      <c r="Q43" s="64"/>
      <c r="R43" s="64"/>
      <c r="S43" s="64"/>
      <c r="T43" s="65"/>
    </row>
    <row r="44" spans="1:20" ht="12.75" customHeight="1" x14ac:dyDescent="0.25">
      <c r="A44" s="285">
        <v>2005.11</v>
      </c>
      <c r="B44" s="254">
        <f>'1.1'!C44</f>
        <v>569.35322499999984</v>
      </c>
      <c r="C44" s="255">
        <f>'2.1'!C44</f>
        <v>446.70000000000016</v>
      </c>
      <c r="D44" s="256">
        <f t="shared" si="0"/>
        <v>122.65322499999968</v>
      </c>
      <c r="E44" s="254">
        <f>'1.1'!M44</f>
        <v>3.2999999999999972</v>
      </c>
      <c r="F44" s="255">
        <f>'2.1'!K44</f>
        <v>47.799999999999955</v>
      </c>
      <c r="G44" s="256">
        <f t="shared" si="1"/>
        <v>44.499999999999957</v>
      </c>
      <c r="H44" s="254">
        <f>'1.1'!B44</f>
        <v>572.65322499999979</v>
      </c>
      <c r="I44" s="255">
        <f>'2.1'!B44</f>
        <v>494.50000000000011</v>
      </c>
      <c r="J44" s="254">
        <f t="shared" si="2"/>
        <v>78.153224999999679</v>
      </c>
      <c r="K44" s="125">
        <v>52.199999999999989</v>
      </c>
      <c r="L44" s="129">
        <v>56.599999999999966</v>
      </c>
      <c r="M44" s="256">
        <f t="shared" si="3"/>
        <v>73.753224999999702</v>
      </c>
      <c r="N44" s="257">
        <v>123.20000000000005</v>
      </c>
      <c r="O44" s="258">
        <v>183</v>
      </c>
      <c r="P44" s="256">
        <f t="shared" si="4"/>
        <v>-59.799999999999955</v>
      </c>
      <c r="Q44" s="64"/>
      <c r="R44" s="64"/>
      <c r="S44" s="64"/>
      <c r="T44" s="65"/>
    </row>
    <row r="45" spans="1:20" ht="12.75" customHeight="1" x14ac:dyDescent="0.25">
      <c r="A45" s="285">
        <v>2005.12</v>
      </c>
      <c r="B45" s="254">
        <f>'1.1'!C45</f>
        <v>1480.6346940000003</v>
      </c>
      <c r="C45" s="255">
        <f>'2.1'!C45</f>
        <v>1330.3269999999995</v>
      </c>
      <c r="D45" s="256">
        <f t="shared" si="0"/>
        <v>150.30769400000077</v>
      </c>
      <c r="E45" s="254">
        <f>'1.1'!M45</f>
        <v>79.614999999999995</v>
      </c>
      <c r="F45" s="255">
        <f>'2.1'!K45</f>
        <v>370.37900000000002</v>
      </c>
      <c r="G45" s="256">
        <f t="shared" si="1"/>
        <v>290.76400000000001</v>
      </c>
      <c r="H45" s="254">
        <f>'1.1'!B45</f>
        <v>1560.2496940000003</v>
      </c>
      <c r="I45" s="255">
        <f>'2.1'!B45</f>
        <v>1700.7059999999997</v>
      </c>
      <c r="J45" s="254">
        <f t="shared" si="2"/>
        <v>-140.45630599999936</v>
      </c>
      <c r="K45" s="125">
        <v>175.40000000000003</v>
      </c>
      <c r="L45" s="129">
        <v>146.40000000000003</v>
      </c>
      <c r="M45" s="256">
        <f t="shared" si="3"/>
        <v>-111.45630599999936</v>
      </c>
      <c r="N45" s="257">
        <v>273</v>
      </c>
      <c r="O45" s="258">
        <v>131.49999999999977</v>
      </c>
      <c r="P45" s="256">
        <f t="shared" si="4"/>
        <v>141.50000000000023</v>
      </c>
      <c r="Q45" s="64"/>
      <c r="R45" s="64"/>
      <c r="S45" s="64"/>
      <c r="T45" s="65"/>
    </row>
    <row r="46" spans="1:20" ht="12.75" customHeight="1" x14ac:dyDescent="0.25">
      <c r="A46" s="285">
        <v>2006.01</v>
      </c>
      <c r="B46" s="254">
        <f>'1.1'!C46</f>
        <v>480.00425000000001</v>
      </c>
      <c r="C46" s="255">
        <f>'2.1'!C46</f>
        <v>383.59999999999997</v>
      </c>
      <c r="D46" s="256">
        <f t="shared" si="0"/>
        <v>96.404250000000047</v>
      </c>
      <c r="E46" s="254">
        <f>'1.1'!M46</f>
        <v>3.3</v>
      </c>
      <c r="F46" s="255">
        <f>'2.1'!K46</f>
        <v>31.4</v>
      </c>
      <c r="G46" s="256">
        <f t="shared" si="1"/>
        <v>28.099999999999998</v>
      </c>
      <c r="H46" s="254">
        <f>'1.1'!B46</f>
        <v>483.30425000000002</v>
      </c>
      <c r="I46" s="255">
        <f>'2.1'!B46</f>
        <v>414.99999999999994</v>
      </c>
      <c r="J46" s="254">
        <f t="shared" si="2"/>
        <v>68.304250000000081</v>
      </c>
      <c r="K46" s="125">
        <v>5.0999999999999996</v>
      </c>
      <c r="L46" s="129">
        <v>15.5</v>
      </c>
      <c r="M46" s="256">
        <f t="shared" si="3"/>
        <v>57.904250000000076</v>
      </c>
      <c r="N46" s="257">
        <v>441.5</v>
      </c>
      <c r="O46" s="258">
        <v>492.1</v>
      </c>
      <c r="P46" s="256">
        <f t="shared" si="4"/>
        <v>-50.600000000000023</v>
      </c>
      <c r="Q46" s="64"/>
      <c r="R46" s="64"/>
      <c r="S46" s="64"/>
      <c r="T46" s="65"/>
    </row>
    <row r="47" spans="1:20" ht="12.75" customHeight="1" x14ac:dyDescent="0.25">
      <c r="A47" s="285">
        <v>2006.02</v>
      </c>
      <c r="B47" s="254">
        <f>'1.1'!C47</f>
        <v>548.04489999999987</v>
      </c>
      <c r="C47" s="255">
        <f>'2.1'!C47</f>
        <v>418.29999999999995</v>
      </c>
      <c r="D47" s="256">
        <f t="shared" si="0"/>
        <v>129.74489999999992</v>
      </c>
      <c r="E47" s="254">
        <f>'1.1'!M47</f>
        <v>11.7</v>
      </c>
      <c r="F47" s="255">
        <f>'2.1'!K47</f>
        <v>19.100000000000001</v>
      </c>
      <c r="G47" s="256">
        <f t="shared" si="1"/>
        <v>7.4000000000000021</v>
      </c>
      <c r="H47" s="254">
        <f>'1.1'!B47</f>
        <v>559.74489999999992</v>
      </c>
      <c r="I47" s="255">
        <f>'2.1'!B47</f>
        <v>437.4</v>
      </c>
      <c r="J47" s="254">
        <f t="shared" si="2"/>
        <v>122.34489999999994</v>
      </c>
      <c r="K47" s="125">
        <v>27.199999999999996</v>
      </c>
      <c r="L47" s="129">
        <v>31.6</v>
      </c>
      <c r="M47" s="256">
        <f t="shared" si="3"/>
        <v>117.94489999999993</v>
      </c>
      <c r="N47" s="257">
        <v>99</v>
      </c>
      <c r="O47" s="258">
        <v>188.60000000000002</v>
      </c>
      <c r="P47" s="256">
        <f t="shared" si="4"/>
        <v>-89.600000000000023</v>
      </c>
      <c r="Q47" s="64"/>
      <c r="R47" s="64"/>
      <c r="S47" s="64"/>
      <c r="T47" s="65"/>
    </row>
    <row r="48" spans="1:20" ht="12.75" customHeight="1" x14ac:dyDescent="0.25">
      <c r="A48" s="285">
        <v>2006.03</v>
      </c>
      <c r="B48" s="254">
        <f>'1.1'!C48</f>
        <v>489.55156400000004</v>
      </c>
      <c r="C48" s="255">
        <f>'2.1'!C48</f>
        <v>506.3</v>
      </c>
      <c r="D48" s="256">
        <f t="shared" si="0"/>
        <v>-16.74843599999997</v>
      </c>
      <c r="E48" s="254">
        <f>'1.1'!M48</f>
        <v>4.3000000000000007</v>
      </c>
      <c r="F48" s="255">
        <f>'2.1'!K48</f>
        <v>74</v>
      </c>
      <c r="G48" s="256">
        <f t="shared" si="1"/>
        <v>69.7</v>
      </c>
      <c r="H48" s="254">
        <f>'1.1'!B48</f>
        <v>493.85156400000005</v>
      </c>
      <c r="I48" s="255">
        <f>'2.1'!B48</f>
        <v>580.29999999999995</v>
      </c>
      <c r="J48" s="254">
        <f t="shared" si="2"/>
        <v>-86.448435999999901</v>
      </c>
      <c r="K48" s="125">
        <v>58.3</v>
      </c>
      <c r="L48" s="129">
        <v>57.6</v>
      </c>
      <c r="M48" s="256">
        <f t="shared" si="3"/>
        <v>-85.748435999999913</v>
      </c>
      <c r="N48" s="257">
        <v>154.39999999999998</v>
      </c>
      <c r="O48" s="258">
        <v>58.599999999999909</v>
      </c>
      <c r="P48" s="256">
        <f t="shared" si="4"/>
        <v>95.800000000000068</v>
      </c>
      <c r="Q48" s="64"/>
      <c r="R48" s="64"/>
      <c r="S48" s="64"/>
      <c r="T48" s="65"/>
    </row>
    <row r="49" spans="1:20" ht="12.75" customHeight="1" x14ac:dyDescent="0.25">
      <c r="A49" s="285">
        <v>2006.04</v>
      </c>
      <c r="B49" s="254">
        <f>'1.1'!C49</f>
        <v>525.30403699999999</v>
      </c>
      <c r="C49" s="255">
        <f>'2.1'!C49</f>
        <v>444.10000000000008</v>
      </c>
      <c r="D49" s="256">
        <f t="shared" si="0"/>
        <v>81.204036999999914</v>
      </c>
      <c r="E49" s="254">
        <f>'1.1'!M49</f>
        <v>19.8</v>
      </c>
      <c r="F49" s="255">
        <f>'2.1'!K49</f>
        <v>73</v>
      </c>
      <c r="G49" s="256">
        <f t="shared" si="1"/>
        <v>53.2</v>
      </c>
      <c r="H49" s="254">
        <f>'1.1'!B49</f>
        <v>545.10403699999995</v>
      </c>
      <c r="I49" s="255">
        <f>'2.1'!B49</f>
        <v>517.10000000000014</v>
      </c>
      <c r="J49" s="254">
        <f t="shared" si="2"/>
        <v>28.004036999999812</v>
      </c>
      <c r="K49" s="125">
        <v>55.599999999999994</v>
      </c>
      <c r="L49" s="129">
        <v>53.399999999999991</v>
      </c>
      <c r="M49" s="256">
        <f t="shared" si="3"/>
        <v>30.204036999999815</v>
      </c>
      <c r="N49" s="257">
        <v>-31.199999999999932</v>
      </c>
      <c r="O49" s="258">
        <v>-26.199999999999932</v>
      </c>
      <c r="P49" s="256">
        <f t="shared" si="4"/>
        <v>-5</v>
      </c>
      <c r="Q49" s="64"/>
      <c r="R49" s="64"/>
      <c r="S49" s="64"/>
      <c r="T49" s="65"/>
    </row>
    <row r="50" spans="1:20" ht="12.75" customHeight="1" x14ac:dyDescent="0.25">
      <c r="A50" s="285">
        <v>2006.05</v>
      </c>
      <c r="B50" s="254">
        <f>'1.1'!C50</f>
        <v>705.93026499999996</v>
      </c>
      <c r="C50" s="255">
        <f>'2.1'!C50</f>
        <v>514.4</v>
      </c>
      <c r="D50" s="256">
        <f t="shared" si="0"/>
        <v>191.53026499999999</v>
      </c>
      <c r="E50" s="254">
        <f>'1.1'!M50</f>
        <v>15.699999999999996</v>
      </c>
      <c r="F50" s="255">
        <f>'2.1'!K50</f>
        <v>86.899999999999977</v>
      </c>
      <c r="G50" s="256">
        <f t="shared" si="1"/>
        <v>71.199999999999989</v>
      </c>
      <c r="H50" s="254">
        <f>'1.1'!B50</f>
        <v>721.63026500000001</v>
      </c>
      <c r="I50" s="255">
        <f>'2.1'!B50</f>
        <v>601.29999999999995</v>
      </c>
      <c r="J50" s="254">
        <f t="shared" si="2"/>
        <v>120.33026500000005</v>
      </c>
      <c r="K50" s="125">
        <v>51.100000000000023</v>
      </c>
      <c r="L50" s="129">
        <v>52.5</v>
      </c>
      <c r="M50" s="256">
        <f t="shared" si="3"/>
        <v>118.93026500000008</v>
      </c>
      <c r="N50" s="257">
        <v>90.099999999999909</v>
      </c>
      <c r="O50" s="258">
        <v>199.39999999999998</v>
      </c>
      <c r="P50" s="256">
        <f t="shared" si="4"/>
        <v>-109.30000000000007</v>
      </c>
      <c r="Q50" s="64"/>
      <c r="R50" s="64"/>
      <c r="S50" s="64"/>
      <c r="T50" s="65"/>
    </row>
    <row r="51" spans="1:20" ht="12.75" customHeight="1" x14ac:dyDescent="0.25">
      <c r="A51" s="285">
        <v>2006.06</v>
      </c>
      <c r="B51" s="254">
        <f>'1.1'!C51</f>
        <v>741.9531340000002</v>
      </c>
      <c r="C51" s="255">
        <f>'2.1'!C51</f>
        <v>622.29999999999995</v>
      </c>
      <c r="D51" s="256">
        <f t="shared" si="0"/>
        <v>119.65313400000025</v>
      </c>
      <c r="E51" s="254">
        <f>'1.1'!M51</f>
        <v>18.400000000000006</v>
      </c>
      <c r="F51" s="255">
        <f>'2.1'!K51</f>
        <v>108.60000000000002</v>
      </c>
      <c r="G51" s="256">
        <f t="shared" si="1"/>
        <v>90.200000000000017</v>
      </c>
      <c r="H51" s="254">
        <f>'1.1'!B51</f>
        <v>760.35313400000018</v>
      </c>
      <c r="I51" s="255">
        <f>'2.1'!B51</f>
        <v>730.9</v>
      </c>
      <c r="J51" s="254">
        <f t="shared" si="2"/>
        <v>29.453134000000205</v>
      </c>
      <c r="K51" s="125">
        <v>65.5</v>
      </c>
      <c r="L51" s="129">
        <v>77.000000000000028</v>
      </c>
      <c r="M51" s="256">
        <f t="shared" si="3"/>
        <v>17.953134000000176</v>
      </c>
      <c r="N51" s="257">
        <v>141.80000000000007</v>
      </c>
      <c r="O51" s="258">
        <v>137.20000000000005</v>
      </c>
      <c r="P51" s="256">
        <f t="shared" si="4"/>
        <v>4.6000000000000227</v>
      </c>
      <c r="Q51" s="64"/>
      <c r="R51" s="64"/>
      <c r="S51" s="64"/>
      <c r="T51" s="65"/>
    </row>
    <row r="52" spans="1:20" ht="12.75" customHeight="1" x14ac:dyDescent="0.25">
      <c r="A52" s="285">
        <v>2006.07</v>
      </c>
      <c r="B52" s="254">
        <f>'1.1'!C52</f>
        <v>671.33230100000014</v>
      </c>
      <c r="C52" s="255">
        <f>'2.1'!C52</f>
        <v>493.40000000000009</v>
      </c>
      <c r="D52" s="256">
        <f t="shared" si="0"/>
        <v>177.93230100000005</v>
      </c>
      <c r="E52" s="254">
        <f>'1.1'!M52</f>
        <v>15.200000000000003</v>
      </c>
      <c r="F52" s="255">
        <f>'2.1'!K52</f>
        <v>95.899999999999977</v>
      </c>
      <c r="G52" s="256">
        <f t="shared" si="1"/>
        <v>80.699999999999974</v>
      </c>
      <c r="H52" s="254">
        <f>'1.1'!B52</f>
        <v>686.53230100000019</v>
      </c>
      <c r="I52" s="255">
        <f>'2.1'!B52</f>
        <v>589.30000000000007</v>
      </c>
      <c r="J52" s="254">
        <f t="shared" si="2"/>
        <v>97.23230100000012</v>
      </c>
      <c r="K52" s="125">
        <v>83.099999999999966</v>
      </c>
      <c r="L52" s="129">
        <v>77.399999999999977</v>
      </c>
      <c r="M52" s="256">
        <f t="shared" si="3"/>
        <v>102.93230100000011</v>
      </c>
      <c r="N52" s="257">
        <v>-76.899999999999977</v>
      </c>
      <c r="O52" s="258">
        <v>17.700000000000045</v>
      </c>
      <c r="P52" s="256">
        <f t="shared" si="4"/>
        <v>-94.600000000000023</v>
      </c>
      <c r="Q52" s="64"/>
      <c r="R52" s="64"/>
      <c r="S52" s="64"/>
      <c r="T52" s="65"/>
    </row>
    <row r="53" spans="1:20" ht="12.75" customHeight="1" x14ac:dyDescent="0.25">
      <c r="A53" s="285">
        <v>2006.08</v>
      </c>
      <c r="B53" s="254">
        <f>'1.1'!C53</f>
        <v>626.44628799999964</v>
      </c>
      <c r="C53" s="255">
        <f>'2.1'!C53</f>
        <v>489.10000000000008</v>
      </c>
      <c r="D53" s="256">
        <f t="shared" si="0"/>
        <v>137.34628799999956</v>
      </c>
      <c r="E53" s="254">
        <f>'1.1'!M53</f>
        <v>38</v>
      </c>
      <c r="F53" s="255">
        <f>'2.1'!K53</f>
        <v>110.70000000000005</v>
      </c>
      <c r="G53" s="256">
        <f t="shared" si="1"/>
        <v>72.700000000000045</v>
      </c>
      <c r="H53" s="254">
        <f>'1.1'!B53</f>
        <v>664.44628799999964</v>
      </c>
      <c r="I53" s="255">
        <f>'2.1'!B53</f>
        <v>599.80000000000018</v>
      </c>
      <c r="J53" s="254">
        <f t="shared" si="2"/>
        <v>64.646287999999458</v>
      </c>
      <c r="K53" s="125">
        <v>54.200000000000045</v>
      </c>
      <c r="L53" s="129">
        <v>57.100000000000023</v>
      </c>
      <c r="M53" s="256">
        <f t="shared" si="3"/>
        <v>61.746287999999481</v>
      </c>
      <c r="N53" s="257">
        <v>13.399999999999977</v>
      </c>
      <c r="O53" s="258">
        <v>67.799999999999955</v>
      </c>
      <c r="P53" s="256">
        <f t="shared" si="4"/>
        <v>-54.399999999999977</v>
      </c>
      <c r="Q53" s="64"/>
      <c r="R53" s="64"/>
      <c r="S53" s="64"/>
      <c r="T53" s="65"/>
    </row>
    <row r="54" spans="1:20" ht="12.75" customHeight="1" x14ac:dyDescent="0.25">
      <c r="A54" s="285">
        <v>2006.09</v>
      </c>
      <c r="B54" s="254">
        <f>'1.1'!C54</f>
        <v>634.72701800000027</v>
      </c>
      <c r="C54" s="255">
        <f>'2.1'!C54</f>
        <v>506.2999999999999</v>
      </c>
      <c r="D54" s="256">
        <f t="shared" si="0"/>
        <v>128.42701800000037</v>
      </c>
      <c r="E54" s="254">
        <f>'1.1'!M54</f>
        <v>36.099999999999994</v>
      </c>
      <c r="F54" s="255">
        <f>'2.1'!K54</f>
        <v>116.29999999999995</v>
      </c>
      <c r="G54" s="256">
        <f t="shared" si="1"/>
        <v>80.19999999999996</v>
      </c>
      <c r="H54" s="254">
        <f>'1.1'!B54</f>
        <v>670.82701800000029</v>
      </c>
      <c r="I54" s="255">
        <f>'2.1'!B54</f>
        <v>622.59999999999991</v>
      </c>
      <c r="J54" s="254">
        <f t="shared" si="2"/>
        <v>48.227018000000385</v>
      </c>
      <c r="K54" s="125">
        <v>71.099999999999966</v>
      </c>
      <c r="L54" s="129">
        <v>68.899999999999977</v>
      </c>
      <c r="M54" s="256">
        <f t="shared" si="3"/>
        <v>50.427018000000373</v>
      </c>
      <c r="N54" s="257">
        <v>324.10000000000002</v>
      </c>
      <c r="O54" s="258">
        <v>353.20000000000005</v>
      </c>
      <c r="P54" s="256">
        <f t="shared" si="4"/>
        <v>-29.100000000000023</v>
      </c>
      <c r="Q54" s="64"/>
      <c r="R54" s="64"/>
      <c r="S54" s="64"/>
      <c r="T54" s="65"/>
    </row>
    <row r="55" spans="1:20" ht="12.75" customHeight="1" x14ac:dyDescent="0.25">
      <c r="A55" s="285">
        <v>2006.1</v>
      </c>
      <c r="B55" s="254">
        <f>'1.1'!C55</f>
        <v>643.28892799999994</v>
      </c>
      <c r="C55" s="255">
        <f>'2.1'!C55</f>
        <v>508.99999999999977</v>
      </c>
      <c r="D55" s="256">
        <f t="shared" si="0"/>
        <v>134.28892800000017</v>
      </c>
      <c r="E55" s="254">
        <f>'1.1'!M55</f>
        <v>38.800000000000011</v>
      </c>
      <c r="F55" s="255">
        <f>'2.1'!K55</f>
        <v>99.800000000000068</v>
      </c>
      <c r="G55" s="256">
        <f t="shared" si="1"/>
        <v>61.000000000000057</v>
      </c>
      <c r="H55" s="254">
        <f>'1.1'!B55</f>
        <v>682.0889279999999</v>
      </c>
      <c r="I55" s="255">
        <f>'2.1'!B55</f>
        <v>608.79999999999984</v>
      </c>
      <c r="J55" s="254">
        <f t="shared" si="2"/>
        <v>73.288928000000055</v>
      </c>
      <c r="K55" s="125">
        <v>77.500000000000057</v>
      </c>
      <c r="L55" s="129">
        <v>71.299999999999955</v>
      </c>
      <c r="M55" s="256">
        <f t="shared" si="3"/>
        <v>79.488928000000158</v>
      </c>
      <c r="N55" s="257">
        <v>-8.6000000000001364</v>
      </c>
      <c r="O55" s="258">
        <v>63.599999999999909</v>
      </c>
      <c r="P55" s="256">
        <f t="shared" si="4"/>
        <v>-72.200000000000045</v>
      </c>
      <c r="Q55" s="64"/>
      <c r="R55" s="64"/>
      <c r="S55" s="64"/>
      <c r="T55" s="65"/>
    </row>
    <row r="56" spans="1:20" ht="12.75" customHeight="1" x14ac:dyDescent="0.25">
      <c r="A56" s="285">
        <v>2006.11</v>
      </c>
      <c r="B56" s="254">
        <f>'1.1'!C56</f>
        <v>668.48882099999992</v>
      </c>
      <c r="C56" s="255">
        <f>'2.1'!C56</f>
        <v>500.80000000000035</v>
      </c>
      <c r="D56" s="256">
        <f t="shared" si="0"/>
        <v>167.68882099999956</v>
      </c>
      <c r="E56" s="254">
        <f>'1.1'!M56</f>
        <v>10.399999999999977</v>
      </c>
      <c r="F56" s="255">
        <f>'2.1'!K56</f>
        <v>100.79999999999995</v>
      </c>
      <c r="G56" s="256">
        <f t="shared" si="1"/>
        <v>90.399999999999977</v>
      </c>
      <c r="H56" s="254">
        <f>'1.1'!B56</f>
        <v>678.88882099999989</v>
      </c>
      <c r="I56" s="255">
        <f>'2.1'!B56</f>
        <v>601.60000000000036</v>
      </c>
      <c r="J56" s="254">
        <f t="shared" si="2"/>
        <v>77.28882099999953</v>
      </c>
      <c r="K56" s="125">
        <v>60.099999999999909</v>
      </c>
      <c r="L56" s="129">
        <v>57.200000000000045</v>
      </c>
      <c r="M56" s="256">
        <f t="shared" si="3"/>
        <v>80.188820999999393</v>
      </c>
      <c r="N56" s="257">
        <v>15.700000000000045</v>
      </c>
      <c r="O56" s="258">
        <v>76.700000000000045</v>
      </c>
      <c r="P56" s="256">
        <f t="shared" si="4"/>
        <v>-61</v>
      </c>
      <c r="Q56" s="64"/>
      <c r="R56" s="64"/>
      <c r="S56" s="64"/>
      <c r="T56" s="65"/>
    </row>
    <row r="57" spans="1:20" ht="12.75" customHeight="1" x14ac:dyDescent="0.25">
      <c r="A57" s="285">
        <v>2006.12</v>
      </c>
      <c r="B57" s="254">
        <f>'1.1'!C57</f>
        <v>824.16391299999975</v>
      </c>
      <c r="C57" s="255">
        <f>'2.1'!C57</f>
        <v>787.39999999999975</v>
      </c>
      <c r="D57" s="256">
        <f t="shared" si="0"/>
        <v>36.763913000000002</v>
      </c>
      <c r="E57" s="254">
        <f>'1.1'!M57</f>
        <v>42.400000000000006</v>
      </c>
      <c r="F57" s="255">
        <f>'2.1'!K57</f>
        <v>305.70000000000005</v>
      </c>
      <c r="G57" s="256">
        <f t="shared" si="1"/>
        <v>263.30000000000007</v>
      </c>
      <c r="H57" s="254">
        <f>'1.1'!B57</f>
        <v>866.56391299999973</v>
      </c>
      <c r="I57" s="255">
        <f>'2.1'!B57</f>
        <v>1093.0999999999999</v>
      </c>
      <c r="J57" s="254">
        <f t="shared" si="2"/>
        <v>-226.53608700000018</v>
      </c>
      <c r="K57" s="125">
        <v>204.40000000000009</v>
      </c>
      <c r="L57" s="129">
        <v>193.70000000000005</v>
      </c>
      <c r="M57" s="256">
        <f t="shared" si="3"/>
        <v>-215.83608700000013</v>
      </c>
      <c r="N57" s="257">
        <v>696.90000000000009</v>
      </c>
      <c r="O57" s="258">
        <v>474.29999999999995</v>
      </c>
      <c r="P57" s="256">
        <f t="shared" si="4"/>
        <v>222.60000000000014</v>
      </c>
      <c r="Q57" s="64"/>
      <c r="R57" s="64"/>
      <c r="S57" s="64"/>
      <c r="T57" s="65"/>
    </row>
    <row r="58" spans="1:20" ht="12.75" customHeight="1" x14ac:dyDescent="0.25">
      <c r="A58" s="285">
        <v>2007.01</v>
      </c>
      <c r="B58" s="254">
        <f>'1.1'!C58</f>
        <v>609.27756099999999</v>
      </c>
      <c r="C58" s="255">
        <f>'2.1'!C58</f>
        <v>498.00000000000006</v>
      </c>
      <c r="D58" s="256">
        <f t="shared" si="0"/>
        <v>111.27756099999993</v>
      </c>
      <c r="E58" s="254">
        <f>'1.1'!M58</f>
        <v>26.4</v>
      </c>
      <c r="F58" s="255">
        <f>'2.1'!K58</f>
        <v>39.4</v>
      </c>
      <c r="G58" s="256">
        <f t="shared" si="1"/>
        <v>13</v>
      </c>
      <c r="H58" s="254">
        <f>'1.1'!B58</f>
        <v>635.67756099999997</v>
      </c>
      <c r="I58" s="255">
        <f>'2.1'!B58</f>
        <v>537.40000000000009</v>
      </c>
      <c r="J58" s="254">
        <f t="shared" si="2"/>
        <v>98.277560999999878</v>
      </c>
      <c r="K58" s="125">
        <v>9.6999999999999993</v>
      </c>
      <c r="L58" s="129">
        <v>20.3</v>
      </c>
      <c r="M58" s="256">
        <f t="shared" si="3"/>
        <v>87.677560999999884</v>
      </c>
      <c r="N58" s="257">
        <v>483.5</v>
      </c>
      <c r="O58" s="258">
        <v>562.5</v>
      </c>
      <c r="P58" s="256">
        <f t="shared" si="4"/>
        <v>-79</v>
      </c>
      <c r="Q58" s="64"/>
      <c r="R58" s="64"/>
      <c r="S58" s="64"/>
      <c r="T58" s="65"/>
    </row>
    <row r="59" spans="1:20" ht="12.75" customHeight="1" x14ac:dyDescent="0.25">
      <c r="A59" s="285">
        <v>2007.02</v>
      </c>
      <c r="B59" s="254">
        <f>'1.1'!C59</f>
        <v>745.61189900000011</v>
      </c>
      <c r="C59" s="255">
        <f>'2.1'!C59</f>
        <v>498.8</v>
      </c>
      <c r="D59" s="256">
        <f t="shared" si="0"/>
        <v>246.8118990000001</v>
      </c>
      <c r="E59" s="254">
        <f>'1.1'!M59</f>
        <v>24.5</v>
      </c>
      <c r="F59" s="255">
        <f>'2.1'!K59</f>
        <v>54.500000000000007</v>
      </c>
      <c r="G59" s="256">
        <f t="shared" si="1"/>
        <v>30.000000000000007</v>
      </c>
      <c r="H59" s="254">
        <f>'1.1'!B59</f>
        <v>770.11189900000011</v>
      </c>
      <c r="I59" s="255">
        <f>'2.1'!B59</f>
        <v>553.30000000000007</v>
      </c>
      <c r="J59" s="254">
        <f t="shared" si="2"/>
        <v>216.81189900000004</v>
      </c>
      <c r="K59" s="125">
        <v>25.900000000000002</v>
      </c>
      <c r="L59" s="129">
        <v>40.900000000000006</v>
      </c>
      <c r="M59" s="256">
        <f t="shared" si="3"/>
        <v>201.81189900000004</v>
      </c>
      <c r="N59" s="257">
        <v>42.700000000000045</v>
      </c>
      <c r="O59" s="258">
        <v>212.39999999999998</v>
      </c>
      <c r="P59" s="256">
        <f t="shared" si="4"/>
        <v>-169.69999999999993</v>
      </c>
      <c r="Q59" s="64"/>
      <c r="R59" s="64"/>
      <c r="S59" s="64"/>
      <c r="T59" s="65"/>
    </row>
    <row r="60" spans="1:20" ht="12.75" customHeight="1" x14ac:dyDescent="0.25">
      <c r="A60" s="285">
        <v>2007.03</v>
      </c>
      <c r="B60" s="254">
        <f>'1.1'!C60</f>
        <v>689.13995100000011</v>
      </c>
      <c r="C60" s="255">
        <f>'2.1'!C60</f>
        <v>664</v>
      </c>
      <c r="D60" s="256">
        <f t="shared" si="0"/>
        <v>25.13995100000011</v>
      </c>
      <c r="E60" s="254">
        <f>'1.1'!M60</f>
        <v>23.800000000000004</v>
      </c>
      <c r="F60" s="255">
        <f>'2.1'!K60</f>
        <v>73.900000000000006</v>
      </c>
      <c r="G60" s="256">
        <f t="shared" si="1"/>
        <v>50.1</v>
      </c>
      <c r="H60" s="254">
        <f>'1.1'!B60</f>
        <v>712.93995100000006</v>
      </c>
      <c r="I60" s="255">
        <f>'2.1'!B60</f>
        <v>737.9</v>
      </c>
      <c r="J60" s="254">
        <f t="shared" si="2"/>
        <v>-24.960048999999913</v>
      </c>
      <c r="K60" s="125">
        <v>47.800000000000004</v>
      </c>
      <c r="L60" s="129">
        <v>43.7</v>
      </c>
      <c r="M60" s="256">
        <f t="shared" si="3"/>
        <v>-20.860048999999911</v>
      </c>
      <c r="N60" s="257">
        <v>175.79999999999995</v>
      </c>
      <c r="O60" s="258">
        <v>142</v>
      </c>
      <c r="P60" s="256">
        <f t="shared" si="4"/>
        <v>33.799999999999955</v>
      </c>
      <c r="Q60" s="64"/>
      <c r="R60" s="64"/>
      <c r="S60" s="64"/>
      <c r="T60" s="65"/>
    </row>
    <row r="61" spans="1:20" ht="12.75" customHeight="1" x14ac:dyDescent="0.25">
      <c r="A61" s="285">
        <v>2007.04</v>
      </c>
      <c r="B61" s="254">
        <f>'1.1'!C61</f>
        <v>676.35041699999988</v>
      </c>
      <c r="C61" s="255">
        <f>'2.1'!C61</f>
        <v>635.5999999999998</v>
      </c>
      <c r="D61" s="256">
        <f t="shared" si="0"/>
        <v>40.750417000000084</v>
      </c>
      <c r="E61" s="254">
        <f>'1.1'!M61</f>
        <v>13</v>
      </c>
      <c r="F61" s="255">
        <f>'2.1'!K61</f>
        <v>71</v>
      </c>
      <c r="G61" s="256">
        <f t="shared" si="1"/>
        <v>58</v>
      </c>
      <c r="H61" s="254">
        <f>'1.1'!B61</f>
        <v>689.35041699999988</v>
      </c>
      <c r="I61" s="255">
        <f>'2.1'!B61</f>
        <v>706.5999999999998</v>
      </c>
      <c r="J61" s="254">
        <f t="shared" si="2"/>
        <v>-17.249582999999916</v>
      </c>
      <c r="K61" s="125">
        <v>53</v>
      </c>
      <c r="L61" s="129">
        <v>60.099999999999994</v>
      </c>
      <c r="M61" s="256">
        <f t="shared" si="3"/>
        <v>-24.34958299999991</v>
      </c>
      <c r="N61" s="257">
        <v>215.20000000000005</v>
      </c>
      <c r="O61" s="258">
        <v>161.30000000000007</v>
      </c>
      <c r="P61" s="256">
        <f t="shared" si="4"/>
        <v>53.899999999999977</v>
      </c>
      <c r="Q61" s="64"/>
      <c r="R61" s="64"/>
      <c r="S61" s="64"/>
      <c r="T61" s="65"/>
    </row>
    <row r="62" spans="1:20" ht="12.75" customHeight="1" x14ac:dyDescent="0.25">
      <c r="A62" s="285">
        <v>2007.05</v>
      </c>
      <c r="B62" s="254">
        <f>'1.1'!C62</f>
        <v>875.875677</v>
      </c>
      <c r="C62" s="255">
        <f>'2.1'!C62</f>
        <v>698.80000000000018</v>
      </c>
      <c r="D62" s="256">
        <f t="shared" si="0"/>
        <v>177.07567699999981</v>
      </c>
      <c r="E62" s="254">
        <f>'1.1'!M62</f>
        <v>19.700000000000003</v>
      </c>
      <c r="F62" s="255">
        <f>'2.1'!K62</f>
        <v>67.099999999999966</v>
      </c>
      <c r="G62" s="256">
        <f t="shared" si="1"/>
        <v>47.399999999999963</v>
      </c>
      <c r="H62" s="254">
        <f>'1.1'!B62</f>
        <v>895.57567700000004</v>
      </c>
      <c r="I62" s="255">
        <f>'2.1'!B62</f>
        <v>765.90000000000009</v>
      </c>
      <c r="J62" s="254">
        <f t="shared" si="2"/>
        <v>129.67567699999995</v>
      </c>
      <c r="K62" s="125">
        <v>52.799999999999983</v>
      </c>
      <c r="L62" s="129">
        <v>51.699999999999989</v>
      </c>
      <c r="M62" s="256">
        <f t="shared" si="3"/>
        <v>130.77567699999994</v>
      </c>
      <c r="N62" s="257">
        <v>14.399999999999977</v>
      </c>
      <c r="O62" s="258">
        <v>133.5</v>
      </c>
      <c r="P62" s="256">
        <f t="shared" si="4"/>
        <v>-119.10000000000002</v>
      </c>
      <c r="Q62" s="64"/>
      <c r="R62" s="64"/>
      <c r="S62" s="64"/>
      <c r="T62" s="65"/>
    </row>
    <row r="63" spans="1:20" ht="12.75" customHeight="1" x14ac:dyDescent="0.25">
      <c r="A63" s="285">
        <v>2007.06</v>
      </c>
      <c r="B63" s="254">
        <f>'1.1'!C63</f>
        <v>919.90294500000016</v>
      </c>
      <c r="C63" s="255">
        <f>'2.1'!C63</f>
        <v>848.8</v>
      </c>
      <c r="D63" s="256">
        <f t="shared" si="0"/>
        <v>71.102945000000204</v>
      </c>
      <c r="E63" s="254">
        <f>'1.1'!M63</f>
        <v>14.899999999999991</v>
      </c>
      <c r="F63" s="255">
        <f>'2.1'!K63</f>
        <v>94.800000000000011</v>
      </c>
      <c r="G63" s="256">
        <f t="shared" si="1"/>
        <v>79.90000000000002</v>
      </c>
      <c r="H63" s="254">
        <f>'1.1'!B63</f>
        <v>934.80294500000014</v>
      </c>
      <c r="I63" s="255">
        <f>'2.1'!B63</f>
        <v>943.59999999999991</v>
      </c>
      <c r="J63" s="254">
        <f t="shared" si="2"/>
        <v>-8.7970549999997729</v>
      </c>
      <c r="K63" s="125">
        <v>63</v>
      </c>
      <c r="L63" s="129">
        <v>82.600000000000023</v>
      </c>
      <c r="M63" s="256">
        <f t="shared" si="3"/>
        <v>-28.397054999999796</v>
      </c>
      <c r="N63" s="257">
        <v>238.99999999999989</v>
      </c>
      <c r="O63" s="258">
        <v>183.39999999999986</v>
      </c>
      <c r="P63" s="256">
        <f t="shared" si="4"/>
        <v>55.600000000000023</v>
      </c>
      <c r="Q63" s="64"/>
      <c r="R63" s="64"/>
      <c r="S63" s="64"/>
      <c r="T63" s="65"/>
    </row>
    <row r="64" spans="1:20" ht="12.75" customHeight="1" x14ac:dyDescent="0.25">
      <c r="A64" s="285">
        <v>2007.07</v>
      </c>
      <c r="B64" s="254">
        <f>'1.1'!C64</f>
        <v>864.33081599999991</v>
      </c>
      <c r="C64" s="255">
        <f>'2.1'!C64</f>
        <v>674.6</v>
      </c>
      <c r="D64" s="256">
        <f t="shared" si="0"/>
        <v>189.73081599999989</v>
      </c>
      <c r="E64" s="254">
        <f>'1.1'!M64</f>
        <v>11.200000000000003</v>
      </c>
      <c r="F64" s="255">
        <f>'2.1'!K64</f>
        <v>86</v>
      </c>
      <c r="G64" s="256">
        <f t="shared" si="1"/>
        <v>74.8</v>
      </c>
      <c r="H64" s="254">
        <f>'1.1'!B64</f>
        <v>875.53081599999996</v>
      </c>
      <c r="I64" s="255">
        <f>'2.1'!B64</f>
        <v>760.6</v>
      </c>
      <c r="J64" s="254">
        <f t="shared" si="2"/>
        <v>114.93081599999994</v>
      </c>
      <c r="K64" s="125">
        <v>62.699999999999989</v>
      </c>
      <c r="L64" s="129">
        <v>55</v>
      </c>
      <c r="M64" s="256">
        <f t="shared" si="3"/>
        <v>122.63081599999992</v>
      </c>
      <c r="N64" s="257">
        <v>15.900000000000091</v>
      </c>
      <c r="O64" s="258">
        <v>127.5</v>
      </c>
      <c r="P64" s="256">
        <f t="shared" si="4"/>
        <v>-111.59999999999991</v>
      </c>
      <c r="Q64" s="64"/>
      <c r="R64" s="64"/>
      <c r="S64" s="64"/>
      <c r="T64" s="65"/>
    </row>
    <row r="65" spans="1:20" ht="12.75" customHeight="1" x14ac:dyDescent="0.25">
      <c r="A65" s="285">
        <v>2007.08</v>
      </c>
      <c r="B65" s="254">
        <f>'1.1'!C65</f>
        <v>853.9122319999999</v>
      </c>
      <c r="C65" s="255">
        <f>'2.1'!C65</f>
        <v>703.29999999999984</v>
      </c>
      <c r="D65" s="256">
        <f t="shared" si="0"/>
        <v>150.61223200000006</v>
      </c>
      <c r="E65" s="254">
        <f>'1.1'!M65</f>
        <v>13</v>
      </c>
      <c r="F65" s="255">
        <f>'2.1'!K65</f>
        <v>93.500000000000057</v>
      </c>
      <c r="G65" s="256">
        <f t="shared" si="1"/>
        <v>80.500000000000057</v>
      </c>
      <c r="H65" s="254">
        <f>'1.1'!B65</f>
        <v>866.9122319999999</v>
      </c>
      <c r="I65" s="255">
        <f>'2.1'!B65</f>
        <v>796.8</v>
      </c>
      <c r="J65" s="254">
        <f t="shared" si="2"/>
        <v>70.112231999999949</v>
      </c>
      <c r="K65" s="125">
        <v>76.300000000000011</v>
      </c>
      <c r="L65" s="129">
        <v>64.099999999999966</v>
      </c>
      <c r="M65" s="256">
        <f t="shared" si="3"/>
        <v>82.312231999999995</v>
      </c>
      <c r="N65" s="257">
        <v>353.29999999999995</v>
      </c>
      <c r="O65" s="258">
        <v>425.60000000000014</v>
      </c>
      <c r="P65" s="256">
        <f t="shared" si="4"/>
        <v>-72.300000000000182</v>
      </c>
      <c r="Q65" s="64"/>
      <c r="R65" s="64"/>
      <c r="S65" s="64"/>
      <c r="T65" s="65"/>
    </row>
    <row r="66" spans="1:20" ht="12.75" customHeight="1" x14ac:dyDescent="0.25">
      <c r="A66" s="285">
        <v>2007.09</v>
      </c>
      <c r="B66" s="254">
        <f>'1.1'!C66</f>
        <v>823.32146599999987</v>
      </c>
      <c r="C66" s="255">
        <f>'2.1'!C66</f>
        <v>796.99999999999989</v>
      </c>
      <c r="D66" s="256">
        <f t="shared" si="0"/>
        <v>26.321465999999987</v>
      </c>
      <c r="E66" s="254">
        <f>'1.1'!M66</f>
        <v>12.900000000000006</v>
      </c>
      <c r="F66" s="255">
        <f>'2.1'!K66</f>
        <v>110.39999999999998</v>
      </c>
      <c r="G66" s="256">
        <f t="shared" si="1"/>
        <v>97.499999999999972</v>
      </c>
      <c r="H66" s="254">
        <f>'1.1'!B66</f>
        <v>836.22146599999985</v>
      </c>
      <c r="I66" s="255">
        <f>'2.1'!B66</f>
        <v>907.39999999999986</v>
      </c>
      <c r="J66" s="254">
        <f t="shared" si="2"/>
        <v>-71.178534000000013</v>
      </c>
      <c r="K66" s="125">
        <v>59.699999999999989</v>
      </c>
      <c r="L66" s="129">
        <v>71.900000000000034</v>
      </c>
      <c r="M66" s="256">
        <f t="shared" si="3"/>
        <v>-83.378534000000059</v>
      </c>
      <c r="N66" s="257">
        <v>115.10000000000014</v>
      </c>
      <c r="O66" s="258">
        <v>6.2000000000000455</v>
      </c>
      <c r="P66" s="256">
        <f t="shared" si="4"/>
        <v>108.90000000000009</v>
      </c>
      <c r="Q66" s="64"/>
      <c r="R66" s="64"/>
      <c r="S66" s="64"/>
      <c r="T66" s="65"/>
    </row>
    <row r="67" spans="1:20" ht="12.75" customHeight="1" x14ac:dyDescent="0.25">
      <c r="A67" s="285">
        <v>2007.1</v>
      </c>
      <c r="B67" s="254">
        <f>'1.1'!C67</f>
        <v>827.40959500000042</v>
      </c>
      <c r="C67" s="255">
        <f>'2.1'!C67</f>
        <v>783.2</v>
      </c>
      <c r="D67" s="256">
        <f t="shared" si="0"/>
        <v>44.209595000000377</v>
      </c>
      <c r="E67" s="254">
        <f>'1.1'!M67</f>
        <v>12.099999999999994</v>
      </c>
      <c r="F67" s="255">
        <f>'2.1'!K67</f>
        <v>74.899999999999977</v>
      </c>
      <c r="G67" s="256">
        <f t="shared" si="1"/>
        <v>62.799999999999983</v>
      </c>
      <c r="H67" s="254">
        <f>'1.1'!B67</f>
        <v>839.50959500000044</v>
      </c>
      <c r="I67" s="255">
        <f>'2.1'!B67</f>
        <v>858.1</v>
      </c>
      <c r="J67" s="254">
        <f t="shared" si="2"/>
        <v>-18.590404999999578</v>
      </c>
      <c r="K67" s="125">
        <v>61.200000000000045</v>
      </c>
      <c r="L67" s="129">
        <v>55.199999999999989</v>
      </c>
      <c r="M67" s="256">
        <f t="shared" si="3"/>
        <v>-12.590404999999521</v>
      </c>
      <c r="N67" s="257">
        <v>89.799999999999955</v>
      </c>
      <c r="O67" s="258">
        <v>67.199999999999818</v>
      </c>
      <c r="P67" s="256">
        <f t="shared" si="4"/>
        <v>22.600000000000136</v>
      </c>
      <c r="Q67" s="64"/>
      <c r="R67" s="64"/>
      <c r="S67" s="64"/>
      <c r="T67" s="65"/>
    </row>
    <row r="68" spans="1:20" ht="12.75" customHeight="1" x14ac:dyDescent="0.25">
      <c r="A68" s="285">
        <v>2007.11</v>
      </c>
      <c r="B68" s="254">
        <f>'1.1'!C68</f>
        <v>902.99611999999945</v>
      </c>
      <c r="C68" s="255">
        <f>'2.1'!C68</f>
        <v>746.70000000000016</v>
      </c>
      <c r="D68" s="256">
        <f t="shared" si="0"/>
        <v>156.29611999999929</v>
      </c>
      <c r="E68" s="254">
        <f>'1.1'!M68</f>
        <v>25.599999999999994</v>
      </c>
      <c r="F68" s="255">
        <f>'2.1'!K68</f>
        <v>124</v>
      </c>
      <c r="G68" s="256">
        <f t="shared" si="1"/>
        <v>98.4</v>
      </c>
      <c r="H68" s="254">
        <f>'1.1'!B68</f>
        <v>928.59611999999947</v>
      </c>
      <c r="I68" s="255">
        <f>'2.1'!B68</f>
        <v>870.70000000000016</v>
      </c>
      <c r="J68" s="254">
        <f t="shared" si="2"/>
        <v>57.896119999999314</v>
      </c>
      <c r="K68" s="125">
        <v>93.199999999999932</v>
      </c>
      <c r="L68" s="129">
        <v>85.200000000000045</v>
      </c>
      <c r="M68" s="256">
        <f t="shared" si="3"/>
        <v>65.8961199999992</v>
      </c>
      <c r="N68" s="257">
        <v>61</v>
      </c>
      <c r="O68" s="258">
        <v>102.90000000000009</v>
      </c>
      <c r="P68" s="256">
        <f t="shared" si="4"/>
        <v>-41.900000000000091</v>
      </c>
      <c r="Q68" s="64"/>
      <c r="R68" s="64"/>
      <c r="S68" s="64"/>
      <c r="T68" s="65"/>
    </row>
    <row r="69" spans="1:20" ht="12.75" customHeight="1" x14ac:dyDescent="0.25">
      <c r="A69" s="285">
        <v>2007.12</v>
      </c>
      <c r="B69" s="254">
        <f>'1.1'!C69</f>
        <v>1070.3607199999999</v>
      </c>
      <c r="C69" s="255">
        <f>'2.1'!C69</f>
        <v>976.89999999999986</v>
      </c>
      <c r="D69" s="256">
        <f t="shared" si="0"/>
        <v>93.460720000000038</v>
      </c>
      <c r="E69" s="254">
        <f>'1.1'!M69</f>
        <v>7.3000000000000114</v>
      </c>
      <c r="F69" s="255">
        <f>'2.1'!K69</f>
        <v>140.40000000000009</v>
      </c>
      <c r="G69" s="256">
        <f t="shared" si="1"/>
        <v>133.10000000000008</v>
      </c>
      <c r="H69" s="254">
        <f>'1.1'!B69</f>
        <v>1077.6607199999999</v>
      </c>
      <c r="I69" s="255">
        <f>'2.1'!B69</f>
        <v>1117.3</v>
      </c>
      <c r="J69" s="254">
        <f t="shared" si="2"/>
        <v>-39.639280000000099</v>
      </c>
      <c r="K69" s="125">
        <v>141.5</v>
      </c>
      <c r="L69" s="129">
        <v>116.09999999999991</v>
      </c>
      <c r="M69" s="256">
        <f t="shared" si="3"/>
        <v>-14.239280000000008</v>
      </c>
      <c r="N69" s="257">
        <v>212.79999999999995</v>
      </c>
      <c r="O69" s="258">
        <v>190.40000000000009</v>
      </c>
      <c r="P69" s="256">
        <f t="shared" si="4"/>
        <v>22.399999999999864</v>
      </c>
      <c r="Q69" s="64"/>
      <c r="R69" s="64"/>
      <c r="S69" s="64"/>
      <c r="T69" s="65"/>
    </row>
    <row r="70" spans="1:20" ht="12.75" customHeight="1" x14ac:dyDescent="0.25">
      <c r="A70" s="285">
        <v>2008.01</v>
      </c>
      <c r="B70" s="254">
        <f>'1.1'!C70</f>
        <v>868.63172399999996</v>
      </c>
      <c r="C70" s="255">
        <f>'2.1'!C70</f>
        <v>775.50000000000011</v>
      </c>
      <c r="D70" s="256">
        <f t="shared" si="0"/>
        <v>93.131723999999849</v>
      </c>
      <c r="E70" s="254">
        <f>'1.1'!M70</f>
        <v>6.9</v>
      </c>
      <c r="F70" s="255">
        <f>'2.1'!K70</f>
        <v>18.100000000000001</v>
      </c>
      <c r="G70" s="256">
        <f t="shared" si="1"/>
        <v>11.200000000000001</v>
      </c>
      <c r="H70" s="254">
        <f>'1.1'!B70</f>
        <v>875.53172399999994</v>
      </c>
      <c r="I70" s="255">
        <f>'2.1'!B70</f>
        <v>793.60000000000014</v>
      </c>
      <c r="J70" s="254">
        <f t="shared" si="2"/>
        <v>81.931723999999804</v>
      </c>
      <c r="K70" s="125">
        <v>9.8000000000000007</v>
      </c>
      <c r="L70" s="129">
        <v>30.1</v>
      </c>
      <c r="M70" s="256">
        <f t="shared" si="3"/>
        <v>61.631723999999799</v>
      </c>
      <c r="N70" s="257">
        <v>650.5</v>
      </c>
      <c r="O70" s="258">
        <v>701.6</v>
      </c>
      <c r="P70" s="256">
        <f t="shared" si="4"/>
        <v>-51.100000000000023</v>
      </c>
      <c r="Q70" s="64"/>
      <c r="R70" s="64"/>
      <c r="S70" s="64"/>
      <c r="T70" s="65"/>
    </row>
    <row r="71" spans="1:20" ht="12.75" customHeight="1" x14ac:dyDescent="0.25">
      <c r="A71" s="285">
        <v>2008.02</v>
      </c>
      <c r="B71" s="254">
        <f>'1.1'!C71</f>
        <v>990.7771140000001</v>
      </c>
      <c r="C71" s="255">
        <f>'2.1'!C71</f>
        <v>746.5</v>
      </c>
      <c r="D71" s="256">
        <f t="shared" si="0"/>
        <v>244.2771140000001</v>
      </c>
      <c r="E71" s="254">
        <f>'1.1'!M71</f>
        <v>15.200000000000001</v>
      </c>
      <c r="F71" s="255">
        <f>'2.1'!K71</f>
        <v>44</v>
      </c>
      <c r="G71" s="256">
        <f t="shared" si="1"/>
        <v>28.799999999999997</v>
      </c>
      <c r="H71" s="254">
        <f>'1.1'!B71</f>
        <v>1005.9771140000001</v>
      </c>
      <c r="I71" s="255">
        <f>'2.1'!B71</f>
        <v>790.5</v>
      </c>
      <c r="J71" s="254">
        <f t="shared" si="2"/>
        <v>215.47711400000014</v>
      </c>
      <c r="K71" s="125">
        <v>35.5</v>
      </c>
      <c r="L71" s="129">
        <v>47.199999999999996</v>
      </c>
      <c r="M71" s="256">
        <f t="shared" si="3"/>
        <v>203.77711400000015</v>
      </c>
      <c r="N71" s="257">
        <v>50.299999999999955</v>
      </c>
      <c r="O71" s="258">
        <v>210.60000000000002</v>
      </c>
      <c r="P71" s="256">
        <f t="shared" si="4"/>
        <v>-160.30000000000007</v>
      </c>
      <c r="Q71" s="64"/>
      <c r="R71" s="64"/>
      <c r="S71" s="64"/>
      <c r="T71" s="65"/>
    </row>
    <row r="72" spans="1:20" ht="12.75" customHeight="1" x14ac:dyDescent="0.25">
      <c r="A72" s="285">
        <v>2008.03</v>
      </c>
      <c r="B72" s="254">
        <f>'1.1'!C72</f>
        <v>852.42618400000015</v>
      </c>
      <c r="C72" s="255">
        <f>'2.1'!C72</f>
        <v>876.7</v>
      </c>
      <c r="D72" s="256">
        <f t="shared" si="0"/>
        <v>-24.273815999999897</v>
      </c>
      <c r="E72" s="254">
        <f>'1.1'!M72</f>
        <v>9.0999999999999979</v>
      </c>
      <c r="F72" s="255">
        <f>'2.1'!K72</f>
        <v>62.199999999999996</v>
      </c>
      <c r="G72" s="256">
        <f t="shared" si="1"/>
        <v>53.099999999999994</v>
      </c>
      <c r="H72" s="254">
        <f>'1.1'!B72</f>
        <v>861.52618400000017</v>
      </c>
      <c r="I72" s="255">
        <f>'2.1'!B72</f>
        <v>938.90000000000009</v>
      </c>
      <c r="J72" s="254">
        <f t="shared" si="2"/>
        <v>-77.37381599999992</v>
      </c>
      <c r="K72" s="125">
        <v>45.5</v>
      </c>
      <c r="L72" s="129">
        <v>64.2</v>
      </c>
      <c r="M72" s="256">
        <f t="shared" si="3"/>
        <v>-96.073815999999923</v>
      </c>
      <c r="N72" s="257">
        <v>130.80000000000007</v>
      </c>
      <c r="O72" s="258">
        <v>18.599999999999909</v>
      </c>
      <c r="P72" s="256">
        <f t="shared" si="4"/>
        <v>112.20000000000016</v>
      </c>
      <c r="Q72" s="64"/>
      <c r="R72" s="64"/>
      <c r="S72" s="64"/>
      <c r="T72" s="65"/>
    </row>
    <row r="73" spans="1:20" ht="12.75" customHeight="1" x14ac:dyDescent="0.25">
      <c r="A73" s="285">
        <v>2008.04</v>
      </c>
      <c r="B73" s="254">
        <f>'1.1'!C73</f>
        <v>963.98463300000026</v>
      </c>
      <c r="C73" s="255">
        <f>'2.1'!C73</f>
        <v>959.59999999999991</v>
      </c>
      <c r="D73" s="256">
        <f t="shared" si="0"/>
        <v>4.3846330000003491</v>
      </c>
      <c r="E73" s="254">
        <f>'1.1'!M73</f>
        <v>39.5</v>
      </c>
      <c r="F73" s="255">
        <f>'2.1'!K73</f>
        <v>69.2</v>
      </c>
      <c r="G73" s="256">
        <f t="shared" si="1"/>
        <v>29.700000000000003</v>
      </c>
      <c r="H73" s="254">
        <f>'1.1'!B73</f>
        <v>1003.4846330000003</v>
      </c>
      <c r="I73" s="255">
        <f>'2.1'!B73</f>
        <v>1028.8</v>
      </c>
      <c r="J73" s="254">
        <f t="shared" si="2"/>
        <v>-25.315366999999696</v>
      </c>
      <c r="K73" s="125">
        <v>93.600000000000009</v>
      </c>
      <c r="L73" s="129">
        <v>64.400000000000006</v>
      </c>
      <c r="M73" s="256">
        <f t="shared" si="3"/>
        <v>3.8846330000003064</v>
      </c>
      <c r="N73" s="257">
        <v>112.69999999999993</v>
      </c>
      <c r="O73" s="258">
        <v>76.200000000000045</v>
      </c>
      <c r="P73" s="256">
        <f t="shared" si="4"/>
        <v>36.499999999999886</v>
      </c>
      <c r="Q73" s="64"/>
      <c r="R73" s="64"/>
      <c r="S73" s="64"/>
      <c r="T73" s="65"/>
    </row>
    <row r="74" spans="1:20" ht="12.75" customHeight="1" x14ac:dyDescent="0.25">
      <c r="A74" s="285">
        <v>2008.05</v>
      </c>
      <c r="B74" s="254">
        <f>'1.1'!C74</f>
        <v>1206.523635</v>
      </c>
      <c r="C74" s="255">
        <f>'2.1'!C74</f>
        <v>956.30000000000007</v>
      </c>
      <c r="D74" s="256">
        <f t="shared" si="0"/>
        <v>250.22363499999994</v>
      </c>
      <c r="E74" s="254">
        <f>'1.1'!M74</f>
        <v>17.700000000000003</v>
      </c>
      <c r="F74" s="255">
        <f>'2.1'!K74</f>
        <v>74.800000000000011</v>
      </c>
      <c r="G74" s="256">
        <f t="shared" si="1"/>
        <v>57.100000000000009</v>
      </c>
      <c r="H74" s="254">
        <f>'1.1'!B74</f>
        <v>1224.2236350000001</v>
      </c>
      <c r="I74" s="255">
        <f>'2.1'!B74</f>
        <v>1031.1000000000001</v>
      </c>
      <c r="J74" s="254">
        <f t="shared" si="2"/>
        <v>193.12363499999992</v>
      </c>
      <c r="K74" s="125">
        <v>70</v>
      </c>
      <c r="L74" s="129">
        <v>73.799999999999983</v>
      </c>
      <c r="M74" s="256">
        <f t="shared" si="3"/>
        <v>189.32363499999994</v>
      </c>
      <c r="N74" s="257">
        <v>170.5</v>
      </c>
      <c r="O74" s="258">
        <v>344.40000000000009</v>
      </c>
      <c r="P74" s="256">
        <f t="shared" si="4"/>
        <v>-173.90000000000009</v>
      </c>
      <c r="Q74" s="64"/>
      <c r="R74" s="64"/>
      <c r="S74" s="64"/>
      <c r="T74" s="65"/>
    </row>
    <row r="75" spans="1:20" ht="12.75" customHeight="1" x14ac:dyDescent="0.25">
      <c r="A75" s="285">
        <v>2008.06</v>
      </c>
      <c r="B75" s="254">
        <f>'1.1'!C75</f>
        <v>1248.4470859999997</v>
      </c>
      <c r="C75" s="255">
        <f>'2.1'!C75</f>
        <v>1176.7</v>
      </c>
      <c r="D75" s="256">
        <f t="shared" si="0"/>
        <v>71.747085999999626</v>
      </c>
      <c r="E75" s="254">
        <f>'1.1'!M75</f>
        <v>9.2999999999999972</v>
      </c>
      <c r="F75" s="255">
        <f>'2.1'!K75</f>
        <v>63.5</v>
      </c>
      <c r="G75" s="256">
        <f t="shared" si="1"/>
        <v>54.2</v>
      </c>
      <c r="H75" s="254">
        <f>'1.1'!B75</f>
        <v>1257.7470859999996</v>
      </c>
      <c r="I75" s="255">
        <f>'2.1'!B75</f>
        <v>1240.2</v>
      </c>
      <c r="J75" s="254">
        <f t="shared" si="2"/>
        <v>17.547085999999581</v>
      </c>
      <c r="K75" s="125">
        <v>71.700000000000017</v>
      </c>
      <c r="L75" s="129">
        <v>70</v>
      </c>
      <c r="M75" s="256">
        <f t="shared" si="3"/>
        <v>19.247085999999598</v>
      </c>
      <c r="N75" s="257">
        <v>12.700000000000045</v>
      </c>
      <c r="O75" s="258">
        <v>-0.70000000000004547</v>
      </c>
      <c r="P75" s="256">
        <f t="shared" si="4"/>
        <v>13.400000000000091</v>
      </c>
      <c r="Q75" s="64"/>
      <c r="R75" s="64"/>
      <c r="S75" s="64"/>
      <c r="T75" s="65"/>
    </row>
    <row r="76" spans="1:20" ht="12.75" customHeight="1" x14ac:dyDescent="0.25">
      <c r="A76" s="285">
        <v>2008.07</v>
      </c>
      <c r="B76" s="254">
        <f>'1.1'!C76</f>
        <v>1198.1480959999997</v>
      </c>
      <c r="C76" s="255">
        <f>'2.1'!C76</f>
        <v>984.19999999999982</v>
      </c>
      <c r="D76" s="256">
        <f t="shared" ref="D76:D139" si="5">B76-C76</f>
        <v>213.94809599999985</v>
      </c>
      <c r="E76" s="254">
        <f>'1.1'!M76</f>
        <v>8.0999999999999943</v>
      </c>
      <c r="F76" s="255">
        <f>'2.1'!K76</f>
        <v>98</v>
      </c>
      <c r="G76" s="256">
        <f t="shared" ref="G76:G139" si="6">F76-E76</f>
        <v>89.9</v>
      </c>
      <c r="H76" s="254">
        <f>'1.1'!B76</f>
        <v>1206.2480959999996</v>
      </c>
      <c r="I76" s="255">
        <f>'2.1'!B76</f>
        <v>1082.1999999999998</v>
      </c>
      <c r="J76" s="254">
        <f t="shared" ref="J76:J139" si="7">H76-I76</f>
        <v>124.04809599999976</v>
      </c>
      <c r="K76" s="125">
        <v>73</v>
      </c>
      <c r="L76" s="129">
        <v>83</v>
      </c>
      <c r="M76" s="256">
        <f t="shared" ref="M76:M139" si="8">J76+K76-L76</f>
        <v>114.04809599999976</v>
      </c>
      <c r="N76" s="257">
        <v>48.799999999999955</v>
      </c>
      <c r="O76" s="258">
        <v>148.20000000000005</v>
      </c>
      <c r="P76" s="256">
        <f t="shared" ref="P76:P139" si="9">N76-O76</f>
        <v>-99.400000000000091</v>
      </c>
      <c r="Q76" s="64"/>
      <c r="R76" s="64"/>
      <c r="S76" s="64"/>
      <c r="T76" s="65"/>
    </row>
    <row r="77" spans="1:20" ht="12.75" customHeight="1" x14ac:dyDescent="0.25">
      <c r="A77" s="285">
        <v>2008.08</v>
      </c>
      <c r="B77" s="254">
        <f>'1.1'!C77</f>
        <v>1330.3045580000007</v>
      </c>
      <c r="C77" s="255">
        <f>'2.1'!C77</f>
        <v>1079.9000000000003</v>
      </c>
      <c r="D77" s="256">
        <f t="shared" si="5"/>
        <v>250.40455800000041</v>
      </c>
      <c r="E77" s="254">
        <f>'1.1'!M77</f>
        <v>8.7999999999999972</v>
      </c>
      <c r="F77" s="255">
        <f>'2.1'!K77</f>
        <v>106.49999999999994</v>
      </c>
      <c r="G77" s="256">
        <f t="shared" si="6"/>
        <v>97.699999999999946</v>
      </c>
      <c r="H77" s="254">
        <f>'1.1'!B77</f>
        <v>1339.1045580000007</v>
      </c>
      <c r="I77" s="255">
        <f>'2.1'!B77</f>
        <v>1186.4000000000003</v>
      </c>
      <c r="J77" s="254">
        <f t="shared" si="7"/>
        <v>152.70455800000036</v>
      </c>
      <c r="K77" s="125">
        <v>62</v>
      </c>
      <c r="L77" s="129">
        <v>75.900000000000034</v>
      </c>
      <c r="M77" s="256">
        <f t="shared" si="8"/>
        <v>138.80455800000033</v>
      </c>
      <c r="N77" s="257">
        <v>124.79999999999995</v>
      </c>
      <c r="O77" s="258">
        <v>252.39999999999986</v>
      </c>
      <c r="P77" s="256">
        <f t="shared" si="9"/>
        <v>-127.59999999999991</v>
      </c>
      <c r="Q77" s="64"/>
      <c r="R77" s="64"/>
      <c r="S77" s="64"/>
      <c r="T77" s="65"/>
    </row>
    <row r="78" spans="1:20" ht="12.75" customHeight="1" x14ac:dyDescent="0.25">
      <c r="A78" s="285">
        <v>2008.09</v>
      </c>
      <c r="B78" s="254">
        <f>'1.1'!C78</f>
        <v>1187.6622719999993</v>
      </c>
      <c r="C78" s="255">
        <f>'2.1'!C78</f>
        <v>1097.9000000000001</v>
      </c>
      <c r="D78" s="256">
        <f t="shared" si="5"/>
        <v>89.762271999999257</v>
      </c>
      <c r="E78" s="254">
        <f>'1.1'!M78</f>
        <v>5.5</v>
      </c>
      <c r="F78" s="255">
        <f>'2.1'!K78</f>
        <v>94.700000000000045</v>
      </c>
      <c r="G78" s="256">
        <f t="shared" si="6"/>
        <v>89.200000000000045</v>
      </c>
      <c r="H78" s="254">
        <f>'1.1'!B78</f>
        <v>1193.1622719999993</v>
      </c>
      <c r="I78" s="255">
        <f>'2.1'!B78</f>
        <v>1192.6000000000001</v>
      </c>
      <c r="J78" s="254">
        <f t="shared" si="7"/>
        <v>0.5622719999992114</v>
      </c>
      <c r="K78" s="125">
        <v>180.5</v>
      </c>
      <c r="L78" s="129">
        <v>54.600000000000023</v>
      </c>
      <c r="M78" s="256">
        <f t="shared" si="8"/>
        <v>126.46227199999919</v>
      </c>
      <c r="N78" s="257">
        <v>326.5</v>
      </c>
      <c r="O78" s="258">
        <v>320.89999999999986</v>
      </c>
      <c r="P78" s="256">
        <f t="shared" si="9"/>
        <v>5.6000000000001364</v>
      </c>
      <c r="Q78" s="64"/>
      <c r="R78" s="64"/>
      <c r="S78" s="64"/>
      <c r="T78" s="65"/>
    </row>
    <row r="79" spans="1:20" ht="12.75" customHeight="1" x14ac:dyDescent="0.25">
      <c r="A79" s="285">
        <v>2008.1</v>
      </c>
      <c r="B79" s="254">
        <f>'1.1'!C79</f>
        <v>1233.8341270000001</v>
      </c>
      <c r="C79" s="255">
        <f>'2.1'!C79</f>
        <v>1027.7999999999995</v>
      </c>
      <c r="D79" s="256">
        <f t="shared" si="5"/>
        <v>206.03412700000058</v>
      </c>
      <c r="E79" s="254">
        <f>'1.1'!M79</f>
        <v>5.8000000000000114</v>
      </c>
      <c r="F79" s="255">
        <f>'2.1'!K79</f>
        <v>130.79999999999995</v>
      </c>
      <c r="G79" s="256">
        <f t="shared" si="6"/>
        <v>124.99999999999994</v>
      </c>
      <c r="H79" s="254">
        <f>'1.1'!B79</f>
        <v>1239.634127</v>
      </c>
      <c r="I79" s="255">
        <f>'2.1'!B79</f>
        <v>1158.5999999999995</v>
      </c>
      <c r="J79" s="254">
        <f t="shared" si="7"/>
        <v>81.034127000000581</v>
      </c>
      <c r="K79" s="125">
        <v>16.399999999999977</v>
      </c>
      <c r="L79" s="129">
        <v>120.19999999999993</v>
      </c>
      <c r="M79" s="256">
        <f t="shared" si="8"/>
        <v>-22.765872999999374</v>
      </c>
      <c r="N79" s="257">
        <v>96</v>
      </c>
      <c r="O79" s="258">
        <v>161.60000000000036</v>
      </c>
      <c r="P79" s="256">
        <f t="shared" si="9"/>
        <v>-65.600000000000364</v>
      </c>
      <c r="Q79" s="64"/>
      <c r="R79" s="64"/>
      <c r="S79" s="64"/>
      <c r="T79" s="65"/>
    </row>
    <row r="80" spans="1:20" ht="12.75" customHeight="1" x14ac:dyDescent="0.25">
      <c r="A80" s="285">
        <v>2008.11</v>
      </c>
      <c r="B80" s="254">
        <f>'1.1'!C80</f>
        <v>1145.8009080000006</v>
      </c>
      <c r="C80" s="255">
        <f>'2.1'!C80</f>
        <v>1000.6</v>
      </c>
      <c r="D80" s="256">
        <f t="shared" si="5"/>
        <v>145.2009080000006</v>
      </c>
      <c r="E80" s="254">
        <f>'1.1'!M80</f>
        <v>9.5</v>
      </c>
      <c r="F80" s="255">
        <f>'2.1'!K80</f>
        <v>116.5</v>
      </c>
      <c r="G80" s="256">
        <f t="shared" si="6"/>
        <v>107</v>
      </c>
      <c r="H80" s="254">
        <f>'1.1'!B80</f>
        <v>1155.3009080000006</v>
      </c>
      <c r="I80" s="255">
        <f>'2.1'!B80</f>
        <v>1117.0999999999999</v>
      </c>
      <c r="J80" s="254">
        <f t="shared" si="7"/>
        <v>38.200908000000709</v>
      </c>
      <c r="K80" s="125">
        <v>58.700000000000045</v>
      </c>
      <c r="L80" s="129">
        <v>77.200000000000045</v>
      </c>
      <c r="M80" s="256">
        <f t="shared" si="8"/>
        <v>19.700908000000709</v>
      </c>
      <c r="N80" s="257">
        <v>86.200000000000045</v>
      </c>
      <c r="O80" s="258">
        <v>78.799999999999727</v>
      </c>
      <c r="P80" s="256">
        <f t="shared" si="9"/>
        <v>7.4000000000003183</v>
      </c>
      <c r="Q80" s="64"/>
      <c r="R80" s="64"/>
      <c r="S80" s="64"/>
      <c r="T80" s="65"/>
    </row>
    <row r="81" spans="1:20" ht="12.75" customHeight="1" x14ac:dyDescent="0.25">
      <c r="A81" s="285">
        <v>2008.12</v>
      </c>
      <c r="B81" s="254">
        <f>'1.1'!C81</f>
        <v>1478.8665899999992</v>
      </c>
      <c r="C81" s="255">
        <f>'2.1'!C81</f>
        <v>1630.6</v>
      </c>
      <c r="D81" s="256">
        <f t="shared" si="5"/>
        <v>-151.73341000000073</v>
      </c>
      <c r="E81" s="254">
        <f>'1.1'!M81</f>
        <v>5.5</v>
      </c>
      <c r="F81" s="255">
        <f>'2.1'!K81</f>
        <v>395</v>
      </c>
      <c r="G81" s="256">
        <f t="shared" si="6"/>
        <v>389.5</v>
      </c>
      <c r="H81" s="254">
        <f>'1.1'!B81</f>
        <v>1484.3665899999992</v>
      </c>
      <c r="I81" s="255">
        <f>'2.1'!B81</f>
        <v>2025.6</v>
      </c>
      <c r="J81" s="254">
        <f t="shared" si="7"/>
        <v>-541.23341000000073</v>
      </c>
      <c r="K81" s="125">
        <v>241.5</v>
      </c>
      <c r="L81" s="129">
        <v>197.60000000000002</v>
      </c>
      <c r="M81" s="256">
        <f t="shared" si="8"/>
        <v>-497.33341000000075</v>
      </c>
      <c r="N81" s="257">
        <v>479.10000000000014</v>
      </c>
      <c r="O81" s="258">
        <v>-40.599999999999909</v>
      </c>
      <c r="P81" s="256">
        <f t="shared" si="9"/>
        <v>519.70000000000005</v>
      </c>
      <c r="Q81" s="64"/>
      <c r="R81" s="64"/>
      <c r="S81" s="64"/>
      <c r="T81" s="65"/>
    </row>
    <row r="82" spans="1:20" ht="12.75" customHeight="1" x14ac:dyDescent="0.25">
      <c r="A82" s="285">
        <v>2009.01</v>
      </c>
      <c r="B82" s="254">
        <f>'1.1'!C82</f>
        <v>1042.1459100000002</v>
      </c>
      <c r="C82" s="255">
        <f>'2.1'!C82</f>
        <v>1097.9000000000001</v>
      </c>
      <c r="D82" s="256">
        <f t="shared" si="5"/>
        <v>-55.754089999999906</v>
      </c>
      <c r="E82" s="254">
        <f>'1.1'!M82</f>
        <v>10.1</v>
      </c>
      <c r="F82" s="255">
        <f>'2.1'!K82</f>
        <v>16</v>
      </c>
      <c r="G82" s="256">
        <f t="shared" si="6"/>
        <v>5.9</v>
      </c>
      <c r="H82" s="254">
        <f>'1.1'!B82</f>
        <v>1052.2459100000001</v>
      </c>
      <c r="I82" s="255">
        <f>'2.1'!B82</f>
        <v>1113.9000000000001</v>
      </c>
      <c r="J82" s="254">
        <f t="shared" si="7"/>
        <v>-61.654089999999997</v>
      </c>
      <c r="K82" s="125">
        <v>13.7</v>
      </c>
      <c r="L82" s="129">
        <v>34</v>
      </c>
      <c r="M82" s="256">
        <f t="shared" si="8"/>
        <v>-81.954089999999994</v>
      </c>
      <c r="N82" s="257">
        <v>843.2</v>
      </c>
      <c r="O82" s="258">
        <v>749</v>
      </c>
      <c r="P82" s="256">
        <f t="shared" si="9"/>
        <v>94.200000000000045</v>
      </c>
      <c r="Q82" s="64"/>
      <c r="R82" s="64"/>
      <c r="S82" s="64"/>
      <c r="T82" s="65"/>
    </row>
    <row r="83" spans="1:20" ht="12.75" customHeight="1" x14ac:dyDescent="0.25">
      <c r="A83" s="285">
        <v>2009.02</v>
      </c>
      <c r="B83" s="254">
        <f>'1.1'!C83</f>
        <v>1179.22873</v>
      </c>
      <c r="C83" s="255">
        <f>'2.1'!C83</f>
        <v>1028.7</v>
      </c>
      <c r="D83" s="256">
        <f t="shared" si="5"/>
        <v>150.52873</v>
      </c>
      <c r="E83" s="254">
        <f>'1.1'!M83</f>
        <v>9.7999999999999989</v>
      </c>
      <c r="F83" s="255">
        <f>'2.1'!K83</f>
        <v>58.599999999999994</v>
      </c>
      <c r="G83" s="256">
        <f t="shared" si="6"/>
        <v>48.8</v>
      </c>
      <c r="H83" s="254">
        <f>'1.1'!B83</f>
        <v>1189.02873</v>
      </c>
      <c r="I83" s="255">
        <f>'2.1'!B83</f>
        <v>1087.3</v>
      </c>
      <c r="J83" s="254">
        <f t="shared" si="7"/>
        <v>101.72873000000004</v>
      </c>
      <c r="K83" s="125">
        <v>38.5</v>
      </c>
      <c r="L83" s="129">
        <v>41.599999999999994</v>
      </c>
      <c r="M83" s="256">
        <f t="shared" si="8"/>
        <v>98.628730000000047</v>
      </c>
      <c r="N83" s="257">
        <v>180.59999999999991</v>
      </c>
      <c r="O83" s="258">
        <v>231.70000000000005</v>
      </c>
      <c r="P83" s="256">
        <f t="shared" si="9"/>
        <v>-51.100000000000136</v>
      </c>
      <c r="Q83" s="64"/>
      <c r="R83" s="64"/>
      <c r="S83" s="64"/>
      <c r="T83" s="65"/>
    </row>
    <row r="84" spans="1:20" ht="12.75" customHeight="1" x14ac:dyDescent="0.25">
      <c r="A84" s="285">
        <v>2009.03</v>
      </c>
      <c r="B84" s="254">
        <f>'1.1'!C84</f>
        <v>1077.3586599999999</v>
      </c>
      <c r="C84" s="255">
        <f>'2.1'!C84</f>
        <v>1182.8999999999999</v>
      </c>
      <c r="D84" s="256">
        <f t="shared" si="5"/>
        <v>-105.54133999999999</v>
      </c>
      <c r="E84" s="254">
        <f>'1.1'!M84</f>
        <v>11.8</v>
      </c>
      <c r="F84" s="255">
        <f>'2.1'!K84</f>
        <v>89.4</v>
      </c>
      <c r="G84" s="256">
        <f t="shared" si="6"/>
        <v>77.600000000000009</v>
      </c>
      <c r="H84" s="254">
        <f>'1.1'!B84</f>
        <v>1089.1586599999998</v>
      </c>
      <c r="I84" s="255">
        <f>'2.1'!B84</f>
        <v>1272.3</v>
      </c>
      <c r="J84" s="254">
        <f t="shared" si="7"/>
        <v>-183.14134000000013</v>
      </c>
      <c r="K84" s="125">
        <v>40.099999999999994</v>
      </c>
      <c r="L84" s="129">
        <v>66.099999999999994</v>
      </c>
      <c r="M84" s="256">
        <f t="shared" si="8"/>
        <v>-209.14134000000013</v>
      </c>
      <c r="N84" s="257">
        <v>202.90000000000009</v>
      </c>
      <c r="O84" s="258">
        <v>-24.600000000000023</v>
      </c>
      <c r="P84" s="256">
        <f t="shared" si="9"/>
        <v>227.50000000000011</v>
      </c>
      <c r="Q84" s="64"/>
      <c r="R84" s="64"/>
      <c r="S84" s="64"/>
      <c r="T84" s="65"/>
    </row>
    <row r="85" spans="1:20" ht="12.75" customHeight="1" x14ac:dyDescent="0.25">
      <c r="A85" s="285">
        <v>2009.04</v>
      </c>
      <c r="B85" s="254">
        <f>'1.1'!C85</f>
        <v>1130.5792100000001</v>
      </c>
      <c r="C85" s="255">
        <f>'2.1'!C85</f>
        <v>1166.1000000000001</v>
      </c>
      <c r="D85" s="256">
        <f t="shared" si="5"/>
        <v>-35.520790000000034</v>
      </c>
      <c r="E85" s="254">
        <f>'1.1'!M85</f>
        <v>52.8</v>
      </c>
      <c r="F85" s="255">
        <f>'2.1'!K85</f>
        <v>80.5</v>
      </c>
      <c r="G85" s="256">
        <f t="shared" si="6"/>
        <v>27.700000000000003</v>
      </c>
      <c r="H85" s="254">
        <f>'1.1'!B85</f>
        <v>1183.3792100000001</v>
      </c>
      <c r="I85" s="255">
        <f>'2.1'!B85</f>
        <v>1246.6000000000001</v>
      </c>
      <c r="J85" s="254">
        <f t="shared" si="7"/>
        <v>-63.220790000000079</v>
      </c>
      <c r="K85" s="125">
        <v>33.600000000000009</v>
      </c>
      <c r="L85" s="129">
        <v>44.300000000000011</v>
      </c>
      <c r="M85" s="256">
        <f t="shared" si="8"/>
        <v>-73.920790000000082</v>
      </c>
      <c r="N85" s="257">
        <v>112.5</v>
      </c>
      <c r="O85" s="258">
        <v>-3.7000000000000455</v>
      </c>
      <c r="P85" s="256">
        <f t="shared" si="9"/>
        <v>116.20000000000005</v>
      </c>
      <c r="Q85" s="64"/>
      <c r="R85" s="64"/>
      <c r="S85" s="64"/>
      <c r="T85" s="65"/>
    </row>
    <row r="86" spans="1:20" ht="12.75" customHeight="1" x14ac:dyDescent="0.25">
      <c r="A86" s="285">
        <v>2009.05</v>
      </c>
      <c r="B86" s="254">
        <f>'1.1'!C86</f>
        <v>1372.9910299999997</v>
      </c>
      <c r="C86" s="255">
        <f>'2.1'!C86</f>
        <v>1197.3</v>
      </c>
      <c r="D86" s="256">
        <f t="shared" si="5"/>
        <v>175.69102999999973</v>
      </c>
      <c r="E86" s="254">
        <f>'1.1'!M86</f>
        <v>46.099999999999994</v>
      </c>
      <c r="F86" s="255">
        <f>'2.1'!K86</f>
        <v>101</v>
      </c>
      <c r="G86" s="256">
        <f t="shared" si="6"/>
        <v>54.900000000000006</v>
      </c>
      <c r="H86" s="254">
        <f>'1.1'!B86</f>
        <v>1419.0910299999996</v>
      </c>
      <c r="I86" s="255">
        <f>'2.1'!B86</f>
        <v>1298.3</v>
      </c>
      <c r="J86" s="254">
        <f t="shared" si="7"/>
        <v>120.79102999999964</v>
      </c>
      <c r="K86" s="125">
        <v>90.699999999999989</v>
      </c>
      <c r="L86" s="129">
        <v>81.899999999999977</v>
      </c>
      <c r="M86" s="256">
        <f t="shared" si="8"/>
        <v>129.59102999999965</v>
      </c>
      <c r="N86" s="257">
        <v>10.700000000000045</v>
      </c>
      <c r="O86" s="258">
        <v>124.89999999999998</v>
      </c>
      <c r="P86" s="256">
        <f t="shared" si="9"/>
        <v>-114.19999999999993</v>
      </c>
      <c r="Q86" s="64"/>
      <c r="R86" s="64"/>
      <c r="S86" s="64"/>
      <c r="T86" s="65"/>
    </row>
    <row r="87" spans="1:20" ht="12.75" customHeight="1" x14ac:dyDescent="0.25">
      <c r="A87" s="285">
        <v>2009.06</v>
      </c>
      <c r="B87" s="254">
        <f>'1.1'!C87</f>
        <v>1438.76261</v>
      </c>
      <c r="C87" s="255">
        <f>'2.1'!C87</f>
        <v>1623.5000000000002</v>
      </c>
      <c r="D87" s="256">
        <f t="shared" si="5"/>
        <v>-184.73739000000023</v>
      </c>
      <c r="E87" s="254">
        <f>'1.1'!M87</f>
        <v>46.200000000000017</v>
      </c>
      <c r="F87" s="255">
        <f>'2.1'!K87</f>
        <v>81.399999999999977</v>
      </c>
      <c r="G87" s="256">
        <f t="shared" si="6"/>
        <v>35.19999999999996</v>
      </c>
      <c r="H87" s="254">
        <f>'1.1'!B87</f>
        <v>1484.96261</v>
      </c>
      <c r="I87" s="255">
        <f>'2.1'!B87</f>
        <v>1704.9</v>
      </c>
      <c r="J87" s="254">
        <f t="shared" si="7"/>
        <v>-219.93739000000005</v>
      </c>
      <c r="K87" s="125">
        <v>85.4</v>
      </c>
      <c r="L87" s="129">
        <v>61.800000000000011</v>
      </c>
      <c r="M87" s="256">
        <f t="shared" si="8"/>
        <v>-196.33739000000006</v>
      </c>
      <c r="N87" s="257">
        <v>96</v>
      </c>
      <c r="O87" s="258">
        <v>-139.79999999999995</v>
      </c>
      <c r="P87" s="256">
        <f t="shared" si="9"/>
        <v>235.79999999999995</v>
      </c>
      <c r="Q87" s="64"/>
      <c r="R87" s="64"/>
      <c r="S87" s="64"/>
      <c r="T87" s="65"/>
    </row>
    <row r="88" spans="1:20" ht="12.75" customHeight="1" x14ac:dyDescent="0.25">
      <c r="A88" s="285">
        <v>2009.07</v>
      </c>
      <c r="B88" s="254">
        <f>'1.1'!C88</f>
        <v>1139.4339299999999</v>
      </c>
      <c r="C88" s="255">
        <f>'2.1'!C88</f>
        <v>1257.7</v>
      </c>
      <c r="D88" s="256">
        <f t="shared" si="5"/>
        <v>-118.26607000000013</v>
      </c>
      <c r="E88" s="254">
        <f>'1.1'!M88</f>
        <v>45.199999999999989</v>
      </c>
      <c r="F88" s="255">
        <f>'2.1'!K88</f>
        <v>135.30000000000007</v>
      </c>
      <c r="G88" s="256">
        <f t="shared" si="6"/>
        <v>90.10000000000008</v>
      </c>
      <c r="H88" s="254">
        <f>'1.1'!B88</f>
        <v>1184.63393</v>
      </c>
      <c r="I88" s="255">
        <f>'2.1'!B88</f>
        <v>1393</v>
      </c>
      <c r="J88" s="254">
        <f t="shared" si="7"/>
        <v>-208.36607000000004</v>
      </c>
      <c r="K88" s="125">
        <v>79.399999999999977</v>
      </c>
      <c r="L88" s="129">
        <v>81.5</v>
      </c>
      <c r="M88" s="256">
        <f t="shared" si="8"/>
        <v>-210.46607000000006</v>
      </c>
      <c r="N88" s="257">
        <v>26.199999999999818</v>
      </c>
      <c r="O88" s="258">
        <v>61.299999999999955</v>
      </c>
      <c r="P88" s="256">
        <f t="shared" si="9"/>
        <v>-35.100000000000136</v>
      </c>
      <c r="Q88" s="64"/>
      <c r="R88" s="64"/>
      <c r="S88" s="64"/>
      <c r="T88" s="65"/>
    </row>
    <row r="89" spans="1:20" ht="12.75" customHeight="1" x14ac:dyDescent="0.25">
      <c r="A89" s="285">
        <v>2009.08</v>
      </c>
      <c r="B89" s="254">
        <f>'1.1'!C89</f>
        <v>1602.3114999999998</v>
      </c>
      <c r="C89" s="255">
        <f>'2.1'!C89</f>
        <v>1240.4999999999993</v>
      </c>
      <c r="D89" s="256">
        <f t="shared" si="5"/>
        <v>361.81150000000048</v>
      </c>
      <c r="E89" s="254">
        <f>'1.1'!M89</f>
        <v>30.300000000000011</v>
      </c>
      <c r="F89" s="255">
        <f>'2.1'!K89</f>
        <v>85.099999999999909</v>
      </c>
      <c r="G89" s="256">
        <f t="shared" si="6"/>
        <v>54.799999999999898</v>
      </c>
      <c r="H89" s="254">
        <f>'1.1'!B89</f>
        <v>1632.6114999999998</v>
      </c>
      <c r="I89" s="255">
        <f>'2.1'!B89</f>
        <v>1325.5999999999992</v>
      </c>
      <c r="J89" s="254">
        <f t="shared" si="7"/>
        <v>307.01150000000052</v>
      </c>
      <c r="K89" s="125">
        <v>60.700000000000045</v>
      </c>
      <c r="L89" s="129">
        <v>63.100000000000023</v>
      </c>
      <c r="M89" s="256">
        <f t="shared" si="8"/>
        <v>304.61150000000055</v>
      </c>
      <c r="N89" s="257">
        <v>13.900000000000091</v>
      </c>
      <c r="O89" s="258">
        <v>40.400000000000091</v>
      </c>
      <c r="P89" s="256">
        <f t="shared" si="9"/>
        <v>-26.5</v>
      </c>
      <c r="Q89" s="64"/>
      <c r="R89" s="64"/>
      <c r="S89" s="64"/>
      <c r="T89" s="65"/>
    </row>
    <row r="90" spans="1:20" ht="12.75" customHeight="1" x14ac:dyDescent="0.25">
      <c r="A90" s="285">
        <v>2009.09</v>
      </c>
      <c r="B90" s="254">
        <f>'1.1'!C90</f>
        <v>1361.8844600000007</v>
      </c>
      <c r="C90" s="255">
        <f>'2.1'!C90</f>
        <v>1252.0999999999999</v>
      </c>
      <c r="D90" s="256">
        <f t="shared" si="5"/>
        <v>109.78446000000076</v>
      </c>
      <c r="E90" s="254">
        <f>'1.1'!M90</f>
        <v>35.199999999999989</v>
      </c>
      <c r="F90" s="255">
        <f>'2.1'!K90</f>
        <v>107</v>
      </c>
      <c r="G90" s="256">
        <f t="shared" si="6"/>
        <v>71.800000000000011</v>
      </c>
      <c r="H90" s="254">
        <f>'1.1'!B90</f>
        <v>1397.0844600000007</v>
      </c>
      <c r="I90" s="255">
        <f>'2.1'!B90</f>
        <v>1359.1</v>
      </c>
      <c r="J90" s="254">
        <f t="shared" si="7"/>
        <v>37.984460000000809</v>
      </c>
      <c r="K90" s="125">
        <v>73.199999999999932</v>
      </c>
      <c r="L90" s="129">
        <v>70.800000000000011</v>
      </c>
      <c r="M90" s="256">
        <f t="shared" si="8"/>
        <v>40.384460000000729</v>
      </c>
      <c r="N90" s="257">
        <v>85</v>
      </c>
      <c r="O90" s="258">
        <v>90.799999999999955</v>
      </c>
      <c r="P90" s="256">
        <f t="shared" si="9"/>
        <v>-5.7999999999999545</v>
      </c>
      <c r="Q90" s="64"/>
      <c r="R90" s="64"/>
      <c r="S90" s="64"/>
      <c r="T90" s="65"/>
    </row>
    <row r="91" spans="1:20" ht="12.75" customHeight="1" x14ac:dyDescent="0.25">
      <c r="A91" s="285">
        <v>2009.1</v>
      </c>
      <c r="B91" s="254">
        <f>'1.1'!C91</f>
        <v>1346.42824</v>
      </c>
      <c r="C91" s="255">
        <f>'2.1'!C91</f>
        <v>1205.5</v>
      </c>
      <c r="D91" s="256">
        <f t="shared" si="5"/>
        <v>140.92823999999996</v>
      </c>
      <c r="E91" s="254">
        <f>'1.1'!M91</f>
        <v>49</v>
      </c>
      <c r="F91" s="255">
        <f>'2.1'!K91</f>
        <v>92.400000000000091</v>
      </c>
      <c r="G91" s="256">
        <f t="shared" si="6"/>
        <v>43.400000000000091</v>
      </c>
      <c r="H91" s="254">
        <f>'1.1'!B91</f>
        <v>1395.42824</v>
      </c>
      <c r="I91" s="255">
        <f>'2.1'!B91</f>
        <v>1297.9000000000001</v>
      </c>
      <c r="J91" s="254">
        <f t="shared" si="7"/>
        <v>97.528239999999869</v>
      </c>
      <c r="K91" s="125">
        <v>46.200000000000045</v>
      </c>
      <c r="L91" s="129">
        <v>65.799999999999955</v>
      </c>
      <c r="M91" s="256">
        <f t="shared" si="8"/>
        <v>77.92823999999996</v>
      </c>
      <c r="N91" s="257">
        <v>-10.400000000000091</v>
      </c>
      <c r="O91" s="258">
        <v>53.799999999999955</v>
      </c>
      <c r="P91" s="256">
        <f t="shared" si="9"/>
        <v>-64.200000000000045</v>
      </c>
      <c r="Q91" s="64"/>
      <c r="R91" s="64"/>
      <c r="S91" s="64"/>
      <c r="T91" s="65"/>
    </row>
    <row r="92" spans="1:20" ht="12.75" customHeight="1" x14ac:dyDescent="0.25">
      <c r="A92" s="285">
        <v>2009.11</v>
      </c>
      <c r="B92" s="254">
        <f>'1.1'!C92</f>
        <v>1339.5552200000002</v>
      </c>
      <c r="C92" s="255">
        <f>'2.1'!C92</f>
        <v>1403.8999999999994</v>
      </c>
      <c r="D92" s="256">
        <f t="shared" si="5"/>
        <v>-64.344779999999218</v>
      </c>
      <c r="E92" s="254">
        <f>'1.1'!M92</f>
        <v>42.5</v>
      </c>
      <c r="F92" s="255">
        <f>'2.1'!K92</f>
        <v>87.699999999999932</v>
      </c>
      <c r="G92" s="256">
        <f t="shared" si="6"/>
        <v>45.199999999999932</v>
      </c>
      <c r="H92" s="254">
        <f>'1.1'!B92</f>
        <v>1382.0552200000002</v>
      </c>
      <c r="I92" s="255">
        <f>'2.1'!B92</f>
        <v>1491.5999999999995</v>
      </c>
      <c r="J92" s="254">
        <f t="shared" si="7"/>
        <v>-109.54477999999926</v>
      </c>
      <c r="K92" s="125">
        <v>67.600000000000023</v>
      </c>
      <c r="L92" s="129">
        <v>54.800000000000068</v>
      </c>
      <c r="M92" s="256">
        <f t="shared" si="8"/>
        <v>-96.744779999999309</v>
      </c>
      <c r="N92" s="257">
        <v>209</v>
      </c>
      <c r="O92" s="258">
        <v>77.799999999999955</v>
      </c>
      <c r="P92" s="256">
        <f t="shared" si="9"/>
        <v>131.20000000000005</v>
      </c>
      <c r="Q92" s="64"/>
      <c r="R92" s="64"/>
      <c r="S92" s="64"/>
      <c r="T92" s="65"/>
    </row>
    <row r="93" spans="1:20" ht="12.75" customHeight="1" x14ac:dyDescent="0.25">
      <c r="A93" s="285">
        <v>2009.12</v>
      </c>
      <c r="B93" s="254">
        <f>'1.1'!C93</f>
        <v>1738.57357</v>
      </c>
      <c r="C93" s="255">
        <f>'2.1'!C93</f>
        <v>1808.5000000000007</v>
      </c>
      <c r="D93" s="256">
        <f t="shared" si="5"/>
        <v>-69.926430000000664</v>
      </c>
      <c r="E93" s="254">
        <f>'1.1'!M93</f>
        <v>35.800000000000011</v>
      </c>
      <c r="F93" s="255">
        <f>'2.1'!K93</f>
        <v>279.89999999999998</v>
      </c>
      <c r="G93" s="256">
        <f t="shared" si="6"/>
        <v>244.09999999999997</v>
      </c>
      <c r="H93" s="254">
        <f>'1.1'!B93</f>
        <v>1774.37357</v>
      </c>
      <c r="I93" s="255">
        <f>'2.1'!B93</f>
        <v>2088.4000000000005</v>
      </c>
      <c r="J93" s="254">
        <f t="shared" si="7"/>
        <v>-314.02643000000057</v>
      </c>
      <c r="K93" s="125">
        <v>194.29999999999995</v>
      </c>
      <c r="L93" s="129">
        <v>195.39999999999998</v>
      </c>
      <c r="M93" s="256">
        <f t="shared" si="8"/>
        <v>-315.1264300000006</v>
      </c>
      <c r="N93" s="257">
        <v>566.40000000000009</v>
      </c>
      <c r="O93" s="258">
        <v>235.40000000000009</v>
      </c>
      <c r="P93" s="256">
        <f t="shared" si="9"/>
        <v>331</v>
      </c>
      <c r="Q93" s="64"/>
      <c r="R93" s="64"/>
      <c r="S93" s="64"/>
      <c r="T93" s="65"/>
    </row>
    <row r="94" spans="1:20" ht="12.75" customHeight="1" x14ac:dyDescent="0.25">
      <c r="A94" s="285">
        <v>2010.01</v>
      </c>
      <c r="B94" s="254">
        <f>'1.1'!C94</f>
        <v>1141.2171200000003</v>
      </c>
      <c r="C94" s="255">
        <f>'2.1'!C94</f>
        <v>1197.9000000000001</v>
      </c>
      <c r="D94" s="256">
        <f t="shared" si="5"/>
        <v>-56.682879999999841</v>
      </c>
      <c r="E94" s="254">
        <f>'1.1'!M94</f>
        <v>30.8</v>
      </c>
      <c r="F94" s="255">
        <f>'2.1'!K94</f>
        <v>17</v>
      </c>
      <c r="G94" s="256">
        <f t="shared" si="6"/>
        <v>-13.8</v>
      </c>
      <c r="H94" s="254">
        <f>'1.1'!B94</f>
        <v>1172.0171200000002</v>
      </c>
      <c r="I94" s="255">
        <f>'2.1'!B94</f>
        <v>1214.9000000000001</v>
      </c>
      <c r="J94" s="254">
        <f t="shared" si="7"/>
        <v>-42.882879999999886</v>
      </c>
      <c r="K94" s="125">
        <v>3.8</v>
      </c>
      <c r="L94" s="129">
        <v>49</v>
      </c>
      <c r="M94" s="256">
        <f t="shared" si="8"/>
        <v>-88.082879999999889</v>
      </c>
      <c r="N94" s="257">
        <v>1034.5999999999999</v>
      </c>
      <c r="O94" s="258">
        <v>933.4</v>
      </c>
      <c r="P94" s="256">
        <f t="shared" si="9"/>
        <v>101.19999999999993</v>
      </c>
      <c r="Q94" s="64"/>
      <c r="R94" s="64"/>
      <c r="S94" s="64"/>
      <c r="T94" s="65"/>
    </row>
    <row r="95" spans="1:20" ht="12.75" customHeight="1" x14ac:dyDescent="0.25">
      <c r="A95" s="285">
        <v>2010.02</v>
      </c>
      <c r="B95" s="254">
        <f>'1.1'!C95</f>
        <v>1436.6680399999998</v>
      </c>
      <c r="C95" s="255">
        <f>'2.1'!C95</f>
        <v>1241.0999999999997</v>
      </c>
      <c r="D95" s="256">
        <f t="shared" si="5"/>
        <v>195.56804000000011</v>
      </c>
      <c r="E95" s="254">
        <f>'1.1'!M95</f>
        <v>41.5</v>
      </c>
      <c r="F95" s="255">
        <f>'2.1'!K95</f>
        <v>87.2</v>
      </c>
      <c r="G95" s="256">
        <f t="shared" si="6"/>
        <v>45.7</v>
      </c>
      <c r="H95" s="254">
        <f>'1.1'!B95</f>
        <v>1478.1680399999998</v>
      </c>
      <c r="I95" s="255">
        <f>'2.1'!B95</f>
        <v>1328.2999999999997</v>
      </c>
      <c r="J95" s="254">
        <f t="shared" si="7"/>
        <v>149.86804000000006</v>
      </c>
      <c r="K95" s="125">
        <v>83.600000000000009</v>
      </c>
      <c r="L95" s="129">
        <v>73.5</v>
      </c>
      <c r="M95" s="256">
        <f t="shared" si="8"/>
        <v>159.96804000000009</v>
      </c>
      <c r="N95" s="257">
        <v>77</v>
      </c>
      <c r="O95" s="258">
        <v>175.10000000000002</v>
      </c>
      <c r="P95" s="256">
        <f t="shared" si="9"/>
        <v>-98.100000000000023</v>
      </c>
      <c r="Q95" s="64"/>
      <c r="R95" s="64"/>
      <c r="S95" s="64"/>
      <c r="T95" s="65"/>
    </row>
    <row r="96" spans="1:20" ht="12.75" customHeight="1" x14ac:dyDescent="0.25">
      <c r="A96" s="285">
        <v>2010.03</v>
      </c>
      <c r="B96" s="254">
        <f>'1.1'!C96</f>
        <v>1409.4393900000002</v>
      </c>
      <c r="C96" s="255">
        <f>'2.1'!C96</f>
        <v>1265.9000000000001</v>
      </c>
      <c r="D96" s="256">
        <f t="shared" si="5"/>
        <v>143.53939000000014</v>
      </c>
      <c r="E96" s="254">
        <f>'1.1'!M96</f>
        <v>38.799999999999997</v>
      </c>
      <c r="F96" s="255">
        <f>'2.1'!K96</f>
        <v>78.2</v>
      </c>
      <c r="G96" s="256">
        <f t="shared" si="6"/>
        <v>39.400000000000006</v>
      </c>
      <c r="H96" s="254">
        <f>'1.1'!B96</f>
        <v>1448.2393900000002</v>
      </c>
      <c r="I96" s="255">
        <f>'2.1'!B96</f>
        <v>1344.1000000000001</v>
      </c>
      <c r="J96" s="254">
        <f t="shared" si="7"/>
        <v>104.13939000000005</v>
      </c>
      <c r="K96" s="125">
        <v>70.299999999999983</v>
      </c>
      <c r="L96" s="129">
        <v>68.099999999999994</v>
      </c>
      <c r="M96" s="256">
        <f t="shared" si="8"/>
        <v>106.33939000000004</v>
      </c>
      <c r="N96" s="257">
        <v>-40.299999999999955</v>
      </c>
      <c r="O96" s="258">
        <v>39.200000000000045</v>
      </c>
      <c r="P96" s="256">
        <f t="shared" si="9"/>
        <v>-79.5</v>
      </c>
      <c r="Q96" s="64"/>
      <c r="R96" s="64"/>
      <c r="S96" s="64"/>
      <c r="T96" s="65"/>
    </row>
    <row r="97" spans="1:20" ht="12.75" customHeight="1" x14ac:dyDescent="0.25">
      <c r="A97" s="285">
        <v>2010.04</v>
      </c>
      <c r="B97" s="254">
        <f>'1.1'!C97</f>
        <v>1512.0257820000002</v>
      </c>
      <c r="C97" s="255">
        <f>'2.1'!C97</f>
        <v>1554.6000000000001</v>
      </c>
      <c r="D97" s="256">
        <f t="shared" si="5"/>
        <v>-42.574217999999973</v>
      </c>
      <c r="E97" s="254">
        <f>'1.1'!M97</f>
        <v>68.599999999999994</v>
      </c>
      <c r="F97" s="255">
        <f>'2.1'!K97</f>
        <v>114.20000000000002</v>
      </c>
      <c r="G97" s="256">
        <f t="shared" si="6"/>
        <v>45.600000000000023</v>
      </c>
      <c r="H97" s="254">
        <f>'1.1'!B97</f>
        <v>1580.6257820000001</v>
      </c>
      <c r="I97" s="255">
        <f>'2.1'!B97</f>
        <v>1668.8000000000002</v>
      </c>
      <c r="J97" s="254">
        <f t="shared" si="7"/>
        <v>-88.17421800000011</v>
      </c>
      <c r="K97" s="125">
        <v>76.100000000000023</v>
      </c>
      <c r="L97" s="129">
        <v>88.500000000000028</v>
      </c>
      <c r="M97" s="256">
        <f t="shared" si="8"/>
        <v>-100.57421800000012</v>
      </c>
      <c r="N97" s="257">
        <v>412.20000000000005</v>
      </c>
      <c r="O97" s="258">
        <v>245.39999999999986</v>
      </c>
      <c r="P97" s="256">
        <f t="shared" si="9"/>
        <v>166.80000000000018</v>
      </c>
      <c r="Q97" s="64"/>
      <c r="R97" s="64"/>
      <c r="S97" s="64"/>
      <c r="T97" s="65"/>
    </row>
    <row r="98" spans="1:20" ht="12.75" customHeight="1" x14ac:dyDescent="0.25">
      <c r="A98" s="285">
        <v>2010.05</v>
      </c>
      <c r="B98" s="254">
        <f>'1.1'!C98</f>
        <v>1939.957795</v>
      </c>
      <c r="C98" s="255">
        <f>'2.1'!C98</f>
        <v>1505.9</v>
      </c>
      <c r="D98" s="256">
        <f t="shared" si="5"/>
        <v>434.05779499999994</v>
      </c>
      <c r="E98" s="254">
        <f>'1.1'!M98</f>
        <v>74.5</v>
      </c>
      <c r="F98" s="255">
        <f>'2.1'!K98</f>
        <v>112.09999999999997</v>
      </c>
      <c r="G98" s="256">
        <f t="shared" si="6"/>
        <v>37.599999999999966</v>
      </c>
      <c r="H98" s="254">
        <f>'1.1'!B98</f>
        <v>2014.457795</v>
      </c>
      <c r="I98" s="255">
        <f>'2.1'!B98</f>
        <v>1618</v>
      </c>
      <c r="J98" s="254">
        <f t="shared" si="7"/>
        <v>396.45779500000003</v>
      </c>
      <c r="K98" s="125">
        <v>74</v>
      </c>
      <c r="L98" s="129">
        <v>63.399999999999977</v>
      </c>
      <c r="M98" s="256">
        <f t="shared" si="8"/>
        <v>407.05779500000006</v>
      </c>
      <c r="N98" s="257">
        <v>29.599999999999909</v>
      </c>
      <c r="O98" s="258">
        <v>409.5</v>
      </c>
      <c r="P98" s="256">
        <f t="shared" si="9"/>
        <v>-379.90000000000009</v>
      </c>
      <c r="Q98" s="64"/>
      <c r="R98" s="64"/>
      <c r="S98" s="64"/>
      <c r="T98" s="65"/>
    </row>
    <row r="99" spans="1:20" ht="12.75" customHeight="1" x14ac:dyDescent="0.25">
      <c r="A99" s="285">
        <v>2010.06</v>
      </c>
      <c r="B99" s="254">
        <f>'1.1'!C99</f>
        <v>1979.4912200000001</v>
      </c>
      <c r="C99" s="255">
        <f>'2.1'!C99</f>
        <v>1948.1999999999996</v>
      </c>
      <c r="D99" s="256">
        <f t="shared" si="5"/>
        <v>31.291220000000521</v>
      </c>
      <c r="E99" s="254">
        <f>'1.1'!M99</f>
        <v>78.300000000000011</v>
      </c>
      <c r="F99" s="255">
        <f>'2.1'!K99</f>
        <v>139.19999999999999</v>
      </c>
      <c r="G99" s="256">
        <f t="shared" si="6"/>
        <v>60.899999999999977</v>
      </c>
      <c r="H99" s="254">
        <f>'1.1'!B99</f>
        <v>2057.7912200000001</v>
      </c>
      <c r="I99" s="255">
        <f>'2.1'!B99</f>
        <v>2087.3999999999996</v>
      </c>
      <c r="J99" s="254">
        <f t="shared" si="7"/>
        <v>-29.60877999999957</v>
      </c>
      <c r="K99" s="125">
        <v>66.099999999999966</v>
      </c>
      <c r="L99" s="129">
        <v>99.899999999999977</v>
      </c>
      <c r="M99" s="256">
        <f t="shared" si="8"/>
        <v>-63.408779999999581</v>
      </c>
      <c r="N99" s="257">
        <v>120.60000000000014</v>
      </c>
      <c r="O99" s="258">
        <v>0.5</v>
      </c>
      <c r="P99" s="256">
        <f t="shared" si="9"/>
        <v>120.10000000000014</v>
      </c>
      <c r="Q99" s="64"/>
      <c r="R99" s="64"/>
      <c r="S99" s="64"/>
      <c r="T99" s="65"/>
    </row>
    <row r="100" spans="1:20" ht="12.75" customHeight="1" x14ac:dyDescent="0.25">
      <c r="A100" s="285">
        <v>2010.07</v>
      </c>
      <c r="B100" s="254">
        <f>'1.1'!C100</f>
        <v>1898.3624199999997</v>
      </c>
      <c r="C100" s="255">
        <f>'2.1'!C100</f>
        <v>1627.0000000000002</v>
      </c>
      <c r="D100" s="256">
        <f t="shared" si="5"/>
        <v>271.36241999999947</v>
      </c>
      <c r="E100" s="254">
        <f>'1.1'!M100</f>
        <v>86.199999999999989</v>
      </c>
      <c r="F100" s="255">
        <f>'2.1'!K100</f>
        <v>149.39999999999998</v>
      </c>
      <c r="G100" s="256">
        <f t="shared" si="6"/>
        <v>63.199999999999989</v>
      </c>
      <c r="H100" s="254">
        <f>'1.1'!B100</f>
        <v>1984.5624199999997</v>
      </c>
      <c r="I100" s="255">
        <f>'2.1'!B100</f>
        <v>1776.4</v>
      </c>
      <c r="J100" s="254">
        <f t="shared" si="7"/>
        <v>208.16241999999966</v>
      </c>
      <c r="K100" s="125">
        <v>60.300000000000011</v>
      </c>
      <c r="L100" s="129">
        <v>80.100000000000023</v>
      </c>
      <c r="M100" s="256">
        <f t="shared" si="8"/>
        <v>188.36241999999964</v>
      </c>
      <c r="N100" s="257">
        <v>121.39999999999986</v>
      </c>
      <c r="O100" s="258">
        <v>286.40000000000009</v>
      </c>
      <c r="P100" s="256">
        <f t="shared" si="9"/>
        <v>-165.00000000000023</v>
      </c>
      <c r="Q100" s="64"/>
      <c r="R100" s="64"/>
      <c r="S100" s="64"/>
      <c r="T100" s="65"/>
    </row>
    <row r="101" spans="1:20" ht="12.75" customHeight="1" x14ac:dyDescent="0.25">
      <c r="A101" s="285">
        <v>2010.08</v>
      </c>
      <c r="B101" s="254">
        <f>'1.1'!C101</f>
        <v>1762.7787769999998</v>
      </c>
      <c r="C101" s="255">
        <f>'2.1'!C101</f>
        <v>1591.6</v>
      </c>
      <c r="D101" s="256">
        <f t="shared" si="5"/>
        <v>171.17877699999985</v>
      </c>
      <c r="E101" s="254">
        <f>'1.1'!M101</f>
        <v>69.199999999999989</v>
      </c>
      <c r="F101" s="255">
        <f>'2.1'!K101</f>
        <v>169.20000000000005</v>
      </c>
      <c r="G101" s="256">
        <f t="shared" si="6"/>
        <v>100.00000000000006</v>
      </c>
      <c r="H101" s="254">
        <f>'1.1'!B101</f>
        <v>1831.9787769999998</v>
      </c>
      <c r="I101" s="255">
        <f>'2.1'!B101</f>
        <v>1760.8</v>
      </c>
      <c r="J101" s="254">
        <f t="shared" si="7"/>
        <v>71.178776999999855</v>
      </c>
      <c r="K101" s="125">
        <v>56.300000000000011</v>
      </c>
      <c r="L101" s="129">
        <v>75.799999999999955</v>
      </c>
      <c r="M101" s="256">
        <f t="shared" si="8"/>
        <v>51.678776999999911</v>
      </c>
      <c r="N101" s="257">
        <v>393.30000000000018</v>
      </c>
      <c r="O101" s="258">
        <v>421.90000000000009</v>
      </c>
      <c r="P101" s="256">
        <f t="shared" si="9"/>
        <v>-28.599999999999909</v>
      </c>
      <c r="Q101" s="64"/>
      <c r="R101" s="64"/>
      <c r="S101" s="64"/>
      <c r="T101" s="65"/>
    </row>
    <row r="102" spans="1:20" ht="12.75" customHeight="1" x14ac:dyDescent="0.25">
      <c r="A102" s="285">
        <v>2010.09</v>
      </c>
      <c r="B102" s="254">
        <f>'1.1'!C102</f>
        <v>1749.2345010000006</v>
      </c>
      <c r="C102" s="255">
        <f>'2.1'!C102</f>
        <v>1608.9999999999998</v>
      </c>
      <c r="D102" s="256">
        <f t="shared" si="5"/>
        <v>140.23450100000082</v>
      </c>
      <c r="E102" s="254">
        <f>'1.1'!M102</f>
        <v>90.200000000000045</v>
      </c>
      <c r="F102" s="255">
        <f>'2.1'!K102</f>
        <v>136.70000000000005</v>
      </c>
      <c r="G102" s="256">
        <f t="shared" si="6"/>
        <v>46.5</v>
      </c>
      <c r="H102" s="254">
        <f>'1.1'!B102</f>
        <v>1839.4345010000006</v>
      </c>
      <c r="I102" s="255">
        <f>'2.1'!B102</f>
        <v>1745.6999999999998</v>
      </c>
      <c r="J102" s="254">
        <f t="shared" si="7"/>
        <v>93.734501000000819</v>
      </c>
      <c r="K102" s="125">
        <v>53.600000000000023</v>
      </c>
      <c r="L102" s="129">
        <v>68.700000000000045</v>
      </c>
      <c r="M102" s="256">
        <f t="shared" si="8"/>
        <v>78.634501000000796</v>
      </c>
      <c r="N102" s="257">
        <v>67.299999999999727</v>
      </c>
      <c r="O102" s="258">
        <v>93</v>
      </c>
      <c r="P102" s="256">
        <f t="shared" si="9"/>
        <v>-25.700000000000273</v>
      </c>
      <c r="Q102" s="64"/>
      <c r="R102" s="64"/>
      <c r="S102" s="64"/>
      <c r="T102" s="65"/>
    </row>
    <row r="103" spans="1:20" ht="12.75" customHeight="1" x14ac:dyDescent="0.25">
      <c r="A103" s="285">
        <v>2010.1</v>
      </c>
      <c r="B103" s="254">
        <f>'1.1'!C103</f>
        <v>1733.9438480000003</v>
      </c>
      <c r="C103" s="255">
        <f>'2.1'!C103</f>
        <v>1651.4000000000005</v>
      </c>
      <c r="D103" s="256">
        <f t="shared" si="5"/>
        <v>82.543847999999798</v>
      </c>
      <c r="E103" s="254">
        <f>'1.1'!M103</f>
        <v>80.150000000000034</v>
      </c>
      <c r="F103" s="255">
        <f>'2.1'!K103</f>
        <v>100.70000000000005</v>
      </c>
      <c r="G103" s="256">
        <f t="shared" si="6"/>
        <v>20.550000000000011</v>
      </c>
      <c r="H103" s="254">
        <f>'1.1'!B103</f>
        <v>1814.0938480000004</v>
      </c>
      <c r="I103" s="255">
        <f>'2.1'!B103</f>
        <v>1752.1000000000006</v>
      </c>
      <c r="J103" s="254">
        <f t="shared" si="7"/>
        <v>61.993847999999844</v>
      </c>
      <c r="K103" s="125">
        <v>105</v>
      </c>
      <c r="L103" s="129">
        <v>85.600000000000023</v>
      </c>
      <c r="M103" s="256">
        <f t="shared" si="8"/>
        <v>81.393847999999821</v>
      </c>
      <c r="N103" s="257">
        <v>81.100000000000364</v>
      </c>
      <c r="O103" s="258">
        <v>184.59999999999991</v>
      </c>
      <c r="P103" s="256">
        <f t="shared" si="9"/>
        <v>-103.49999999999955</v>
      </c>
      <c r="Q103" s="64"/>
      <c r="R103" s="64"/>
      <c r="S103" s="64"/>
      <c r="T103" s="65"/>
    </row>
    <row r="104" spans="1:20" ht="12.75" customHeight="1" x14ac:dyDescent="0.25">
      <c r="A104" s="285">
        <v>2010.11</v>
      </c>
      <c r="B104" s="254">
        <f>'1.1'!C104</f>
        <v>1749.9647320000004</v>
      </c>
      <c r="C104" s="255">
        <f>'2.1'!C104</f>
        <v>1779.0999999999995</v>
      </c>
      <c r="D104" s="256">
        <f t="shared" si="5"/>
        <v>-29.135267999999087</v>
      </c>
      <c r="E104" s="254">
        <f>'1.1'!M104</f>
        <v>70.100000000000023</v>
      </c>
      <c r="F104" s="255">
        <f>'2.1'!K104</f>
        <v>171.19999999999982</v>
      </c>
      <c r="G104" s="256">
        <f t="shared" si="6"/>
        <v>101.0999999999998</v>
      </c>
      <c r="H104" s="254">
        <f>'1.1'!B104</f>
        <v>1820.0647320000003</v>
      </c>
      <c r="I104" s="255">
        <f>'2.1'!B104</f>
        <v>1950.2999999999993</v>
      </c>
      <c r="J104" s="254">
        <f t="shared" si="7"/>
        <v>-130.235267999999</v>
      </c>
      <c r="K104" s="125">
        <v>130.10000000000002</v>
      </c>
      <c r="L104" s="129">
        <v>69.899999999999977</v>
      </c>
      <c r="M104" s="256">
        <f t="shared" si="8"/>
        <v>-70.03526799999895</v>
      </c>
      <c r="N104" s="257">
        <v>137.89999999999964</v>
      </c>
      <c r="O104" s="258">
        <v>211.5</v>
      </c>
      <c r="P104" s="256">
        <f t="shared" si="9"/>
        <v>-73.600000000000364</v>
      </c>
      <c r="Q104" s="64"/>
      <c r="R104" s="64"/>
      <c r="S104" s="64"/>
      <c r="T104" s="65"/>
    </row>
    <row r="105" spans="1:20" ht="12.75" customHeight="1" x14ac:dyDescent="0.25">
      <c r="A105" s="285">
        <v>2010.12</v>
      </c>
      <c r="B105" s="254">
        <f>'1.1'!C105</f>
        <v>1710.2910060000002</v>
      </c>
      <c r="C105" s="255">
        <f>'2.1'!C105</f>
        <v>2472.2000000000003</v>
      </c>
      <c r="D105" s="256">
        <f t="shared" si="5"/>
        <v>-761.90899400000012</v>
      </c>
      <c r="E105" s="254">
        <f>'1.1'!M105</f>
        <v>60.050000000000011</v>
      </c>
      <c r="F105" s="255">
        <f>'2.1'!K105</f>
        <v>454.80000000000018</v>
      </c>
      <c r="G105" s="256">
        <f t="shared" si="6"/>
        <v>394.75000000000017</v>
      </c>
      <c r="H105" s="254">
        <f>'1.1'!B105</f>
        <v>1770.3410060000001</v>
      </c>
      <c r="I105" s="255">
        <f>'2.1'!B105</f>
        <v>2927.0000000000005</v>
      </c>
      <c r="J105" s="254">
        <f t="shared" si="7"/>
        <v>-1156.6589940000003</v>
      </c>
      <c r="K105" s="125">
        <v>243.09999999999991</v>
      </c>
      <c r="L105" s="129">
        <v>208.70000000000005</v>
      </c>
      <c r="M105" s="256">
        <f t="shared" si="8"/>
        <v>-1122.2589940000005</v>
      </c>
      <c r="N105" s="257">
        <v>539.80000000000018</v>
      </c>
      <c r="O105" s="258">
        <v>29.099999999999909</v>
      </c>
      <c r="P105" s="256">
        <f t="shared" si="9"/>
        <v>510.70000000000027</v>
      </c>
      <c r="Q105" s="64"/>
      <c r="R105" s="64"/>
      <c r="S105" s="64"/>
      <c r="T105" s="65"/>
    </row>
    <row r="106" spans="1:20" ht="12.75" customHeight="1" x14ac:dyDescent="0.25">
      <c r="A106" s="285">
        <v>2011.01</v>
      </c>
      <c r="B106" s="254">
        <f>'1.1'!C106</f>
        <v>1716.0650780000001</v>
      </c>
      <c r="C106" s="255">
        <f>'2.1'!C106</f>
        <v>1676.8000000000002</v>
      </c>
      <c r="D106" s="256">
        <f t="shared" si="5"/>
        <v>39.265077999999903</v>
      </c>
      <c r="E106" s="254">
        <f>'1.1'!M106</f>
        <v>50</v>
      </c>
      <c r="F106" s="255">
        <f>'2.1'!K106</f>
        <v>67</v>
      </c>
      <c r="G106" s="256">
        <f t="shared" si="6"/>
        <v>17</v>
      </c>
      <c r="H106" s="254">
        <f>'1.1'!B106</f>
        <v>1766.0650780000001</v>
      </c>
      <c r="I106" s="255">
        <f>'2.1'!B106</f>
        <v>1743.8000000000002</v>
      </c>
      <c r="J106" s="254">
        <f t="shared" si="7"/>
        <v>22.265077999999903</v>
      </c>
      <c r="K106" s="125">
        <v>24.4</v>
      </c>
      <c r="L106" s="129">
        <v>76</v>
      </c>
      <c r="M106" s="256">
        <f t="shared" si="8"/>
        <v>-29.334922000000098</v>
      </c>
      <c r="N106" s="257">
        <v>1483.9</v>
      </c>
      <c r="O106" s="258">
        <v>1428.6</v>
      </c>
      <c r="P106" s="256">
        <f t="shared" si="9"/>
        <v>55.300000000000182</v>
      </c>
      <c r="Q106" s="64"/>
      <c r="R106" s="64"/>
      <c r="S106" s="64"/>
      <c r="T106" s="65"/>
    </row>
    <row r="107" spans="1:20" ht="12.75" customHeight="1" x14ac:dyDescent="0.25">
      <c r="A107" s="285">
        <v>2011.02</v>
      </c>
      <c r="B107" s="254">
        <f>'1.1'!C107</f>
        <v>1903.6848059999998</v>
      </c>
      <c r="C107" s="255">
        <f>'2.1'!C107</f>
        <v>1897.0999999999997</v>
      </c>
      <c r="D107" s="256">
        <f t="shared" si="5"/>
        <v>6.5848060000000714</v>
      </c>
      <c r="E107" s="254">
        <f>'1.1'!M107</f>
        <v>34.099999999999994</v>
      </c>
      <c r="F107" s="255">
        <f>'2.1'!K107</f>
        <v>78.699999999999989</v>
      </c>
      <c r="G107" s="256">
        <f t="shared" si="6"/>
        <v>44.599999999999994</v>
      </c>
      <c r="H107" s="254">
        <f>'1.1'!B107</f>
        <v>1937.7848059999997</v>
      </c>
      <c r="I107" s="255">
        <f>'2.1'!B107</f>
        <v>1975.7999999999997</v>
      </c>
      <c r="J107" s="254">
        <f t="shared" si="7"/>
        <v>-38.015194000000065</v>
      </c>
      <c r="K107" s="125">
        <v>80.5</v>
      </c>
      <c r="L107" s="129">
        <v>82.699999999999989</v>
      </c>
      <c r="M107" s="256">
        <f t="shared" si="8"/>
        <v>-40.215194000000054</v>
      </c>
      <c r="N107" s="257">
        <v>307</v>
      </c>
      <c r="O107" s="258">
        <v>180.70000000000005</v>
      </c>
      <c r="P107" s="256">
        <f t="shared" si="9"/>
        <v>126.29999999999995</v>
      </c>
      <c r="Q107" s="64"/>
      <c r="R107" s="64"/>
      <c r="S107" s="64"/>
      <c r="T107" s="65"/>
    </row>
    <row r="108" spans="1:20" ht="12.75" customHeight="1" x14ac:dyDescent="0.25">
      <c r="A108" s="285">
        <v>2011.03</v>
      </c>
      <c r="B108" s="254">
        <f>'1.1'!C108</f>
        <v>1948.16041</v>
      </c>
      <c r="C108" s="255">
        <f>'2.1'!C108</f>
        <v>2118.6999999999998</v>
      </c>
      <c r="D108" s="256">
        <f t="shared" si="5"/>
        <v>-170.53958999999986</v>
      </c>
      <c r="E108" s="254">
        <f>'1.1'!M108</f>
        <v>62.599999999999994</v>
      </c>
      <c r="F108" s="255">
        <f>'2.1'!K108</f>
        <v>180.7</v>
      </c>
      <c r="G108" s="256">
        <f t="shared" si="6"/>
        <v>118.1</v>
      </c>
      <c r="H108" s="254">
        <f>'1.1'!B108</f>
        <v>2010.7604099999999</v>
      </c>
      <c r="I108" s="255">
        <f>'2.1'!B108</f>
        <v>2299.3999999999996</v>
      </c>
      <c r="J108" s="254">
        <f t="shared" si="7"/>
        <v>-288.63958999999977</v>
      </c>
      <c r="K108" s="125">
        <v>84.1</v>
      </c>
      <c r="L108" s="129">
        <v>82.200000000000017</v>
      </c>
      <c r="M108" s="256">
        <f t="shared" si="8"/>
        <v>-286.73958999999979</v>
      </c>
      <c r="N108" s="257">
        <v>249.5</v>
      </c>
      <c r="O108" s="258">
        <v>-74.099999999999909</v>
      </c>
      <c r="P108" s="256">
        <f t="shared" si="9"/>
        <v>323.59999999999991</v>
      </c>
      <c r="Q108" s="64"/>
      <c r="R108" s="64"/>
      <c r="S108" s="64"/>
      <c r="T108" s="65"/>
    </row>
    <row r="109" spans="1:20" ht="12.75" customHeight="1" x14ac:dyDescent="0.25">
      <c r="A109" s="285">
        <v>2011.04</v>
      </c>
      <c r="B109" s="254">
        <f>'1.1'!C109</f>
        <v>2051.5229169999998</v>
      </c>
      <c r="C109" s="255">
        <f>'2.1'!C109</f>
        <v>2072.1</v>
      </c>
      <c r="D109" s="256">
        <f t="shared" si="5"/>
        <v>-20.57708300000013</v>
      </c>
      <c r="E109" s="254">
        <f>'1.1'!M109</f>
        <v>78</v>
      </c>
      <c r="F109" s="255">
        <f>'2.1'!K109</f>
        <v>195.80000000000007</v>
      </c>
      <c r="G109" s="256">
        <f t="shared" si="6"/>
        <v>117.80000000000007</v>
      </c>
      <c r="H109" s="254">
        <f>'1.1'!B109</f>
        <v>2129.5229169999998</v>
      </c>
      <c r="I109" s="255">
        <f>'2.1'!B109</f>
        <v>2267.9</v>
      </c>
      <c r="J109" s="254">
        <f t="shared" si="7"/>
        <v>-138.37708300000031</v>
      </c>
      <c r="K109" s="125">
        <v>91.399999999999977</v>
      </c>
      <c r="L109" s="129">
        <v>92.499999999999972</v>
      </c>
      <c r="M109" s="256">
        <f t="shared" si="8"/>
        <v>-139.47708300000031</v>
      </c>
      <c r="N109" s="257">
        <v>76.699999999999818</v>
      </c>
      <c r="O109" s="258">
        <v>-141.70000000000005</v>
      </c>
      <c r="P109" s="256">
        <f t="shared" si="9"/>
        <v>218.39999999999986</v>
      </c>
      <c r="Q109" s="64"/>
      <c r="R109" s="64"/>
      <c r="S109" s="64"/>
      <c r="T109" s="65"/>
    </row>
    <row r="110" spans="1:20" ht="12.75" customHeight="1" x14ac:dyDescent="0.25">
      <c r="A110" s="285">
        <v>2011.05</v>
      </c>
      <c r="B110" s="254">
        <f>'1.1'!C110</f>
        <v>2543.3500599999998</v>
      </c>
      <c r="C110" s="255">
        <f>'2.1'!C110</f>
        <v>2204.8000000000002</v>
      </c>
      <c r="D110" s="256">
        <f t="shared" si="5"/>
        <v>338.55005999999958</v>
      </c>
      <c r="E110" s="254">
        <f>'1.1'!M110</f>
        <v>91.699999999999989</v>
      </c>
      <c r="F110" s="255">
        <f>'2.1'!K110</f>
        <v>214.19999999999993</v>
      </c>
      <c r="G110" s="256">
        <f t="shared" si="6"/>
        <v>122.49999999999994</v>
      </c>
      <c r="H110" s="254">
        <f>'1.1'!B110</f>
        <v>2635.0500599999996</v>
      </c>
      <c r="I110" s="255">
        <f>'2.1'!B110</f>
        <v>2419</v>
      </c>
      <c r="J110" s="254">
        <f t="shared" si="7"/>
        <v>216.05005999999958</v>
      </c>
      <c r="K110" s="125">
        <v>94.900000000000034</v>
      </c>
      <c r="L110" s="129">
        <v>101.10000000000002</v>
      </c>
      <c r="M110" s="256">
        <f t="shared" si="8"/>
        <v>209.85005999999959</v>
      </c>
      <c r="N110" s="257">
        <v>164.20000000000027</v>
      </c>
      <c r="O110" s="258">
        <v>336.70000000000005</v>
      </c>
      <c r="P110" s="256">
        <f t="shared" si="9"/>
        <v>-172.49999999999977</v>
      </c>
      <c r="Q110" s="64"/>
      <c r="R110" s="64"/>
      <c r="S110" s="64"/>
      <c r="T110" s="65"/>
    </row>
    <row r="111" spans="1:20" ht="12.75" customHeight="1" x14ac:dyDescent="0.25">
      <c r="A111" s="285">
        <v>2011.06</v>
      </c>
      <c r="B111" s="254">
        <f>'1.1'!C111</f>
        <v>2685.5485489999996</v>
      </c>
      <c r="C111" s="255">
        <f>'2.1'!C111</f>
        <v>2973</v>
      </c>
      <c r="D111" s="256">
        <f t="shared" si="5"/>
        <v>-287.45145100000036</v>
      </c>
      <c r="E111" s="254">
        <f>'1.1'!M111</f>
        <v>90.300000000000011</v>
      </c>
      <c r="F111" s="255">
        <f>'2.1'!K111</f>
        <v>215</v>
      </c>
      <c r="G111" s="256">
        <f t="shared" si="6"/>
        <v>124.69999999999999</v>
      </c>
      <c r="H111" s="254">
        <f>'1.1'!B111</f>
        <v>2775.8485489999998</v>
      </c>
      <c r="I111" s="255">
        <f>'2.1'!B111</f>
        <v>3188</v>
      </c>
      <c r="J111" s="254">
        <f t="shared" si="7"/>
        <v>-412.15145100000018</v>
      </c>
      <c r="K111" s="125">
        <v>160.69999999999999</v>
      </c>
      <c r="L111" s="129">
        <v>162.5</v>
      </c>
      <c r="M111" s="256">
        <f t="shared" si="8"/>
        <v>-413.95145100000019</v>
      </c>
      <c r="N111" s="257">
        <v>248.89999999999964</v>
      </c>
      <c r="O111" s="258">
        <v>-236.29999999999995</v>
      </c>
      <c r="P111" s="256">
        <f t="shared" si="9"/>
        <v>485.19999999999959</v>
      </c>
      <c r="Q111" s="64"/>
      <c r="R111" s="64"/>
      <c r="S111" s="64"/>
      <c r="T111" s="65"/>
    </row>
    <row r="112" spans="1:20" ht="12.75" customHeight="1" x14ac:dyDescent="0.25">
      <c r="A112" s="285">
        <v>2011.07</v>
      </c>
      <c r="B112" s="254">
        <f>'1.1'!C112</f>
        <v>2476.4813899999995</v>
      </c>
      <c r="C112" s="255">
        <f>'2.1'!C112</f>
        <v>2270.8000000000006</v>
      </c>
      <c r="D112" s="256">
        <f t="shared" si="5"/>
        <v>205.68138999999883</v>
      </c>
      <c r="E112" s="254">
        <f>'1.1'!M112</f>
        <v>87</v>
      </c>
      <c r="F112" s="255">
        <f>'2.1'!K112</f>
        <v>172.39999999999998</v>
      </c>
      <c r="G112" s="256">
        <f t="shared" si="6"/>
        <v>85.399999999999977</v>
      </c>
      <c r="H112" s="254">
        <f>'1.1'!B112</f>
        <v>2563.4813899999995</v>
      </c>
      <c r="I112" s="255">
        <f>'2.1'!B112</f>
        <v>2443.2000000000007</v>
      </c>
      <c r="J112" s="254">
        <f t="shared" si="7"/>
        <v>120.28138999999874</v>
      </c>
      <c r="K112" s="125">
        <v>91.600000000000023</v>
      </c>
      <c r="L112" s="129">
        <v>99.799999999999955</v>
      </c>
      <c r="M112" s="256">
        <f t="shared" si="8"/>
        <v>112.08138999999881</v>
      </c>
      <c r="N112" s="257">
        <v>153</v>
      </c>
      <c r="O112" s="258">
        <v>231.39999999999986</v>
      </c>
      <c r="P112" s="256">
        <f t="shared" si="9"/>
        <v>-78.399999999999864</v>
      </c>
      <c r="Q112" s="64"/>
      <c r="R112" s="64"/>
      <c r="S112" s="64"/>
      <c r="T112" s="65"/>
    </row>
    <row r="113" spans="1:20" ht="12.75" customHeight="1" x14ac:dyDescent="0.25">
      <c r="A113" s="285">
        <v>2011.08</v>
      </c>
      <c r="B113" s="254">
        <f>'1.1'!C113</f>
        <v>2416.893986</v>
      </c>
      <c r="C113" s="255">
        <f>'2.1'!C113</f>
        <v>2265.9999999999991</v>
      </c>
      <c r="D113" s="256">
        <f t="shared" si="5"/>
        <v>150.89398600000095</v>
      </c>
      <c r="E113" s="254">
        <f>'1.1'!M113</f>
        <v>105.69999999999999</v>
      </c>
      <c r="F113" s="255">
        <f>'2.1'!K113</f>
        <v>210.60000000000014</v>
      </c>
      <c r="G113" s="256">
        <f t="shared" si="6"/>
        <v>104.90000000000015</v>
      </c>
      <c r="H113" s="254">
        <f>'1.1'!B113</f>
        <v>2522.5939859999999</v>
      </c>
      <c r="I113" s="255">
        <f>'2.1'!B113</f>
        <v>2476.5999999999995</v>
      </c>
      <c r="J113" s="254">
        <f t="shared" si="7"/>
        <v>45.993986000000405</v>
      </c>
      <c r="K113" s="125">
        <v>101.5</v>
      </c>
      <c r="L113" s="129">
        <v>100.20000000000005</v>
      </c>
      <c r="M113" s="256">
        <f t="shared" si="8"/>
        <v>47.293986000000359</v>
      </c>
      <c r="N113" s="257">
        <v>385.70000000000027</v>
      </c>
      <c r="O113" s="258">
        <v>403.29999999999995</v>
      </c>
      <c r="P113" s="256">
        <f t="shared" si="9"/>
        <v>-17.599999999999682</v>
      </c>
      <c r="Q113" s="64"/>
      <c r="R113" s="64"/>
      <c r="S113" s="64"/>
      <c r="T113" s="65"/>
    </row>
    <row r="114" spans="1:20" ht="12.75" customHeight="1" x14ac:dyDescent="0.25">
      <c r="A114" s="285">
        <v>2011.09</v>
      </c>
      <c r="B114" s="254">
        <f>'1.1'!C114</f>
        <v>2570.8867300000002</v>
      </c>
      <c r="C114" s="255">
        <f>'2.1'!C114</f>
        <v>2372.6</v>
      </c>
      <c r="D114" s="256">
        <f t="shared" si="5"/>
        <v>198.28673000000026</v>
      </c>
      <c r="E114" s="254">
        <f>'1.1'!M114</f>
        <v>65.800000000000068</v>
      </c>
      <c r="F114" s="255">
        <f>'2.1'!K114</f>
        <v>176.09999999999991</v>
      </c>
      <c r="G114" s="256">
        <f t="shared" si="6"/>
        <v>110.29999999999984</v>
      </c>
      <c r="H114" s="254">
        <f>'1.1'!B114</f>
        <v>2636.6867300000004</v>
      </c>
      <c r="I114" s="255">
        <f>'2.1'!B114</f>
        <v>2548.6999999999998</v>
      </c>
      <c r="J114" s="254">
        <f t="shared" si="7"/>
        <v>87.986730000000534</v>
      </c>
      <c r="K114" s="125">
        <v>109.69999999999993</v>
      </c>
      <c r="L114" s="129">
        <v>98.299999999999955</v>
      </c>
      <c r="M114" s="256">
        <f t="shared" si="8"/>
        <v>99.386730000000512</v>
      </c>
      <c r="N114" s="257">
        <v>-8</v>
      </c>
      <c r="O114" s="258">
        <v>22.5</v>
      </c>
      <c r="P114" s="256">
        <f t="shared" si="9"/>
        <v>-30.5</v>
      </c>
      <c r="Q114" s="64"/>
      <c r="R114" s="64"/>
      <c r="S114" s="64"/>
      <c r="T114" s="65"/>
    </row>
    <row r="115" spans="1:20" ht="12.75" customHeight="1" x14ac:dyDescent="0.25">
      <c r="A115" s="285">
        <v>2011.1</v>
      </c>
      <c r="B115" s="254">
        <f>'1.1'!C115</f>
        <v>2479.6090689999992</v>
      </c>
      <c r="C115" s="255">
        <f>'2.1'!C115</f>
        <v>2129.3000000000002</v>
      </c>
      <c r="D115" s="256">
        <f t="shared" si="5"/>
        <v>350.309068999999</v>
      </c>
      <c r="E115" s="254">
        <f>'1.1'!M115</f>
        <v>82.5</v>
      </c>
      <c r="F115" s="255">
        <f>'2.1'!K115</f>
        <v>208.59999999999991</v>
      </c>
      <c r="G115" s="256">
        <f t="shared" si="6"/>
        <v>126.09999999999991</v>
      </c>
      <c r="H115" s="254">
        <f>'1.1'!B115</f>
        <v>2562.1090689999992</v>
      </c>
      <c r="I115" s="255">
        <f>'2.1'!B115</f>
        <v>2337.9</v>
      </c>
      <c r="J115" s="254">
        <f t="shared" si="7"/>
        <v>224.20906899999909</v>
      </c>
      <c r="K115" s="125">
        <v>106.70000000000005</v>
      </c>
      <c r="L115" s="129">
        <v>106.10000000000002</v>
      </c>
      <c r="M115" s="256">
        <f t="shared" si="8"/>
        <v>224.80906899999911</v>
      </c>
      <c r="N115" s="257">
        <v>40.099999999999909</v>
      </c>
      <c r="O115" s="258">
        <v>236.30000000000018</v>
      </c>
      <c r="P115" s="256">
        <f t="shared" si="9"/>
        <v>-196.20000000000027</v>
      </c>
      <c r="Q115" s="64"/>
      <c r="R115" s="64"/>
      <c r="S115" s="64"/>
      <c r="T115" s="65"/>
    </row>
    <row r="116" spans="1:20" ht="12.75" customHeight="1" x14ac:dyDescent="0.25">
      <c r="A116" s="285">
        <v>2011.11</v>
      </c>
      <c r="B116" s="254">
        <f>'1.1'!C116</f>
        <v>2452.6658960000013</v>
      </c>
      <c r="C116" s="255">
        <f>'2.1'!C116</f>
        <v>2505.7000000000003</v>
      </c>
      <c r="D116" s="256">
        <f t="shared" si="5"/>
        <v>-53.034103999998933</v>
      </c>
      <c r="E116" s="254">
        <f>'1.1'!M116</f>
        <v>0.5</v>
      </c>
      <c r="F116" s="255">
        <f>'2.1'!K116</f>
        <v>173</v>
      </c>
      <c r="G116" s="256">
        <f t="shared" si="6"/>
        <v>172.5</v>
      </c>
      <c r="H116" s="254">
        <f>'1.1'!B116</f>
        <v>2453.1658960000013</v>
      </c>
      <c r="I116" s="255">
        <f>'2.1'!B116</f>
        <v>2678.7000000000003</v>
      </c>
      <c r="J116" s="254">
        <f t="shared" si="7"/>
        <v>-225.53410399999893</v>
      </c>
      <c r="K116" s="125">
        <v>132.79999999999995</v>
      </c>
      <c r="L116" s="129">
        <v>151.69999999999993</v>
      </c>
      <c r="M116" s="256">
        <f t="shared" si="8"/>
        <v>-244.43410399999891</v>
      </c>
      <c r="N116" s="257">
        <v>228</v>
      </c>
      <c r="O116" s="258">
        <v>-78.700000000000273</v>
      </c>
      <c r="P116" s="256">
        <f t="shared" si="9"/>
        <v>306.70000000000027</v>
      </c>
      <c r="Q116" s="64"/>
      <c r="R116" s="64"/>
      <c r="S116" s="64"/>
      <c r="T116" s="65"/>
    </row>
    <row r="117" spans="1:20" ht="12.75" customHeight="1" x14ac:dyDescent="0.25">
      <c r="A117" s="285">
        <v>2011.12</v>
      </c>
      <c r="B117" s="254">
        <f>'1.1'!C117</f>
        <v>3227.435853</v>
      </c>
      <c r="C117" s="255">
        <f>'2.1'!C117</f>
        <v>3500.7</v>
      </c>
      <c r="D117" s="256">
        <f t="shared" si="5"/>
        <v>-273.26414699999987</v>
      </c>
      <c r="E117" s="254">
        <f>'1.1'!M117</f>
        <v>40.399999999999977</v>
      </c>
      <c r="F117" s="255">
        <f>'2.1'!K117</f>
        <v>425.90000000000009</v>
      </c>
      <c r="G117" s="256">
        <f t="shared" si="6"/>
        <v>385.50000000000011</v>
      </c>
      <c r="H117" s="254">
        <f>'1.1'!B117</f>
        <v>3267.835853</v>
      </c>
      <c r="I117" s="255">
        <f>'2.1'!B117</f>
        <v>3926.6</v>
      </c>
      <c r="J117" s="254">
        <f t="shared" si="7"/>
        <v>-658.76414699999987</v>
      </c>
      <c r="K117" s="125">
        <v>256.60000000000014</v>
      </c>
      <c r="L117" s="129">
        <v>212.70000000000005</v>
      </c>
      <c r="M117" s="256">
        <f t="shared" si="8"/>
        <v>-614.86414699999978</v>
      </c>
      <c r="N117" s="257">
        <v>776.5</v>
      </c>
      <c r="O117" s="258">
        <v>131.90000000000009</v>
      </c>
      <c r="P117" s="256">
        <f t="shared" si="9"/>
        <v>644.59999999999991</v>
      </c>
      <c r="Q117" s="64"/>
      <c r="R117" s="64"/>
      <c r="S117" s="64"/>
      <c r="T117" s="65"/>
    </row>
    <row r="118" spans="1:20" ht="12.75" customHeight="1" x14ac:dyDescent="0.25">
      <c r="A118" s="285">
        <v>2012.01</v>
      </c>
      <c r="B118" s="254">
        <f>'1.1'!C118</f>
        <v>2174.5638830000003</v>
      </c>
      <c r="C118" s="255">
        <f>'2.1'!C118</f>
        <v>2182.14</v>
      </c>
      <c r="D118" s="256">
        <f t="shared" si="5"/>
        <v>-7.5761169999996127</v>
      </c>
      <c r="E118" s="254">
        <f>'1.1'!M118</f>
        <v>63.61</v>
      </c>
      <c r="F118" s="255">
        <f>'2.1'!K118</f>
        <v>89.9</v>
      </c>
      <c r="G118" s="256">
        <f t="shared" si="6"/>
        <v>26.290000000000006</v>
      </c>
      <c r="H118" s="254">
        <f>'1.1'!B118</f>
        <v>2238.1738830000004</v>
      </c>
      <c r="I118" s="255">
        <f>'2.1'!B118</f>
        <v>2272.04</v>
      </c>
      <c r="J118" s="254">
        <f t="shared" si="7"/>
        <v>-33.866116999999576</v>
      </c>
      <c r="K118" s="125">
        <v>23.35</v>
      </c>
      <c r="L118" s="129">
        <v>102.71</v>
      </c>
      <c r="M118" s="256">
        <f t="shared" si="8"/>
        <v>-113.22611699999956</v>
      </c>
      <c r="N118" s="257">
        <v>1992.16</v>
      </c>
      <c r="O118" s="258">
        <v>1847.49</v>
      </c>
      <c r="P118" s="256">
        <f t="shared" si="9"/>
        <v>144.67000000000007</v>
      </c>
      <c r="Q118" s="64"/>
      <c r="R118" s="64"/>
      <c r="S118" s="64"/>
      <c r="T118" s="65"/>
    </row>
    <row r="119" spans="1:20" ht="12.75" customHeight="1" x14ac:dyDescent="0.25">
      <c r="A119" s="285">
        <v>2012.02</v>
      </c>
      <c r="B119" s="254">
        <f>'1.1'!C119</f>
        <v>2486.3342779999998</v>
      </c>
      <c r="C119" s="255">
        <f>'2.1'!C119</f>
        <v>2223.85</v>
      </c>
      <c r="D119" s="256">
        <f t="shared" si="5"/>
        <v>262.4842779999999</v>
      </c>
      <c r="E119" s="254">
        <f>'1.1'!M119</f>
        <v>38.44</v>
      </c>
      <c r="F119" s="255">
        <f>'2.1'!K119</f>
        <v>83.94</v>
      </c>
      <c r="G119" s="256">
        <f t="shared" si="6"/>
        <v>45.5</v>
      </c>
      <c r="H119" s="254">
        <f>'1.1'!B119</f>
        <v>2524.7742779999999</v>
      </c>
      <c r="I119" s="255">
        <f>'2.1'!B119</f>
        <v>2307.79</v>
      </c>
      <c r="J119" s="254">
        <f t="shared" si="7"/>
        <v>216.9842779999999</v>
      </c>
      <c r="K119" s="125">
        <v>92.830000000000013</v>
      </c>
      <c r="L119" s="129">
        <v>120.87000000000002</v>
      </c>
      <c r="M119" s="256">
        <f t="shared" si="8"/>
        <v>188.94427799999994</v>
      </c>
      <c r="N119" s="257">
        <v>134.53999999999974</v>
      </c>
      <c r="O119" s="258">
        <v>223.66999999999985</v>
      </c>
      <c r="P119" s="256">
        <f t="shared" si="9"/>
        <v>-89.130000000000109</v>
      </c>
      <c r="Q119" s="64"/>
      <c r="R119" s="64"/>
      <c r="S119" s="64"/>
      <c r="T119" s="65"/>
    </row>
    <row r="120" spans="1:20" ht="12.75" customHeight="1" x14ac:dyDescent="0.25">
      <c r="A120" s="285">
        <v>2012.03</v>
      </c>
      <c r="B120" s="254">
        <f>'1.1'!C120</f>
        <v>2553.190368</v>
      </c>
      <c r="C120" s="255">
        <f>'2.1'!C120</f>
        <v>2475.2600000000002</v>
      </c>
      <c r="D120" s="256">
        <f t="shared" si="5"/>
        <v>77.930367999999817</v>
      </c>
      <c r="E120" s="254">
        <f>'1.1'!M120</f>
        <v>87.07</v>
      </c>
      <c r="F120" s="255">
        <f>'2.1'!K120</f>
        <v>128.13</v>
      </c>
      <c r="G120" s="256">
        <f t="shared" si="6"/>
        <v>41.06</v>
      </c>
      <c r="H120" s="254">
        <f>'1.1'!B120</f>
        <v>2640.2603680000002</v>
      </c>
      <c r="I120" s="255">
        <f>'2.1'!B120</f>
        <v>2603.3900000000003</v>
      </c>
      <c r="J120" s="254">
        <f t="shared" si="7"/>
        <v>36.870367999999871</v>
      </c>
      <c r="K120" s="125">
        <v>117.78</v>
      </c>
      <c r="L120" s="129">
        <v>119.22999999999999</v>
      </c>
      <c r="M120" s="256">
        <f t="shared" si="8"/>
        <v>35.420367999999883</v>
      </c>
      <c r="N120" s="257">
        <v>320.51000000000022</v>
      </c>
      <c r="O120" s="258">
        <v>308.46000000000004</v>
      </c>
      <c r="P120" s="256">
        <f t="shared" si="9"/>
        <v>12.050000000000182</v>
      </c>
      <c r="Q120" s="64"/>
      <c r="R120" s="64"/>
      <c r="S120" s="64"/>
      <c r="T120" s="65"/>
    </row>
    <row r="121" spans="1:20" ht="12.75" customHeight="1" x14ac:dyDescent="0.25">
      <c r="A121" s="285">
        <v>2012.04</v>
      </c>
      <c r="B121" s="254">
        <f>'1.1'!C121</f>
        <v>2415.264408</v>
      </c>
      <c r="C121" s="255">
        <f>'2.1'!C121</f>
        <v>2707.3069999999998</v>
      </c>
      <c r="D121" s="256">
        <f t="shared" si="5"/>
        <v>-292.04259199999979</v>
      </c>
      <c r="E121" s="254">
        <f>'1.1'!M121</f>
        <v>100.18</v>
      </c>
      <c r="F121" s="255">
        <f>'2.1'!K121</f>
        <v>117.46</v>
      </c>
      <c r="G121" s="256">
        <f t="shared" si="6"/>
        <v>17.279999999999987</v>
      </c>
      <c r="H121" s="254">
        <f>'1.1'!B121</f>
        <v>2515.4444079999998</v>
      </c>
      <c r="I121" s="255">
        <f>'2.1'!B121</f>
        <v>2824.7669999999998</v>
      </c>
      <c r="J121" s="254">
        <f t="shared" si="7"/>
        <v>-309.32259199999999</v>
      </c>
      <c r="K121" s="125">
        <v>131.15</v>
      </c>
      <c r="L121" s="129">
        <v>151.26999999999998</v>
      </c>
      <c r="M121" s="256">
        <f t="shared" si="8"/>
        <v>-329.44259199999999</v>
      </c>
      <c r="N121" s="257">
        <v>289.67000000000007</v>
      </c>
      <c r="O121" s="258">
        <v>-132.86999999999989</v>
      </c>
      <c r="P121" s="256">
        <f t="shared" si="9"/>
        <v>422.53999999999996</v>
      </c>
      <c r="Q121" s="64"/>
      <c r="R121" s="64"/>
      <c r="S121" s="64"/>
      <c r="T121" s="65"/>
    </row>
    <row r="122" spans="1:20" ht="12.75" customHeight="1" x14ac:dyDescent="0.25">
      <c r="A122" s="285">
        <v>2012.05</v>
      </c>
      <c r="B122" s="254">
        <f>'1.1'!C122</f>
        <v>3177.943154</v>
      </c>
      <c r="C122" s="255">
        <f>'2.1'!C122</f>
        <v>2709.45</v>
      </c>
      <c r="D122" s="256">
        <f t="shared" si="5"/>
        <v>468.49315400000023</v>
      </c>
      <c r="E122" s="254">
        <f>'1.1'!M122</f>
        <v>82.35</v>
      </c>
      <c r="F122" s="255">
        <f>'2.1'!K122</f>
        <v>171.48</v>
      </c>
      <c r="G122" s="256">
        <f t="shared" si="6"/>
        <v>89.13</v>
      </c>
      <c r="H122" s="254">
        <f>'1.1'!B122</f>
        <v>3260.293154</v>
      </c>
      <c r="I122" s="255">
        <f>'2.1'!B122</f>
        <v>2880.93</v>
      </c>
      <c r="J122" s="254">
        <f t="shared" si="7"/>
        <v>379.36315400000012</v>
      </c>
      <c r="K122" s="125">
        <v>124.82999999999998</v>
      </c>
      <c r="L122" s="129">
        <v>156.44999999999999</v>
      </c>
      <c r="M122" s="256">
        <f t="shared" si="8"/>
        <v>347.74315400000012</v>
      </c>
      <c r="N122" s="257">
        <v>225.94000000000005</v>
      </c>
      <c r="O122" s="258">
        <v>529.44000000000005</v>
      </c>
      <c r="P122" s="256">
        <f t="shared" si="9"/>
        <v>-303.5</v>
      </c>
      <c r="Q122" s="64"/>
      <c r="R122" s="64"/>
      <c r="S122" s="64"/>
      <c r="T122" s="65"/>
    </row>
    <row r="123" spans="1:20" ht="12.75" customHeight="1" x14ac:dyDescent="0.25">
      <c r="A123" s="285">
        <v>2012.06</v>
      </c>
      <c r="B123" s="254">
        <f>'1.1'!C123</f>
        <v>3283.6166170000006</v>
      </c>
      <c r="C123" s="255">
        <f>'2.1'!C123</f>
        <v>3469.7200000000003</v>
      </c>
      <c r="D123" s="256">
        <f t="shared" si="5"/>
        <v>-186.10338299999967</v>
      </c>
      <c r="E123" s="254">
        <f>'1.1'!M123</f>
        <v>69.28</v>
      </c>
      <c r="F123" s="255">
        <f>'2.1'!K123</f>
        <v>173.35</v>
      </c>
      <c r="G123" s="256">
        <f t="shared" si="6"/>
        <v>104.07</v>
      </c>
      <c r="H123" s="254">
        <f>'1.1'!B123</f>
        <v>3352.8966170000008</v>
      </c>
      <c r="I123" s="255">
        <f>'2.1'!B123</f>
        <v>3643.07</v>
      </c>
      <c r="J123" s="254">
        <f t="shared" si="7"/>
        <v>-290.17338299999938</v>
      </c>
      <c r="K123" s="125">
        <v>192.77000000000004</v>
      </c>
      <c r="L123" s="129">
        <v>224.45000000000005</v>
      </c>
      <c r="M123" s="256">
        <f t="shared" si="8"/>
        <v>-321.85338299999938</v>
      </c>
      <c r="N123" s="257">
        <v>243.37999999999965</v>
      </c>
      <c r="O123" s="258">
        <v>-170.51999999999998</v>
      </c>
      <c r="P123" s="256">
        <f t="shared" si="9"/>
        <v>413.89999999999964</v>
      </c>
      <c r="Q123" s="64"/>
      <c r="R123" s="64"/>
      <c r="S123" s="64"/>
      <c r="T123" s="65"/>
    </row>
    <row r="124" spans="1:20" ht="12.75" customHeight="1" x14ac:dyDescent="0.25">
      <c r="A124" s="285">
        <v>2012.07</v>
      </c>
      <c r="B124" s="254">
        <f>'1.1'!C124</f>
        <v>2987.0265429999999</v>
      </c>
      <c r="C124" s="255">
        <f>'2.1'!C124</f>
        <v>2822.71</v>
      </c>
      <c r="D124" s="256">
        <f t="shared" si="5"/>
        <v>164.31654299999991</v>
      </c>
      <c r="E124" s="254">
        <f>'1.1'!M124</f>
        <v>96.05</v>
      </c>
      <c r="F124" s="255">
        <f>'2.1'!K124</f>
        <v>136.72</v>
      </c>
      <c r="G124" s="256">
        <f t="shared" si="6"/>
        <v>40.67</v>
      </c>
      <c r="H124" s="254">
        <f>'1.1'!B124</f>
        <v>3083.0765430000001</v>
      </c>
      <c r="I124" s="255">
        <f>'2.1'!B124</f>
        <v>2959.43</v>
      </c>
      <c r="J124" s="254">
        <f t="shared" si="7"/>
        <v>123.64654300000029</v>
      </c>
      <c r="K124" s="125">
        <v>147.75</v>
      </c>
      <c r="L124" s="129">
        <v>127.13</v>
      </c>
      <c r="M124" s="256">
        <f t="shared" si="8"/>
        <v>144.2665430000003</v>
      </c>
      <c r="N124" s="257">
        <v>12.300000000000182</v>
      </c>
      <c r="O124" s="258">
        <v>114.13000000000011</v>
      </c>
      <c r="P124" s="256">
        <f t="shared" si="9"/>
        <v>-101.82999999999993</v>
      </c>
      <c r="Q124" s="64"/>
      <c r="R124" s="64"/>
      <c r="S124" s="64"/>
      <c r="T124" s="65"/>
    </row>
    <row r="125" spans="1:20" ht="12.75" customHeight="1" x14ac:dyDescent="0.25">
      <c r="A125" s="285">
        <v>2012.08</v>
      </c>
      <c r="B125" s="254">
        <f>'1.1'!C125</f>
        <v>3025.1481699999995</v>
      </c>
      <c r="C125" s="255">
        <f>'2.1'!C125</f>
        <v>2797.5999999999995</v>
      </c>
      <c r="D125" s="256">
        <f t="shared" si="5"/>
        <v>227.54817000000003</v>
      </c>
      <c r="E125" s="254">
        <f>'1.1'!M125</f>
        <v>81.430000000000007</v>
      </c>
      <c r="F125" s="255">
        <f>'2.1'!K125</f>
        <v>148.84</v>
      </c>
      <c r="G125" s="256">
        <f t="shared" si="6"/>
        <v>67.41</v>
      </c>
      <c r="H125" s="254">
        <f>'1.1'!B125</f>
        <v>3106.5781699999993</v>
      </c>
      <c r="I125" s="255">
        <f>'2.1'!B125</f>
        <v>2946.4399999999996</v>
      </c>
      <c r="J125" s="254">
        <f t="shared" si="7"/>
        <v>160.13816999999972</v>
      </c>
      <c r="K125" s="125">
        <v>164.26999999999998</v>
      </c>
      <c r="L125" s="129">
        <v>134.38</v>
      </c>
      <c r="M125" s="256">
        <f t="shared" si="8"/>
        <v>190.0281699999997</v>
      </c>
      <c r="N125" s="257">
        <v>97.550000000000182</v>
      </c>
      <c r="O125" s="258">
        <v>253.28999999999996</v>
      </c>
      <c r="P125" s="256">
        <f t="shared" si="9"/>
        <v>-155.73999999999978</v>
      </c>
      <c r="Q125" s="64"/>
      <c r="R125" s="64"/>
      <c r="S125" s="64"/>
      <c r="T125" s="65"/>
    </row>
    <row r="126" spans="1:20" ht="12.75" customHeight="1" x14ac:dyDescent="0.25">
      <c r="A126" s="285">
        <v>2012.09</v>
      </c>
      <c r="B126" s="254">
        <f>'1.1'!C126</f>
        <v>3041.8340110000004</v>
      </c>
      <c r="C126" s="255">
        <f>'2.1'!C126</f>
        <v>2933.6799999999994</v>
      </c>
      <c r="D126" s="256">
        <f t="shared" si="5"/>
        <v>108.15401100000099</v>
      </c>
      <c r="E126" s="254">
        <f>'1.1'!M126</f>
        <v>54.78</v>
      </c>
      <c r="F126" s="255">
        <f>'2.1'!K126</f>
        <v>120.48</v>
      </c>
      <c r="G126" s="256">
        <f t="shared" si="6"/>
        <v>65.7</v>
      </c>
      <c r="H126" s="254">
        <f>'1.1'!B126</f>
        <v>3096.6140110000006</v>
      </c>
      <c r="I126" s="255">
        <f>'2.1'!B126</f>
        <v>3054.1599999999994</v>
      </c>
      <c r="J126" s="254">
        <f t="shared" si="7"/>
        <v>42.454011000001174</v>
      </c>
      <c r="K126" s="125">
        <v>133.75</v>
      </c>
      <c r="L126" s="129">
        <v>135.25</v>
      </c>
      <c r="M126" s="256">
        <f t="shared" si="8"/>
        <v>40.954011000001174</v>
      </c>
      <c r="N126" s="257">
        <v>93.049999999999727</v>
      </c>
      <c r="O126" s="258">
        <v>47.559999999999945</v>
      </c>
      <c r="P126" s="256">
        <f t="shared" si="9"/>
        <v>45.489999999999782</v>
      </c>
      <c r="Q126" s="64"/>
      <c r="R126" s="64"/>
      <c r="S126" s="64"/>
      <c r="T126" s="65"/>
    </row>
    <row r="127" spans="1:20" ht="12.75" customHeight="1" x14ac:dyDescent="0.25">
      <c r="A127" s="285">
        <v>2012.1</v>
      </c>
      <c r="B127" s="254">
        <f>'1.1'!C127</f>
        <v>3193.8284039999999</v>
      </c>
      <c r="C127" s="255">
        <f>'2.1'!C127</f>
        <v>2862.87</v>
      </c>
      <c r="D127" s="256">
        <f t="shared" si="5"/>
        <v>330.95840399999997</v>
      </c>
      <c r="E127" s="254">
        <f>'1.1'!M127</f>
        <v>64.67</v>
      </c>
      <c r="F127" s="255">
        <f>'2.1'!K127</f>
        <v>174.75</v>
      </c>
      <c r="G127" s="256">
        <f t="shared" si="6"/>
        <v>110.08</v>
      </c>
      <c r="H127" s="254">
        <f>'1.1'!B127</f>
        <v>3258.4984039999999</v>
      </c>
      <c r="I127" s="255">
        <f>'2.1'!B127</f>
        <v>3037.62</v>
      </c>
      <c r="J127" s="254">
        <f t="shared" si="7"/>
        <v>220.87840400000005</v>
      </c>
      <c r="K127" s="125">
        <v>131.48000000000002</v>
      </c>
      <c r="L127" s="129">
        <v>115.32999999999993</v>
      </c>
      <c r="M127" s="256">
        <f t="shared" si="8"/>
        <v>237.02840400000014</v>
      </c>
      <c r="N127" s="257">
        <v>427.52</v>
      </c>
      <c r="O127" s="258">
        <v>629.36000000000013</v>
      </c>
      <c r="P127" s="256">
        <f t="shared" si="9"/>
        <v>-201.84000000000015</v>
      </c>
      <c r="Q127" s="64"/>
      <c r="R127" s="64"/>
      <c r="S127" s="64"/>
      <c r="T127" s="65"/>
    </row>
    <row r="128" spans="1:20" ht="12.75" customHeight="1" x14ac:dyDescent="0.25">
      <c r="A128" s="285">
        <v>2012.11</v>
      </c>
      <c r="B128" s="254">
        <f>'1.1'!C128</f>
        <v>3225.7858040000001</v>
      </c>
      <c r="C128" s="255">
        <f>'2.1'!C128</f>
        <v>2944.6300000000006</v>
      </c>
      <c r="D128" s="256">
        <f t="shared" si="5"/>
        <v>281.15580399999953</v>
      </c>
      <c r="E128" s="254">
        <f>'1.1'!M128</f>
        <v>38.22</v>
      </c>
      <c r="F128" s="255">
        <f>'2.1'!K128</f>
        <v>93.14</v>
      </c>
      <c r="G128" s="256">
        <f t="shared" si="6"/>
        <v>54.92</v>
      </c>
      <c r="H128" s="254">
        <f>'1.1'!B128</f>
        <v>3264.0058039999999</v>
      </c>
      <c r="I128" s="255">
        <f>'2.1'!B128</f>
        <v>3037.7700000000004</v>
      </c>
      <c r="J128" s="254">
        <f t="shared" si="7"/>
        <v>226.23580399999946</v>
      </c>
      <c r="K128" s="125">
        <v>110.07999999999993</v>
      </c>
      <c r="L128" s="129">
        <v>157.46000000000004</v>
      </c>
      <c r="M128" s="256">
        <f t="shared" si="8"/>
        <v>178.85580399999935</v>
      </c>
      <c r="N128" s="257">
        <v>44.390000000000327</v>
      </c>
      <c r="O128" s="258">
        <v>144.20999999999958</v>
      </c>
      <c r="P128" s="256">
        <f t="shared" si="9"/>
        <v>-99.819999999999254</v>
      </c>
      <c r="Q128" s="64"/>
      <c r="R128" s="64"/>
      <c r="S128" s="64"/>
      <c r="T128" s="65"/>
    </row>
    <row r="129" spans="1:20" ht="12.75" customHeight="1" x14ac:dyDescent="0.25">
      <c r="A129" s="285">
        <v>2012.12</v>
      </c>
      <c r="B129" s="254">
        <f>'1.1'!C129</f>
        <v>4166.6871339999998</v>
      </c>
      <c r="C129" s="255">
        <f>'2.1'!C129</f>
        <v>4411.0199999999995</v>
      </c>
      <c r="D129" s="256">
        <f t="shared" si="5"/>
        <v>-244.33286599999974</v>
      </c>
      <c r="E129" s="254">
        <f>'1.1'!M129</f>
        <v>40.090000000000003</v>
      </c>
      <c r="F129" s="255">
        <f>'2.1'!K129</f>
        <v>222.67</v>
      </c>
      <c r="G129" s="256">
        <f t="shared" si="6"/>
        <v>182.57999999999998</v>
      </c>
      <c r="H129" s="254">
        <f>'1.1'!B129</f>
        <v>4206.7771339999999</v>
      </c>
      <c r="I129" s="255">
        <f>'2.1'!B129</f>
        <v>4633.6899999999996</v>
      </c>
      <c r="J129" s="254">
        <f t="shared" si="7"/>
        <v>-426.91286599999967</v>
      </c>
      <c r="K129" s="125">
        <v>373.98</v>
      </c>
      <c r="L129" s="129">
        <v>277.55999999999995</v>
      </c>
      <c r="M129" s="256">
        <f t="shared" si="8"/>
        <v>-330.49286599999959</v>
      </c>
      <c r="N129" s="257">
        <v>441.55000000000018</v>
      </c>
      <c r="O129" s="258">
        <v>57.830000000000382</v>
      </c>
      <c r="P129" s="256">
        <f t="shared" si="9"/>
        <v>383.7199999999998</v>
      </c>
      <c r="Q129" s="64"/>
      <c r="R129" s="64"/>
      <c r="S129" s="64"/>
      <c r="T129" s="65"/>
    </row>
    <row r="130" spans="1:20" ht="12.75" customHeight="1" x14ac:dyDescent="0.25">
      <c r="A130" s="285">
        <v>2013.01</v>
      </c>
      <c r="B130" s="254">
        <f>'1.1'!C130</f>
        <v>2848.8258729999998</v>
      </c>
      <c r="C130" s="255">
        <f>'2.1'!C130</f>
        <v>2777.2599999999998</v>
      </c>
      <c r="D130" s="256">
        <f t="shared" si="5"/>
        <v>71.565873000000011</v>
      </c>
      <c r="E130" s="254">
        <f>'1.1'!M130</f>
        <v>32.99</v>
      </c>
      <c r="F130" s="255">
        <f>'2.1'!K130</f>
        <v>90.04</v>
      </c>
      <c r="G130" s="256">
        <f t="shared" si="6"/>
        <v>57.050000000000004</v>
      </c>
      <c r="H130" s="254">
        <f>'1.1'!B130</f>
        <v>2881.8158729999996</v>
      </c>
      <c r="I130" s="255">
        <f>'2.1'!B130</f>
        <v>2867.2999999999997</v>
      </c>
      <c r="J130" s="254">
        <f t="shared" si="7"/>
        <v>14.515872999999829</v>
      </c>
      <c r="K130" s="125">
        <v>17.79</v>
      </c>
      <c r="L130" s="129">
        <v>125.98</v>
      </c>
      <c r="M130" s="256">
        <f t="shared" si="8"/>
        <v>-93.674127000000169</v>
      </c>
      <c r="N130" s="257">
        <v>2509.4499999999998</v>
      </c>
      <c r="O130" s="258">
        <v>2377.41</v>
      </c>
      <c r="P130" s="256">
        <f t="shared" si="9"/>
        <v>132.03999999999996</v>
      </c>
      <c r="Q130" s="64"/>
      <c r="R130" s="64"/>
      <c r="S130" s="64"/>
      <c r="T130" s="65"/>
    </row>
    <row r="131" spans="1:20" ht="12.75" customHeight="1" x14ac:dyDescent="0.25">
      <c r="A131" s="285">
        <v>2013.02</v>
      </c>
      <c r="B131" s="254">
        <f>'1.1'!C131</f>
        <v>3397.1580740000004</v>
      </c>
      <c r="C131" s="255">
        <f>'2.1'!C131</f>
        <v>2778.5599999999995</v>
      </c>
      <c r="D131" s="256">
        <f t="shared" si="5"/>
        <v>618.59807400000091</v>
      </c>
      <c r="E131" s="254">
        <f>'1.1'!M131</f>
        <v>59.35</v>
      </c>
      <c r="F131" s="255">
        <f>'2.1'!K131</f>
        <v>59.86</v>
      </c>
      <c r="G131" s="256">
        <f t="shared" si="6"/>
        <v>0.50999999999999801</v>
      </c>
      <c r="H131" s="254">
        <f>'1.1'!B131</f>
        <v>3456.5080740000003</v>
      </c>
      <c r="I131" s="255">
        <f>'2.1'!B131</f>
        <v>2838.4199999999996</v>
      </c>
      <c r="J131" s="254">
        <f t="shared" si="7"/>
        <v>618.08807400000069</v>
      </c>
      <c r="K131" s="125">
        <v>106.25999999999999</v>
      </c>
      <c r="L131" s="129">
        <v>126.45</v>
      </c>
      <c r="M131" s="256">
        <f t="shared" si="8"/>
        <v>597.89807400000063</v>
      </c>
      <c r="N131" s="257">
        <v>163.39000000000033</v>
      </c>
      <c r="O131" s="258">
        <v>640.10000000000036</v>
      </c>
      <c r="P131" s="256">
        <f t="shared" si="9"/>
        <v>-476.71000000000004</v>
      </c>
      <c r="Q131" s="64"/>
      <c r="R131" s="64"/>
      <c r="S131" s="64"/>
      <c r="T131" s="65"/>
    </row>
    <row r="132" spans="1:20" ht="12.75" customHeight="1" x14ac:dyDescent="0.25">
      <c r="A132" s="285">
        <v>2013.03</v>
      </c>
      <c r="B132" s="254">
        <f>'1.1'!C132</f>
        <v>3237.2327929999997</v>
      </c>
      <c r="C132" s="255">
        <f>'2.1'!C132</f>
        <v>3245.7000000000003</v>
      </c>
      <c r="D132" s="256">
        <f t="shared" si="5"/>
        <v>-8.4672070000005988</v>
      </c>
      <c r="E132" s="254">
        <f>'1.1'!M132</f>
        <v>57.08</v>
      </c>
      <c r="F132" s="255">
        <f>'2.1'!K132</f>
        <v>141.41999999999999</v>
      </c>
      <c r="G132" s="256">
        <f t="shared" si="6"/>
        <v>84.339999999999989</v>
      </c>
      <c r="H132" s="254">
        <f>'1.1'!B132</f>
        <v>3294.3127929999996</v>
      </c>
      <c r="I132" s="255">
        <f>'2.1'!B132</f>
        <v>3387.1200000000003</v>
      </c>
      <c r="J132" s="254">
        <f t="shared" si="7"/>
        <v>-92.807207000000744</v>
      </c>
      <c r="K132" s="125">
        <v>183.95</v>
      </c>
      <c r="L132" s="129">
        <v>189.55</v>
      </c>
      <c r="M132" s="256">
        <f t="shared" si="8"/>
        <v>-98.407207000000767</v>
      </c>
      <c r="N132" s="257">
        <v>375.27999999999975</v>
      </c>
      <c r="O132" s="258">
        <v>209.10999999999967</v>
      </c>
      <c r="P132" s="256">
        <f t="shared" si="9"/>
        <v>166.17000000000007</v>
      </c>
      <c r="Q132" s="64"/>
      <c r="R132" s="64"/>
      <c r="S132" s="64"/>
      <c r="T132" s="65"/>
    </row>
    <row r="133" spans="1:20" ht="12.75" customHeight="1" x14ac:dyDescent="0.25">
      <c r="A133" s="285">
        <v>2013.04</v>
      </c>
      <c r="B133" s="254">
        <f>'1.1'!C133</f>
        <v>3479.9740080000001</v>
      </c>
      <c r="C133" s="255">
        <f>'2.1'!C133</f>
        <v>3347.8599999999997</v>
      </c>
      <c r="D133" s="256">
        <f t="shared" si="5"/>
        <v>132.11400800000047</v>
      </c>
      <c r="E133" s="254">
        <f>'1.1'!M133</f>
        <v>170.22</v>
      </c>
      <c r="F133" s="255">
        <f>'2.1'!K133</f>
        <v>151.88</v>
      </c>
      <c r="G133" s="256">
        <f t="shared" si="6"/>
        <v>-18.340000000000003</v>
      </c>
      <c r="H133" s="254">
        <f>'1.1'!B133</f>
        <v>3650.1940079999999</v>
      </c>
      <c r="I133" s="255">
        <f>'2.1'!B133</f>
        <v>3499.74</v>
      </c>
      <c r="J133" s="254">
        <f t="shared" si="7"/>
        <v>150.45400800000016</v>
      </c>
      <c r="K133" s="125">
        <v>153.92000000000002</v>
      </c>
      <c r="L133" s="129">
        <v>197.53999999999996</v>
      </c>
      <c r="M133" s="256">
        <f t="shared" si="8"/>
        <v>106.83400800000021</v>
      </c>
      <c r="N133" s="257">
        <v>187.16000000000031</v>
      </c>
      <c r="O133" s="258">
        <v>168.72000000000025</v>
      </c>
      <c r="P133" s="256">
        <f t="shared" si="9"/>
        <v>18.440000000000055</v>
      </c>
      <c r="Q133" s="64"/>
      <c r="R133" s="64"/>
      <c r="S133" s="64"/>
      <c r="T133" s="65"/>
    </row>
    <row r="134" spans="1:20" ht="12.75" customHeight="1" x14ac:dyDescent="0.25">
      <c r="A134" s="285">
        <v>2013.05</v>
      </c>
      <c r="B134" s="254">
        <f>'1.1'!C134</f>
        <v>4077.2801359999999</v>
      </c>
      <c r="C134" s="255">
        <f>'2.1'!C134</f>
        <v>3390.6000000000004</v>
      </c>
      <c r="D134" s="256">
        <f t="shared" si="5"/>
        <v>686.68013599999949</v>
      </c>
      <c r="E134" s="254">
        <f>'1.1'!M134</f>
        <v>104.7</v>
      </c>
      <c r="F134" s="255">
        <f>'2.1'!K134</f>
        <v>245.98</v>
      </c>
      <c r="G134" s="256">
        <f t="shared" si="6"/>
        <v>141.27999999999997</v>
      </c>
      <c r="H134" s="254">
        <f>'1.1'!B134</f>
        <v>4181.9801360000001</v>
      </c>
      <c r="I134" s="255">
        <f>'2.1'!B134</f>
        <v>3636.5800000000004</v>
      </c>
      <c r="J134" s="254">
        <f t="shared" si="7"/>
        <v>545.40013599999975</v>
      </c>
      <c r="K134" s="125">
        <v>198.20999999999998</v>
      </c>
      <c r="L134" s="129">
        <v>157.73000000000002</v>
      </c>
      <c r="M134" s="256">
        <f t="shared" si="8"/>
        <v>585.88013599999977</v>
      </c>
      <c r="N134" s="257">
        <v>138.12999999999965</v>
      </c>
      <c r="O134" s="258">
        <v>663.90999999999985</v>
      </c>
      <c r="P134" s="256">
        <f t="shared" si="9"/>
        <v>-525.7800000000002</v>
      </c>
      <c r="Q134" s="64"/>
      <c r="R134" s="64"/>
      <c r="S134" s="64"/>
      <c r="T134" s="65"/>
    </row>
    <row r="135" spans="1:20" ht="12.75" customHeight="1" x14ac:dyDescent="0.25">
      <c r="A135" s="285">
        <v>2013.06</v>
      </c>
      <c r="B135" s="254">
        <f>'1.1'!C135</f>
        <v>4271.3819279999998</v>
      </c>
      <c r="C135" s="255">
        <f>'2.1'!C135</f>
        <v>4405.1900000000005</v>
      </c>
      <c r="D135" s="256">
        <f t="shared" si="5"/>
        <v>-133.80807200000072</v>
      </c>
      <c r="E135" s="254">
        <f>'1.1'!M135</f>
        <v>81.67</v>
      </c>
      <c r="F135" s="255">
        <f>'2.1'!K135</f>
        <v>189.73</v>
      </c>
      <c r="G135" s="256">
        <f t="shared" si="6"/>
        <v>108.05999999999999</v>
      </c>
      <c r="H135" s="254">
        <f>'1.1'!B135</f>
        <v>4353.0519279999999</v>
      </c>
      <c r="I135" s="255">
        <f>'2.1'!B135</f>
        <v>4594.92</v>
      </c>
      <c r="J135" s="254">
        <f t="shared" si="7"/>
        <v>-241.86807200000021</v>
      </c>
      <c r="K135" s="125">
        <v>262.64999999999998</v>
      </c>
      <c r="L135" s="129">
        <v>266.97000000000003</v>
      </c>
      <c r="M135" s="256">
        <f t="shared" si="8"/>
        <v>-246.18807200000026</v>
      </c>
      <c r="N135" s="257">
        <v>224.68000000000029</v>
      </c>
      <c r="O135" s="258">
        <v>-128.73999999999978</v>
      </c>
      <c r="P135" s="256">
        <f t="shared" si="9"/>
        <v>353.42000000000007</v>
      </c>
      <c r="Q135" s="64"/>
      <c r="R135" s="64"/>
      <c r="S135" s="64"/>
      <c r="T135" s="65"/>
    </row>
    <row r="136" spans="1:20" ht="12.75" customHeight="1" x14ac:dyDescent="0.25">
      <c r="A136" s="285">
        <v>2013.07</v>
      </c>
      <c r="B136" s="254">
        <f>'1.1'!C136</f>
        <v>4054.0371570000002</v>
      </c>
      <c r="C136" s="255">
        <f>'2.1'!C136</f>
        <v>3681.1499999999996</v>
      </c>
      <c r="D136" s="256">
        <f t="shared" si="5"/>
        <v>372.88715700000057</v>
      </c>
      <c r="E136" s="254">
        <f>'1.1'!M136</f>
        <v>128.15</v>
      </c>
      <c r="F136" s="255">
        <f>'2.1'!K136</f>
        <v>229.66</v>
      </c>
      <c r="G136" s="256">
        <f t="shared" si="6"/>
        <v>101.50999999999999</v>
      </c>
      <c r="H136" s="254">
        <f>'1.1'!B136</f>
        <v>4182.1871570000003</v>
      </c>
      <c r="I136" s="255">
        <f>'2.1'!B136</f>
        <v>3910.8099999999995</v>
      </c>
      <c r="J136" s="254">
        <f t="shared" si="7"/>
        <v>271.37715700000081</v>
      </c>
      <c r="K136" s="125">
        <v>200.78999999999996</v>
      </c>
      <c r="L136" s="129">
        <v>218.17000000000007</v>
      </c>
      <c r="M136" s="256">
        <f t="shared" si="8"/>
        <v>253.9971570000007</v>
      </c>
      <c r="N136" s="257">
        <v>444.96000000000004</v>
      </c>
      <c r="O136" s="258">
        <v>646.17000000000007</v>
      </c>
      <c r="P136" s="256">
        <f t="shared" si="9"/>
        <v>-201.21000000000004</v>
      </c>
      <c r="Q136" s="64"/>
      <c r="R136" s="64"/>
      <c r="S136" s="64"/>
      <c r="T136" s="65"/>
    </row>
    <row r="137" spans="1:20" ht="12.75" customHeight="1" x14ac:dyDescent="0.25">
      <c r="A137" s="285">
        <v>2013.08</v>
      </c>
      <c r="B137" s="254">
        <f>'1.1'!C137</f>
        <v>4102.9316349999999</v>
      </c>
      <c r="C137" s="255">
        <f>'2.1'!C137</f>
        <v>3740.0200000000004</v>
      </c>
      <c r="D137" s="256">
        <f t="shared" si="5"/>
        <v>362.91163499999948</v>
      </c>
      <c r="E137" s="254">
        <f>'1.1'!M137</f>
        <v>142.96</v>
      </c>
      <c r="F137" s="255">
        <f>'2.1'!K137</f>
        <v>305.75</v>
      </c>
      <c r="G137" s="256">
        <f t="shared" si="6"/>
        <v>162.79</v>
      </c>
      <c r="H137" s="254">
        <f>'1.1'!B137</f>
        <v>4245.891635</v>
      </c>
      <c r="I137" s="255">
        <f>'2.1'!B137</f>
        <v>4045.7700000000004</v>
      </c>
      <c r="J137" s="254">
        <f t="shared" si="7"/>
        <v>200.12163499999951</v>
      </c>
      <c r="K137" s="125">
        <v>701.68000000000006</v>
      </c>
      <c r="L137" s="129">
        <v>542.8599999999999</v>
      </c>
      <c r="M137" s="256">
        <f t="shared" si="8"/>
        <v>358.94163499999968</v>
      </c>
      <c r="N137" s="257">
        <v>-3723.1000000000004</v>
      </c>
      <c r="O137" s="258">
        <v>-4193.3500000000004</v>
      </c>
      <c r="P137" s="256">
        <f t="shared" si="9"/>
        <v>470.25</v>
      </c>
      <c r="Q137" s="64"/>
      <c r="R137" s="64"/>
      <c r="S137" s="64"/>
      <c r="T137" s="65"/>
    </row>
    <row r="138" spans="1:20" ht="12.75" customHeight="1" x14ac:dyDescent="0.25">
      <c r="A138" s="285">
        <v>2013.09</v>
      </c>
      <c r="B138" s="254">
        <f>'1.1'!C138</f>
        <v>4058.542027</v>
      </c>
      <c r="C138" s="255">
        <f>'2.1'!C138</f>
        <v>3794.1599999999994</v>
      </c>
      <c r="D138" s="256">
        <f t="shared" si="5"/>
        <v>264.38202700000056</v>
      </c>
      <c r="E138" s="254">
        <f>'1.1'!M138</f>
        <v>111.89</v>
      </c>
      <c r="F138" s="255">
        <f>'2.1'!K138</f>
        <v>230.05</v>
      </c>
      <c r="G138" s="256">
        <f t="shared" si="6"/>
        <v>118.16000000000001</v>
      </c>
      <c r="H138" s="254">
        <f>'1.1'!B138</f>
        <v>4170.4320269999998</v>
      </c>
      <c r="I138" s="255">
        <f>'2.1'!B138</f>
        <v>4024.2099999999996</v>
      </c>
      <c r="J138" s="254">
        <f t="shared" si="7"/>
        <v>146.22202700000025</v>
      </c>
      <c r="K138" s="125">
        <v>-283.6400000000001</v>
      </c>
      <c r="L138" s="129">
        <v>-111.72000000000003</v>
      </c>
      <c r="M138" s="256">
        <f t="shared" si="8"/>
        <v>-25.69797299999982</v>
      </c>
      <c r="N138" s="257">
        <v>3945.12</v>
      </c>
      <c r="O138" s="258">
        <v>4598.03</v>
      </c>
      <c r="P138" s="256">
        <f t="shared" si="9"/>
        <v>-652.90999999999985</v>
      </c>
      <c r="Q138" s="64"/>
      <c r="R138" s="64"/>
      <c r="S138" s="64"/>
      <c r="T138" s="65"/>
    </row>
    <row r="139" spans="1:20" ht="12.75" customHeight="1" x14ac:dyDescent="0.25">
      <c r="A139" s="285">
        <v>2013.1</v>
      </c>
      <c r="B139" s="254">
        <f>'1.1'!C139</f>
        <v>4244.8013639999999</v>
      </c>
      <c r="C139" s="255">
        <f>'2.1'!C139</f>
        <v>3915.9900000000002</v>
      </c>
      <c r="D139" s="256">
        <f t="shared" si="5"/>
        <v>328.81136399999968</v>
      </c>
      <c r="E139" s="254">
        <f>'1.1'!M139</f>
        <v>87.21</v>
      </c>
      <c r="F139" s="255">
        <f>'2.1'!K139</f>
        <v>246.04</v>
      </c>
      <c r="G139" s="256">
        <f t="shared" si="6"/>
        <v>158.82999999999998</v>
      </c>
      <c r="H139" s="254">
        <f>'1.1'!B139</f>
        <v>4332.011364</v>
      </c>
      <c r="I139" s="255">
        <f>'2.1'!B139</f>
        <v>4162.0300000000007</v>
      </c>
      <c r="J139" s="254">
        <f t="shared" si="7"/>
        <v>169.9813639999993</v>
      </c>
      <c r="K139" s="125">
        <v>229.68999999999869</v>
      </c>
      <c r="L139" s="129">
        <v>-2.2699999999999818</v>
      </c>
      <c r="M139" s="256">
        <f t="shared" si="8"/>
        <v>401.94136399999798</v>
      </c>
      <c r="N139" s="257">
        <v>238.60000000000036</v>
      </c>
      <c r="O139" s="258">
        <v>334.10000000000036</v>
      </c>
      <c r="P139" s="256">
        <f t="shared" si="9"/>
        <v>-95.5</v>
      </c>
      <c r="Q139" s="64"/>
      <c r="R139" s="64"/>
      <c r="S139" s="64"/>
      <c r="T139" s="65"/>
    </row>
    <row r="140" spans="1:20" ht="12.75" customHeight="1" x14ac:dyDescent="0.25">
      <c r="A140" s="285">
        <v>2013.11</v>
      </c>
      <c r="B140" s="254">
        <f>'1.1'!C140</f>
        <v>4122.7131140000001</v>
      </c>
      <c r="C140" s="255">
        <f>'2.1'!C140</f>
        <v>3824.7499999999995</v>
      </c>
      <c r="D140" s="256">
        <f t="shared" ref="D140:D203" si="10">B140-C140</f>
        <v>297.96311400000059</v>
      </c>
      <c r="E140" s="254">
        <f>'1.1'!M140</f>
        <v>41.53</v>
      </c>
      <c r="F140" s="255">
        <f>'2.1'!K140</f>
        <v>229.05</v>
      </c>
      <c r="G140" s="256">
        <f t="shared" ref="G140:G198" si="11">F140-E140</f>
        <v>187.52</v>
      </c>
      <c r="H140" s="254">
        <f>'1.1'!B140</f>
        <v>4164.2431139999999</v>
      </c>
      <c r="I140" s="255">
        <f>'2.1'!B140</f>
        <v>4053.7999999999997</v>
      </c>
      <c r="J140" s="254">
        <f t="shared" ref="J140:J201" si="12">H140-I140</f>
        <v>110.44311400000015</v>
      </c>
      <c r="K140" s="125">
        <v>221.34999999999991</v>
      </c>
      <c r="L140" s="129">
        <v>187.90999999999985</v>
      </c>
      <c r="M140" s="256">
        <f t="shared" ref="M140:M201" si="13">J140+K140-L140</f>
        <v>143.88311400000021</v>
      </c>
      <c r="N140" s="257">
        <v>579.69999999999982</v>
      </c>
      <c r="O140" s="258">
        <v>592.32999999999993</v>
      </c>
      <c r="P140" s="256">
        <f t="shared" ref="P140:P203" si="14">N140-O140</f>
        <v>-12.630000000000109</v>
      </c>
      <c r="Q140" s="64"/>
      <c r="R140" s="64"/>
      <c r="S140" s="64"/>
      <c r="T140" s="65"/>
    </row>
    <row r="141" spans="1:20" ht="12.75" customHeight="1" x14ac:dyDescent="0.25">
      <c r="A141" s="285">
        <v>2013.12</v>
      </c>
      <c r="B141" s="254">
        <f>'1.1'!C141</f>
        <v>5155.5251609999996</v>
      </c>
      <c r="C141" s="255">
        <f>'2.1'!C141</f>
        <v>5921.5700000000006</v>
      </c>
      <c r="D141" s="256">
        <f t="shared" si="10"/>
        <v>-766.04483900000105</v>
      </c>
      <c r="E141" s="254">
        <f>'1.1'!M141</f>
        <v>44.97</v>
      </c>
      <c r="F141" s="255">
        <f>'2.1'!K141</f>
        <v>556.37</v>
      </c>
      <c r="G141" s="256">
        <f t="shared" si="11"/>
        <v>511.4</v>
      </c>
      <c r="H141" s="254">
        <f>'1.1'!B141</f>
        <v>5200.4951609999998</v>
      </c>
      <c r="I141" s="255">
        <f>'2.1'!B141</f>
        <v>6477.9400000000005</v>
      </c>
      <c r="J141" s="254">
        <f t="shared" si="12"/>
        <v>-1277.4448390000007</v>
      </c>
      <c r="K141" s="125">
        <v>569.6</v>
      </c>
      <c r="L141" s="129">
        <v>664.83</v>
      </c>
      <c r="M141" s="256">
        <f t="shared" si="13"/>
        <v>-1372.6748390000007</v>
      </c>
      <c r="N141" s="257">
        <v>579.69999999999982</v>
      </c>
      <c r="O141" s="258">
        <v>592.32999999999993</v>
      </c>
      <c r="P141" s="256">
        <f t="shared" si="14"/>
        <v>-12.630000000000109</v>
      </c>
      <c r="Q141" s="64"/>
      <c r="R141" s="64"/>
      <c r="S141" s="64"/>
      <c r="T141" s="65"/>
    </row>
    <row r="142" spans="1:20" ht="12.75" customHeight="1" x14ac:dyDescent="0.25">
      <c r="A142" s="285">
        <v>2014.01</v>
      </c>
      <c r="B142" s="254">
        <f>'1.1'!C142</f>
        <v>3897.9500000000003</v>
      </c>
      <c r="C142" s="255">
        <f>'2.1'!C142</f>
        <v>3713.81</v>
      </c>
      <c r="D142" s="256">
        <f t="shared" si="10"/>
        <v>184.14000000000033</v>
      </c>
      <c r="E142" s="254">
        <f>'1.1'!M142</f>
        <v>54.06</v>
      </c>
      <c r="F142" s="255">
        <f>'2.1'!K142</f>
        <v>95.75</v>
      </c>
      <c r="G142" s="256">
        <f t="shared" si="11"/>
        <v>41.69</v>
      </c>
      <c r="H142" s="254">
        <f>'1.1'!B142</f>
        <v>3952.01</v>
      </c>
      <c r="I142" s="255">
        <f>'2.1'!B142</f>
        <v>3809.56</v>
      </c>
      <c r="J142" s="254">
        <f t="shared" si="12"/>
        <v>142.45000000000027</v>
      </c>
      <c r="K142" s="125">
        <v>26.29</v>
      </c>
      <c r="L142" s="129">
        <v>182.63</v>
      </c>
      <c r="M142" s="256">
        <f t="shared" si="13"/>
        <v>-13.889999999999731</v>
      </c>
      <c r="N142" s="257">
        <v>3168.02</v>
      </c>
      <c r="O142" s="258">
        <v>3154.04</v>
      </c>
      <c r="P142" s="256">
        <f t="shared" si="14"/>
        <v>13.980000000000018</v>
      </c>
      <c r="Q142" s="64"/>
      <c r="R142" s="64"/>
      <c r="S142" s="64"/>
      <c r="T142" s="65"/>
    </row>
    <row r="143" spans="1:20" ht="12.75" customHeight="1" x14ac:dyDescent="0.25">
      <c r="A143" s="285">
        <v>2014.02</v>
      </c>
      <c r="B143" s="254">
        <f>'1.1'!C143</f>
        <v>4445.5600000000004</v>
      </c>
      <c r="C143" s="255">
        <f>'2.1'!C143</f>
        <v>3948.67</v>
      </c>
      <c r="D143" s="256">
        <f t="shared" si="10"/>
        <v>496.89000000000033</v>
      </c>
      <c r="E143" s="254">
        <f>'1.1'!M143</f>
        <v>58.19</v>
      </c>
      <c r="F143" s="255">
        <f>'2.1'!K143</f>
        <v>189.97</v>
      </c>
      <c r="G143" s="256">
        <f t="shared" si="11"/>
        <v>131.78</v>
      </c>
      <c r="H143" s="254">
        <f>'1.1'!B143</f>
        <v>4503.75</v>
      </c>
      <c r="I143" s="255">
        <f>'2.1'!B143</f>
        <v>4138.6400000000003</v>
      </c>
      <c r="J143" s="254">
        <f t="shared" si="12"/>
        <v>365.10999999999967</v>
      </c>
      <c r="K143" s="125">
        <v>189.20999999999998</v>
      </c>
      <c r="L143" s="129">
        <v>238.57000000000002</v>
      </c>
      <c r="M143" s="256">
        <f t="shared" si="13"/>
        <v>315.74999999999966</v>
      </c>
      <c r="N143" s="257">
        <v>463.34000000000015</v>
      </c>
      <c r="O143" s="258">
        <v>819.13999999999987</v>
      </c>
      <c r="P143" s="256">
        <f t="shared" si="14"/>
        <v>-355.79999999999973</v>
      </c>
      <c r="Q143" s="64"/>
      <c r="R143" s="64"/>
      <c r="S143" s="64"/>
      <c r="T143" s="65"/>
    </row>
    <row r="144" spans="1:20" ht="12.75" customHeight="1" x14ac:dyDescent="0.25">
      <c r="A144" s="285">
        <v>2014.03</v>
      </c>
      <c r="B144" s="254">
        <f>'1.1'!C144</f>
        <v>4165.55</v>
      </c>
      <c r="C144" s="255">
        <f>'2.1'!C144</f>
        <v>4700.5</v>
      </c>
      <c r="D144" s="256">
        <f t="shared" si="10"/>
        <v>-534.94999999999982</v>
      </c>
      <c r="E144" s="254">
        <f>'1.1'!M144</f>
        <v>78.94</v>
      </c>
      <c r="F144" s="255">
        <f>'2.1'!K144</f>
        <v>196.97500000000002</v>
      </c>
      <c r="G144" s="256">
        <f t="shared" si="11"/>
        <v>118.03500000000003</v>
      </c>
      <c r="H144" s="254">
        <f>'1.1'!B144</f>
        <v>4244.49</v>
      </c>
      <c r="I144" s="255">
        <f>'2.1'!B144</f>
        <v>4897.4750000000004</v>
      </c>
      <c r="J144" s="254">
        <f t="shared" si="12"/>
        <v>-652.98500000000058</v>
      </c>
      <c r="K144" s="125">
        <v>334.32000000000005</v>
      </c>
      <c r="L144" s="129">
        <v>346.47999999999996</v>
      </c>
      <c r="M144" s="256">
        <f t="shared" si="13"/>
        <v>-665.14500000000044</v>
      </c>
      <c r="N144" s="257">
        <v>639.69000000000005</v>
      </c>
      <c r="O144" s="258">
        <v>-65.5</v>
      </c>
      <c r="P144" s="256">
        <f t="shared" si="14"/>
        <v>705.19</v>
      </c>
      <c r="Q144" s="64"/>
      <c r="R144" s="64"/>
      <c r="S144" s="64"/>
      <c r="T144" s="65"/>
    </row>
    <row r="145" spans="1:20" ht="12.75" customHeight="1" x14ac:dyDescent="0.25">
      <c r="A145" s="285">
        <v>2014.04</v>
      </c>
      <c r="B145" s="254">
        <f>'1.1'!C145</f>
        <v>4565.0179999999991</v>
      </c>
      <c r="C145" s="255">
        <f>'2.1'!C145</f>
        <v>4429.99</v>
      </c>
      <c r="D145" s="256">
        <f t="shared" si="10"/>
        <v>135.02799999999934</v>
      </c>
      <c r="E145" s="254">
        <f>'1.1'!M145</f>
        <v>322.59999999999997</v>
      </c>
      <c r="F145" s="255">
        <f>'2.1'!K145</f>
        <v>288.19</v>
      </c>
      <c r="G145" s="256">
        <f t="shared" si="11"/>
        <v>-34.409999999999968</v>
      </c>
      <c r="H145" s="254">
        <f>'1.1'!B145</f>
        <v>4887.6179999999995</v>
      </c>
      <c r="I145" s="255">
        <f>'2.1'!B145</f>
        <v>4718.1799999999994</v>
      </c>
      <c r="J145" s="254">
        <f t="shared" si="12"/>
        <v>169.4380000000001</v>
      </c>
      <c r="K145" s="125">
        <v>251.91762865999999</v>
      </c>
      <c r="L145" s="129">
        <v>241.22214235000001</v>
      </c>
      <c r="M145" s="256">
        <f t="shared" si="13"/>
        <v>180.13348631000008</v>
      </c>
      <c r="N145" s="257">
        <v>160.47881295000025</v>
      </c>
      <c r="O145" s="258">
        <v>340.58401012000058</v>
      </c>
      <c r="P145" s="256">
        <f t="shared" si="14"/>
        <v>-180.10519717000034</v>
      </c>
      <c r="Q145" s="64"/>
      <c r="R145" s="64"/>
      <c r="S145" s="64"/>
      <c r="T145" s="65"/>
    </row>
    <row r="146" spans="1:20" ht="12.75" customHeight="1" x14ac:dyDescent="0.25">
      <c r="A146" s="285">
        <v>2014.05</v>
      </c>
      <c r="B146" s="254">
        <f>'1.1'!C146</f>
        <v>5397.2349999999997</v>
      </c>
      <c r="C146" s="255">
        <f>'2.1'!C146</f>
        <v>4847.1500000000005</v>
      </c>
      <c r="D146" s="256">
        <f t="shared" si="10"/>
        <v>550.08499999999913</v>
      </c>
      <c r="E146" s="254">
        <f>'1.1'!M146</f>
        <v>153.01</v>
      </c>
      <c r="F146" s="255">
        <f>'2.1'!K146</f>
        <v>338.09699999999998</v>
      </c>
      <c r="G146" s="256">
        <f t="shared" si="11"/>
        <v>185.08699999999999</v>
      </c>
      <c r="H146" s="254">
        <f>'1.1'!B146</f>
        <v>5550.2449999999999</v>
      </c>
      <c r="I146" s="255">
        <f>'2.1'!B146</f>
        <v>5185.2470000000003</v>
      </c>
      <c r="J146" s="254">
        <f t="shared" si="12"/>
        <v>364.99799999999959</v>
      </c>
      <c r="K146" s="125">
        <v>283.28089826999997</v>
      </c>
      <c r="L146" s="129">
        <v>272.18949858000008</v>
      </c>
      <c r="M146" s="256">
        <f t="shared" si="13"/>
        <v>376.08939968999948</v>
      </c>
      <c r="N146" s="257">
        <v>312.37122983999961</v>
      </c>
      <c r="O146" s="258">
        <v>688.45581548999962</v>
      </c>
      <c r="P146" s="256">
        <f t="shared" si="14"/>
        <v>-376.08458565000001</v>
      </c>
      <c r="Q146" s="64"/>
      <c r="R146" s="64"/>
      <c r="S146" s="64"/>
      <c r="T146" s="65"/>
    </row>
    <row r="147" spans="1:20" ht="12.75" customHeight="1" x14ac:dyDescent="0.25">
      <c r="A147" s="285">
        <v>2014.06</v>
      </c>
      <c r="B147" s="254">
        <f>'1.1'!C147</f>
        <v>5640.3</v>
      </c>
      <c r="C147" s="255">
        <f>'2.1'!C147</f>
        <v>6025.4870000000001</v>
      </c>
      <c r="D147" s="256">
        <f t="shared" si="10"/>
        <v>-385.1869999999999</v>
      </c>
      <c r="E147" s="254">
        <f>'1.1'!M147</f>
        <v>165.51</v>
      </c>
      <c r="F147" s="255">
        <f>'2.1'!K147</f>
        <v>365.45</v>
      </c>
      <c r="G147" s="256">
        <f t="shared" si="11"/>
        <v>199.94</v>
      </c>
      <c r="H147" s="254">
        <f>'1.1'!B147</f>
        <v>5805.81</v>
      </c>
      <c r="I147" s="255">
        <f>'2.1'!B147</f>
        <v>6390.9369999999999</v>
      </c>
      <c r="J147" s="254">
        <f t="shared" si="12"/>
        <v>-585.1269999999995</v>
      </c>
      <c r="K147" s="125">
        <v>377.73560483000006</v>
      </c>
      <c r="L147" s="129">
        <v>401.17505336999989</v>
      </c>
      <c r="M147" s="256">
        <f t="shared" si="13"/>
        <v>-608.56644853999933</v>
      </c>
      <c r="N147" s="257">
        <v>204.78457202000027</v>
      </c>
      <c r="O147" s="258">
        <v>-403.82187363000048</v>
      </c>
      <c r="P147" s="256">
        <f t="shared" si="14"/>
        <v>608.60644565000075</v>
      </c>
      <c r="Q147" s="64"/>
      <c r="R147" s="64"/>
      <c r="S147" s="64"/>
      <c r="T147" s="65"/>
    </row>
    <row r="148" spans="1:20" ht="12.75" customHeight="1" x14ac:dyDescent="0.25">
      <c r="A148" s="285">
        <v>2014.07</v>
      </c>
      <c r="B148" s="254">
        <f>'1.1'!C148</f>
        <v>5328.5670000000009</v>
      </c>
      <c r="C148" s="255">
        <f>'2.1'!C148</f>
        <v>5053.3959999999997</v>
      </c>
      <c r="D148" s="256">
        <f t="shared" si="10"/>
        <v>275.17100000000119</v>
      </c>
      <c r="E148" s="254">
        <f>'1.1'!M148</f>
        <v>208.762</v>
      </c>
      <c r="F148" s="255">
        <f>'2.1'!K148</f>
        <v>439.23700000000002</v>
      </c>
      <c r="G148" s="256">
        <f t="shared" si="11"/>
        <v>230.47500000000002</v>
      </c>
      <c r="H148" s="254">
        <f>'1.1'!B148</f>
        <v>5537.3290000000006</v>
      </c>
      <c r="I148" s="255">
        <f>'2.1'!B148</f>
        <v>5492.6329999999998</v>
      </c>
      <c r="J148" s="254">
        <f t="shared" si="12"/>
        <v>44.696000000000822</v>
      </c>
      <c r="K148" s="125">
        <v>268.68699272000003</v>
      </c>
      <c r="L148" s="129">
        <v>252.59920978000014</v>
      </c>
      <c r="M148" s="256">
        <f t="shared" si="13"/>
        <v>60.783782940000719</v>
      </c>
      <c r="N148" s="257">
        <v>303.65193000999989</v>
      </c>
      <c r="O148" s="258">
        <v>364.34725395000078</v>
      </c>
      <c r="P148" s="256">
        <f t="shared" si="14"/>
        <v>-60.69532394000089</v>
      </c>
      <c r="Q148" s="64"/>
      <c r="R148" s="64"/>
      <c r="S148" s="64"/>
      <c r="T148" s="65"/>
    </row>
    <row r="149" spans="1:20" ht="12.75" customHeight="1" x14ac:dyDescent="0.25">
      <c r="A149" s="285">
        <v>2014.08</v>
      </c>
      <c r="B149" s="254">
        <f>'1.1'!C149</f>
        <v>5402.5019999999995</v>
      </c>
      <c r="C149" s="255">
        <f>'2.1'!C149</f>
        <v>5013.9359999999997</v>
      </c>
      <c r="D149" s="256">
        <f t="shared" si="10"/>
        <v>388.5659999999998</v>
      </c>
      <c r="E149" s="254">
        <f>'1.1'!M149</f>
        <v>128.358</v>
      </c>
      <c r="F149" s="255">
        <f>'2.1'!K149</f>
        <v>351.83099999999996</v>
      </c>
      <c r="G149" s="256">
        <f t="shared" si="11"/>
        <v>223.47299999999996</v>
      </c>
      <c r="H149" s="254">
        <f>'1.1'!B149</f>
        <v>5530.86</v>
      </c>
      <c r="I149" s="255">
        <f>'2.1'!B149</f>
        <v>5365.7669999999998</v>
      </c>
      <c r="J149" s="254">
        <f t="shared" si="12"/>
        <v>165.09299999999985</v>
      </c>
      <c r="K149" s="125">
        <v>304.45470405999981</v>
      </c>
      <c r="L149" s="129">
        <v>287.91221433999999</v>
      </c>
      <c r="M149" s="256">
        <f t="shared" si="13"/>
        <v>181.63548971999967</v>
      </c>
      <c r="N149" s="257">
        <v>698.78593414999978</v>
      </c>
      <c r="O149" s="258">
        <v>880.42363810000006</v>
      </c>
      <c r="P149" s="256">
        <f t="shared" si="14"/>
        <v>-181.63770395000029</v>
      </c>
      <c r="Q149" s="64"/>
      <c r="R149" s="64"/>
      <c r="S149" s="64"/>
      <c r="T149" s="65"/>
    </row>
    <row r="150" spans="1:20" ht="12.75" customHeight="1" x14ac:dyDescent="0.25">
      <c r="A150" s="285">
        <v>2014.09</v>
      </c>
      <c r="B150" s="254">
        <f>'1.1'!C150</f>
        <v>5505.8509999999997</v>
      </c>
      <c r="C150" s="255">
        <f>'2.1'!C150</f>
        <v>5047.0479999999998</v>
      </c>
      <c r="D150" s="256">
        <f t="shared" si="10"/>
        <v>458.80299999999988</v>
      </c>
      <c r="E150" s="254">
        <f>'1.1'!M150</f>
        <v>102.81100000000001</v>
      </c>
      <c r="F150" s="255">
        <f>'2.1'!K150</f>
        <v>417.209</v>
      </c>
      <c r="G150" s="256">
        <f t="shared" si="11"/>
        <v>314.39800000000002</v>
      </c>
      <c r="H150" s="254">
        <f>'1.1'!B150</f>
        <v>5608.6619999999994</v>
      </c>
      <c r="I150" s="255">
        <f>'2.1'!B150</f>
        <v>5464.2569999999996</v>
      </c>
      <c r="J150" s="254">
        <f t="shared" si="12"/>
        <v>144.40499999999975</v>
      </c>
      <c r="K150" s="125">
        <v>276.90321504999997</v>
      </c>
      <c r="L150" s="129">
        <v>282.00010917999998</v>
      </c>
      <c r="M150" s="256">
        <f t="shared" si="13"/>
        <v>139.30810586999974</v>
      </c>
      <c r="N150" s="257">
        <v>143.70167290999962</v>
      </c>
      <c r="O150" s="258">
        <v>283.00671750999936</v>
      </c>
      <c r="P150" s="256">
        <f t="shared" si="14"/>
        <v>-139.30504459999975</v>
      </c>
      <c r="Q150" s="64"/>
      <c r="R150" s="64"/>
      <c r="S150" s="64"/>
      <c r="T150" s="65"/>
    </row>
    <row r="151" spans="1:20" ht="12.75" customHeight="1" x14ac:dyDescent="0.25">
      <c r="A151" s="285">
        <v>2014.1</v>
      </c>
      <c r="B151" s="254">
        <f>'1.1'!C151</f>
        <v>5672.1120000000001</v>
      </c>
      <c r="C151" s="255">
        <f>'2.1'!C151</f>
        <v>5335.0960000000005</v>
      </c>
      <c r="D151" s="256">
        <f t="shared" si="10"/>
        <v>337.01599999999962</v>
      </c>
      <c r="E151" s="254">
        <f>'1.1'!M151</f>
        <v>164.291</v>
      </c>
      <c r="F151" s="255">
        <f>'2.1'!K151</f>
        <v>482.79300000000001</v>
      </c>
      <c r="G151" s="256">
        <f t="shared" si="11"/>
        <v>318.50200000000001</v>
      </c>
      <c r="H151" s="254">
        <f>'1.1'!B151</f>
        <v>5836.4030000000002</v>
      </c>
      <c r="I151" s="255">
        <f>'2.1'!B151</f>
        <v>5817.8890000000001</v>
      </c>
      <c r="J151" s="254">
        <f t="shared" si="12"/>
        <v>18.514000000000124</v>
      </c>
      <c r="K151" s="125">
        <v>282.67136380000011</v>
      </c>
      <c r="L151" s="129">
        <v>282.61508432999972</v>
      </c>
      <c r="M151" s="256">
        <f t="shared" si="13"/>
        <v>18.570279470000514</v>
      </c>
      <c r="N151" s="257">
        <v>95.205125970000154</v>
      </c>
      <c r="O151" s="258">
        <v>113.78559319000033</v>
      </c>
      <c r="P151" s="256">
        <f t="shared" si="14"/>
        <v>-18.580467220000173</v>
      </c>
      <c r="Q151" s="64"/>
      <c r="R151" s="64"/>
      <c r="S151" s="64"/>
      <c r="T151" s="65"/>
    </row>
    <row r="152" spans="1:20" ht="12.75" customHeight="1" x14ac:dyDescent="0.25">
      <c r="A152" s="285">
        <v>2014.11</v>
      </c>
      <c r="B152" s="254">
        <f>'1.1'!C152</f>
        <v>5446.5940000000001</v>
      </c>
      <c r="C152" s="255">
        <f>'2.1'!C152</f>
        <v>5341.5609999999997</v>
      </c>
      <c r="D152" s="256">
        <f t="shared" si="10"/>
        <v>105.03300000000036</v>
      </c>
      <c r="E152" s="254">
        <f>'1.1'!M152</f>
        <v>151.756</v>
      </c>
      <c r="F152" s="255">
        <f>'2.1'!K152</f>
        <v>356.82900000000001</v>
      </c>
      <c r="G152" s="256">
        <f t="shared" si="11"/>
        <v>205.07300000000001</v>
      </c>
      <c r="H152" s="254">
        <f>'1.1'!B152</f>
        <v>5598.35</v>
      </c>
      <c r="I152" s="255">
        <f>'2.1'!B152</f>
        <v>5698.3899999999994</v>
      </c>
      <c r="J152" s="254">
        <f t="shared" si="12"/>
        <v>-100.03999999999905</v>
      </c>
      <c r="K152" s="125">
        <v>276.00456652000003</v>
      </c>
      <c r="L152" s="129">
        <v>281.64637082000036</v>
      </c>
      <c r="M152" s="256">
        <f t="shared" si="13"/>
        <v>-105.68180429999938</v>
      </c>
      <c r="N152" s="257">
        <v>279.98429064999982</v>
      </c>
      <c r="O152" s="258">
        <v>174.30242928000007</v>
      </c>
      <c r="P152" s="256">
        <f t="shared" si="14"/>
        <v>105.68186136999975</v>
      </c>
      <c r="Q152" s="64"/>
      <c r="R152" s="64"/>
      <c r="S152" s="64"/>
      <c r="T152" s="65"/>
    </row>
    <row r="153" spans="1:20" ht="12.75" customHeight="1" x14ac:dyDescent="0.25">
      <c r="A153" s="285">
        <v>2014.12</v>
      </c>
      <c r="B153" s="254">
        <f>'1.1'!C153</f>
        <v>7091.9384490000002</v>
      </c>
      <c r="C153" s="255">
        <f>'2.1'!C153</f>
        <v>7985.83</v>
      </c>
      <c r="D153" s="256">
        <f t="shared" si="10"/>
        <v>-893.89155099999971</v>
      </c>
      <c r="E153" s="254">
        <f>'1.1'!M153</f>
        <v>74.72</v>
      </c>
      <c r="F153" s="255">
        <f>'2.1'!K153</f>
        <v>822.58</v>
      </c>
      <c r="G153" s="256">
        <f t="shared" si="11"/>
        <v>747.86</v>
      </c>
      <c r="H153" s="254">
        <f>'1.1'!B153</f>
        <v>7166.6584490000005</v>
      </c>
      <c r="I153" s="255">
        <f>'2.1'!B153</f>
        <v>8808.41</v>
      </c>
      <c r="J153" s="254">
        <f t="shared" si="12"/>
        <v>-1641.7515509999994</v>
      </c>
      <c r="K153" s="259">
        <f xml:space="preserve"> (3600776899.96/1000000)-SUM('4.1'!K142:K152)</f>
        <v>729.30192605000002</v>
      </c>
      <c r="L153" s="260">
        <f xml:space="preserve"> (3600776899.96/1000000)-SUM('4.1'!L142:L152)</f>
        <v>531.73721720999993</v>
      </c>
      <c r="M153" s="256">
        <f t="shared" si="13"/>
        <v>-1444.1868421599993</v>
      </c>
      <c r="N153" s="261">
        <f xml:space="preserve"> ( 7778474486.71/1000000)-SUM('4.1'!N142:N152)</f>
        <v>1308.4609182100003</v>
      </c>
      <c r="O153" s="262">
        <f xml:space="preserve"> (6112925504.01/1000000)-SUM('4.1'!O142:O152)</f>
        <v>-235.83807999999954</v>
      </c>
      <c r="P153" s="256">
        <f t="shared" si="14"/>
        <v>1544.2989982099998</v>
      </c>
      <c r="Q153" s="64"/>
      <c r="R153" s="64"/>
      <c r="S153" s="64"/>
      <c r="T153" s="65"/>
    </row>
    <row r="154" spans="1:20" ht="12.75" customHeight="1" x14ac:dyDescent="0.25">
      <c r="A154" s="285">
        <v>2015.01</v>
      </c>
      <c r="B154" s="254">
        <f>'1.1'!C154</f>
        <v>4962.9549999999999</v>
      </c>
      <c r="C154" s="255">
        <f>'2.1'!C154</f>
        <v>4955.7929999999997</v>
      </c>
      <c r="D154" s="256">
        <f t="shared" si="10"/>
        <v>7.1620000000002619</v>
      </c>
      <c r="E154" s="254">
        <f>'1.1'!M154</f>
        <v>81.405999999999992</v>
      </c>
      <c r="F154" s="255">
        <v>300.14699999999999</v>
      </c>
      <c r="G154" s="256">
        <f t="shared" si="11"/>
        <v>218.74099999999999</v>
      </c>
      <c r="H154" s="254">
        <f>'1.1'!B154</f>
        <v>5044.3609999999999</v>
      </c>
      <c r="I154" s="255">
        <f>'2.1'!B154</f>
        <v>5255.94</v>
      </c>
      <c r="J154" s="254">
        <f t="shared" si="12"/>
        <v>-211.57899999999972</v>
      </c>
      <c r="K154" s="125">
        <v>48.887299229999996</v>
      </c>
      <c r="L154" s="129">
        <v>233.50195421999999</v>
      </c>
      <c r="M154" s="256">
        <f t="shared" si="13"/>
        <v>-396.19365498999969</v>
      </c>
      <c r="N154" s="257">
        <v>4502.3473950799998</v>
      </c>
      <c r="O154" s="258">
        <v>4106.15655212</v>
      </c>
      <c r="P154" s="256">
        <f t="shared" si="14"/>
        <v>396.19084295999983</v>
      </c>
      <c r="Q154" s="64"/>
      <c r="R154" s="64"/>
      <c r="S154" s="64"/>
      <c r="T154" s="65"/>
    </row>
    <row r="155" spans="1:20" ht="12.75" customHeight="1" x14ac:dyDescent="0.25">
      <c r="A155" s="285">
        <v>2015.02</v>
      </c>
      <c r="B155" s="254">
        <f>'1.1'!C155</f>
        <v>5814.8239999999996</v>
      </c>
      <c r="C155" s="255">
        <f>'2.1'!C155</f>
        <v>5082.4960000000001</v>
      </c>
      <c r="D155" s="256">
        <f t="shared" si="10"/>
        <v>732.32799999999952</v>
      </c>
      <c r="E155" s="254">
        <f>'1.1'!M155</f>
        <v>77.709000000000003</v>
      </c>
      <c r="F155" s="255">
        <v>287.99099999999999</v>
      </c>
      <c r="G155" s="256">
        <f t="shared" si="11"/>
        <v>210.28199999999998</v>
      </c>
      <c r="H155" s="254">
        <f>'1.1'!B155</f>
        <v>5892.5329999999994</v>
      </c>
      <c r="I155" s="255">
        <f>'2.1'!B155</f>
        <v>5370.4870000000001</v>
      </c>
      <c r="J155" s="254">
        <f t="shared" si="12"/>
        <v>522.04599999999937</v>
      </c>
      <c r="K155" s="125">
        <v>238.92612226</v>
      </c>
      <c r="L155" s="129">
        <v>289.66266123000003</v>
      </c>
      <c r="M155" s="256">
        <f t="shared" si="13"/>
        <v>471.3094610299994</v>
      </c>
      <c r="N155" s="257">
        <v>546.13991582000017</v>
      </c>
      <c r="O155" s="258">
        <v>1017.4679542200001</v>
      </c>
      <c r="P155" s="256">
        <f t="shared" si="14"/>
        <v>-471.32803839999997</v>
      </c>
      <c r="Q155" s="64"/>
      <c r="R155" s="64"/>
      <c r="S155" s="64"/>
      <c r="T155" s="65"/>
    </row>
    <row r="156" spans="1:20" ht="12.75" customHeight="1" x14ac:dyDescent="0.25">
      <c r="A156" s="285">
        <v>2015.03</v>
      </c>
      <c r="B156" s="254">
        <f>'1.1'!C156</f>
        <v>5634.3270000000002</v>
      </c>
      <c r="C156" s="255">
        <f>'2.1'!C156</f>
        <v>5392.22</v>
      </c>
      <c r="D156" s="256">
        <f t="shared" si="10"/>
        <v>242.10699999999997</v>
      </c>
      <c r="E156" s="254">
        <f>'1.1'!M156</f>
        <v>118.43</v>
      </c>
      <c r="F156" s="255">
        <v>637.95000000000005</v>
      </c>
      <c r="G156" s="256">
        <f t="shared" si="11"/>
        <v>519.52</v>
      </c>
      <c r="H156" s="254">
        <f>'1.1'!B156</f>
        <v>5752.7570000000005</v>
      </c>
      <c r="I156" s="255">
        <f>'2.1'!B156</f>
        <v>6030.17</v>
      </c>
      <c r="J156" s="254">
        <f t="shared" si="12"/>
        <v>-277.41299999999956</v>
      </c>
      <c r="K156" s="125">
        <v>283.01966576999996</v>
      </c>
      <c r="L156" s="129">
        <v>328.98679810999988</v>
      </c>
      <c r="M156" s="256">
        <f t="shared" si="13"/>
        <v>-323.38013233999948</v>
      </c>
      <c r="N156" s="257">
        <v>692.3314376899998</v>
      </c>
      <c r="O156" s="258">
        <v>368.93531005999921</v>
      </c>
      <c r="P156" s="256">
        <f t="shared" si="14"/>
        <v>323.39612763000059</v>
      </c>
      <c r="Q156" s="64"/>
      <c r="R156" s="64"/>
      <c r="S156" s="64"/>
      <c r="T156" s="65"/>
    </row>
    <row r="157" spans="1:20" ht="12.75" customHeight="1" x14ac:dyDescent="0.25">
      <c r="A157" s="285">
        <v>2015.04</v>
      </c>
      <c r="B157" s="254">
        <f>'1.1'!C157</f>
        <v>6307.07</v>
      </c>
      <c r="C157" s="255">
        <f>'2.1'!C157</f>
        <v>6924.0099999999993</v>
      </c>
      <c r="D157" s="256">
        <f t="shared" si="10"/>
        <v>-616.9399999999996</v>
      </c>
      <c r="E157" s="254">
        <f>'1.1'!M157</f>
        <v>220.03</v>
      </c>
      <c r="F157" s="255">
        <v>551.98</v>
      </c>
      <c r="G157" s="256">
        <f t="shared" si="11"/>
        <v>331.95000000000005</v>
      </c>
      <c r="H157" s="254">
        <f>'1.1'!B157</f>
        <v>6527.0999999999995</v>
      </c>
      <c r="I157" s="255">
        <f>'2.1'!B157</f>
        <v>7475.99</v>
      </c>
      <c r="J157" s="254">
        <f t="shared" si="12"/>
        <v>-948.89000000000033</v>
      </c>
      <c r="K157" s="125">
        <v>366.29078118000007</v>
      </c>
      <c r="L157" s="129">
        <v>448.03023027999996</v>
      </c>
      <c r="M157" s="256">
        <f t="shared" si="13"/>
        <v>-1030.6294491000003</v>
      </c>
      <c r="N157" s="257">
        <v>1469.8525785700003</v>
      </c>
      <c r="O157" s="258">
        <v>439.23850787000083</v>
      </c>
      <c r="P157" s="256">
        <f t="shared" si="14"/>
        <v>1030.6140706999995</v>
      </c>
      <c r="Q157" s="64"/>
      <c r="R157" s="64"/>
      <c r="S157" s="64"/>
      <c r="T157" s="65"/>
    </row>
    <row r="158" spans="1:20" ht="12.75" customHeight="1" x14ac:dyDescent="0.25">
      <c r="A158" s="285">
        <v>2015.05</v>
      </c>
      <c r="B158" s="254">
        <f>'1.1'!C158</f>
        <v>7096.674</v>
      </c>
      <c r="C158" s="255">
        <f>'2.1'!C158</f>
        <v>6664.9299999999994</v>
      </c>
      <c r="D158" s="256">
        <f t="shared" si="10"/>
        <v>431.7440000000006</v>
      </c>
      <c r="E158" s="254">
        <f>'1.1'!M158</f>
        <v>191.53</v>
      </c>
      <c r="F158" s="255">
        <v>638.04999999999995</v>
      </c>
      <c r="G158" s="256">
        <f t="shared" si="11"/>
        <v>446.52</v>
      </c>
      <c r="H158" s="254">
        <f>'1.1'!B158</f>
        <v>7288.2039999999997</v>
      </c>
      <c r="I158" s="255">
        <f>'2.1'!B158</f>
        <v>7302.98</v>
      </c>
      <c r="J158" s="254">
        <f t="shared" si="12"/>
        <v>-14.77599999999984</v>
      </c>
      <c r="K158" s="125">
        <v>404.48903269000016</v>
      </c>
      <c r="L158" s="129">
        <v>342.29052787000012</v>
      </c>
      <c r="M158" s="256">
        <f t="shared" si="13"/>
        <v>47.422504820000199</v>
      </c>
      <c r="N158" s="257">
        <v>636.43105061000006</v>
      </c>
      <c r="O158" s="258">
        <v>683.85601945999952</v>
      </c>
      <c r="P158" s="256">
        <f t="shared" si="14"/>
        <v>-47.424968849999459</v>
      </c>
      <c r="Q158" s="64"/>
      <c r="R158" s="64"/>
      <c r="S158" s="64"/>
      <c r="T158" s="65"/>
    </row>
    <row r="159" spans="1:20" ht="12.75" customHeight="1" x14ac:dyDescent="0.25">
      <c r="A159" s="285">
        <v>2015.06</v>
      </c>
      <c r="B159" s="254">
        <f>'1.1'!C159</f>
        <v>7516.6539999999995</v>
      </c>
      <c r="C159" s="255">
        <f>'2.1'!C159</f>
        <v>8361.98</v>
      </c>
      <c r="D159" s="256">
        <f t="shared" si="10"/>
        <v>-845.32600000000002</v>
      </c>
      <c r="E159" s="254">
        <f>'1.1'!M159</f>
        <v>264.45999999999998</v>
      </c>
      <c r="F159" s="255">
        <v>587.76</v>
      </c>
      <c r="G159" s="256">
        <f t="shared" si="11"/>
        <v>323.3</v>
      </c>
      <c r="H159" s="254">
        <f>'1.1'!B159</f>
        <v>7781.1139999999996</v>
      </c>
      <c r="I159" s="255">
        <f>'2.1'!B159</f>
        <v>8949.74</v>
      </c>
      <c r="J159" s="254">
        <f t="shared" si="12"/>
        <v>-1168.6260000000002</v>
      </c>
      <c r="K159" s="125">
        <v>509.10887911999981</v>
      </c>
      <c r="L159" s="129">
        <v>536.21541003999994</v>
      </c>
      <c r="M159" s="256">
        <f t="shared" si="13"/>
        <v>-1195.7325309200005</v>
      </c>
      <c r="N159" s="257">
        <v>709.80354479000107</v>
      </c>
      <c r="O159" s="258">
        <v>-485.91503906999969</v>
      </c>
      <c r="P159" s="256">
        <f t="shared" si="14"/>
        <v>1195.7185838600008</v>
      </c>
      <c r="Q159" s="64"/>
      <c r="R159" s="64"/>
      <c r="S159" s="64"/>
      <c r="T159" s="65"/>
    </row>
    <row r="160" spans="1:20" ht="12.75" customHeight="1" x14ac:dyDescent="0.25">
      <c r="A160" s="285">
        <v>2015.07</v>
      </c>
      <c r="B160" s="254">
        <f>'1.1'!C160</f>
        <v>7260.866</v>
      </c>
      <c r="C160" s="255">
        <f>'2.1'!C160</f>
        <v>7066.33</v>
      </c>
      <c r="D160" s="256">
        <f t="shared" si="10"/>
        <v>194.53600000000006</v>
      </c>
      <c r="E160" s="254">
        <f>'1.1'!M160</f>
        <v>264.77</v>
      </c>
      <c r="F160" s="255">
        <v>667.37</v>
      </c>
      <c r="G160" s="256">
        <f t="shared" si="11"/>
        <v>402.6</v>
      </c>
      <c r="H160" s="254">
        <f>'1.1'!B160</f>
        <v>7525.6360000000004</v>
      </c>
      <c r="I160" s="255">
        <f>'2.1'!B160</f>
        <v>7733.7</v>
      </c>
      <c r="J160" s="254">
        <f t="shared" si="12"/>
        <v>-208.0639999999994</v>
      </c>
      <c r="K160" s="125">
        <v>312.78534084000012</v>
      </c>
      <c r="L160" s="129">
        <v>445.8708700100002</v>
      </c>
      <c r="M160" s="256">
        <f t="shared" si="13"/>
        <v>-341.14952916999948</v>
      </c>
      <c r="N160" s="257">
        <v>482.10381397999936</v>
      </c>
      <c r="O160" s="258">
        <v>240.95453483999972</v>
      </c>
      <c r="P160" s="256">
        <f t="shared" si="14"/>
        <v>241.14927913999963</v>
      </c>
      <c r="Q160" s="64"/>
      <c r="R160" s="64"/>
      <c r="S160" s="64"/>
      <c r="T160" s="65"/>
    </row>
    <row r="161" spans="1:20" ht="12.75" customHeight="1" x14ac:dyDescent="0.25">
      <c r="A161" s="285">
        <v>2015.08</v>
      </c>
      <c r="B161" s="254">
        <f>'1.1'!C161</f>
        <v>7104.4459999999999</v>
      </c>
      <c r="C161" s="255">
        <f>'2.1'!C161</f>
        <v>6893.5800000000008</v>
      </c>
      <c r="D161" s="256">
        <f t="shared" si="10"/>
        <v>210.86599999999908</v>
      </c>
      <c r="E161" s="254">
        <f>'1.1'!M161</f>
        <v>131.56</v>
      </c>
      <c r="F161" s="255">
        <v>552.48</v>
      </c>
      <c r="G161" s="256">
        <f t="shared" si="11"/>
        <v>420.92</v>
      </c>
      <c r="H161" s="254">
        <f>'1.1'!B161</f>
        <v>7236.0060000000003</v>
      </c>
      <c r="I161" s="255">
        <f>'2.1'!B161</f>
        <v>7446.0600000000013</v>
      </c>
      <c r="J161" s="254">
        <f t="shared" si="12"/>
        <v>-210.054000000001</v>
      </c>
      <c r="K161" s="125">
        <v>457.01236498000026</v>
      </c>
      <c r="L161" s="129">
        <v>423.22826613000018</v>
      </c>
      <c r="M161" s="256">
        <f t="shared" si="13"/>
        <v>-176.26990115000092</v>
      </c>
      <c r="N161" s="257">
        <v>18.229140679997727</v>
      </c>
      <c r="O161" s="258">
        <v>-258.03674715999932</v>
      </c>
      <c r="P161" s="256">
        <f t="shared" si="14"/>
        <v>276.26588783999705</v>
      </c>
      <c r="Q161" s="64"/>
      <c r="R161" s="64"/>
      <c r="S161" s="64"/>
      <c r="T161" s="65"/>
    </row>
    <row r="162" spans="1:20" ht="12.75" customHeight="1" x14ac:dyDescent="0.25">
      <c r="A162" s="285">
        <v>2015.09</v>
      </c>
      <c r="B162" s="254">
        <f>'1.1'!C162</f>
        <v>7181.7450000000008</v>
      </c>
      <c r="C162" s="255">
        <f>'2.1'!C162</f>
        <v>7106.33</v>
      </c>
      <c r="D162" s="256">
        <f t="shared" si="10"/>
        <v>75.415000000000873</v>
      </c>
      <c r="E162" s="254">
        <f>'1.1'!M162</f>
        <v>118.33</v>
      </c>
      <c r="F162" s="255">
        <v>685.18</v>
      </c>
      <c r="G162" s="256">
        <f t="shared" si="11"/>
        <v>566.84999999999991</v>
      </c>
      <c r="H162" s="254">
        <f>'1.1'!B162</f>
        <v>7300.0750000000007</v>
      </c>
      <c r="I162" s="255">
        <f>'2.1'!B162</f>
        <v>7791.51</v>
      </c>
      <c r="J162" s="254">
        <f t="shared" si="12"/>
        <v>-491.43499999999949</v>
      </c>
      <c r="K162" s="125">
        <v>310.59022192999964</v>
      </c>
      <c r="L162" s="129">
        <v>366.32120905999966</v>
      </c>
      <c r="M162" s="256">
        <f t="shared" si="13"/>
        <v>-547.16598712999951</v>
      </c>
      <c r="N162" s="257">
        <v>701.890900960002</v>
      </c>
      <c r="O162" s="258">
        <v>154.72776640999928</v>
      </c>
      <c r="P162" s="256">
        <f t="shared" si="14"/>
        <v>547.16313455000272</v>
      </c>
      <c r="Q162" s="64"/>
      <c r="R162" s="64"/>
      <c r="S162" s="64"/>
      <c r="T162" s="65"/>
    </row>
    <row r="163" spans="1:20" ht="12.75" customHeight="1" x14ac:dyDescent="0.25">
      <c r="A163" s="285">
        <v>2015.1</v>
      </c>
      <c r="B163" s="254">
        <f>'1.1'!C163</f>
        <v>7422.03</v>
      </c>
      <c r="C163" s="255">
        <f>'2.1'!C163</f>
        <v>7146.2599999999993</v>
      </c>
      <c r="D163" s="256">
        <f t="shared" si="10"/>
        <v>275.77000000000044</v>
      </c>
      <c r="E163" s="254">
        <f>'1.1'!M163</f>
        <v>128.35</v>
      </c>
      <c r="F163" s="255">
        <v>461.47</v>
      </c>
      <c r="G163" s="256">
        <f t="shared" si="11"/>
        <v>333.12</v>
      </c>
      <c r="H163" s="254">
        <f>'1.1'!B163</f>
        <v>7550.38</v>
      </c>
      <c r="I163" s="255">
        <f>'2.1'!B163</f>
        <v>7607.73</v>
      </c>
      <c r="J163" s="254">
        <f t="shared" si="12"/>
        <v>-57.349999999999454</v>
      </c>
      <c r="K163" s="125">
        <v>375.01618994</v>
      </c>
      <c r="L163" s="129">
        <v>376.73677732000044</v>
      </c>
      <c r="M163" s="256">
        <f t="shared" si="13"/>
        <v>-59.070587379999893</v>
      </c>
      <c r="N163" s="257">
        <v>242.00783721000153</v>
      </c>
      <c r="O163" s="258">
        <v>182.91666481000084</v>
      </c>
      <c r="P163" s="256">
        <f t="shared" si="14"/>
        <v>59.091172400000687</v>
      </c>
      <c r="Q163" s="64"/>
      <c r="R163" s="64"/>
      <c r="S163" s="64"/>
      <c r="T163" s="65"/>
    </row>
    <row r="164" spans="1:20" ht="12.75" customHeight="1" x14ac:dyDescent="0.25">
      <c r="A164" s="285">
        <v>2015.11</v>
      </c>
      <c r="B164" s="254">
        <f>'1.1'!C164</f>
        <v>6933.1089999999986</v>
      </c>
      <c r="C164" s="255">
        <f>'2.1'!C164</f>
        <v>7078.0399999999991</v>
      </c>
      <c r="D164" s="256">
        <f t="shared" si="10"/>
        <v>-144.93100000000049</v>
      </c>
      <c r="E164" s="254">
        <f>'1.1'!M164</f>
        <v>76.27</v>
      </c>
      <c r="F164" s="255">
        <v>467.88</v>
      </c>
      <c r="G164" s="256">
        <f t="shared" si="11"/>
        <v>391.61</v>
      </c>
      <c r="H164" s="254">
        <f>'1.1'!B164</f>
        <v>7009.378999999999</v>
      </c>
      <c r="I164" s="255">
        <f>'2.1'!B164</f>
        <v>7545.9199999999992</v>
      </c>
      <c r="J164" s="254">
        <f t="shared" si="12"/>
        <v>-536.54100000000017</v>
      </c>
      <c r="K164" s="125">
        <v>493.1204460300001</v>
      </c>
      <c r="L164" s="129">
        <v>684.30232573000023</v>
      </c>
      <c r="M164" s="256">
        <f t="shared" si="13"/>
        <v>-727.72287970000025</v>
      </c>
      <c r="N164" s="257">
        <v>1626.2471848000005</v>
      </c>
      <c r="O164" s="258">
        <v>898.53493959999923</v>
      </c>
      <c r="P164" s="256">
        <f t="shared" si="14"/>
        <v>727.71224520000123</v>
      </c>
      <c r="Q164" s="64"/>
      <c r="R164" s="64"/>
      <c r="S164" s="64"/>
      <c r="T164" s="65"/>
    </row>
    <row r="165" spans="1:20" ht="12.75" customHeight="1" x14ac:dyDescent="0.25">
      <c r="A165" s="285">
        <v>2015.12</v>
      </c>
      <c r="B165" s="254">
        <f>'1.1'!C165</f>
        <v>10363.865</v>
      </c>
      <c r="C165" s="255">
        <f>'2.1'!C165</f>
        <v>10746.74</v>
      </c>
      <c r="D165" s="256">
        <f t="shared" si="10"/>
        <v>-382.875</v>
      </c>
      <c r="E165" s="254">
        <f>'1.1'!M165</f>
        <v>165.32999999999998</v>
      </c>
      <c r="F165" s="255">
        <v>1171.1399999999999</v>
      </c>
      <c r="G165" s="256">
        <f t="shared" si="11"/>
        <v>1005.81</v>
      </c>
      <c r="H165" s="254">
        <f>'1.1'!B165</f>
        <v>10529.195</v>
      </c>
      <c r="I165" s="255">
        <f>'2.1'!B165</f>
        <v>11917.88</v>
      </c>
      <c r="J165" s="254">
        <f t="shared" si="12"/>
        <v>-1388.6849999999995</v>
      </c>
      <c r="K165" s="125">
        <v>1124.7277634899988</v>
      </c>
      <c r="L165" s="129">
        <v>471.67526243999976</v>
      </c>
      <c r="M165" s="256">
        <f t="shared" si="13"/>
        <v>-735.63249895000047</v>
      </c>
      <c r="N165" s="257">
        <v>2425.0739821199986</v>
      </c>
      <c r="O165" s="258">
        <v>1689.4459015300008</v>
      </c>
      <c r="P165" s="256">
        <f t="shared" si="14"/>
        <v>735.62808058999781</v>
      </c>
      <c r="Q165" s="64"/>
      <c r="R165" s="64"/>
      <c r="S165" s="64"/>
      <c r="T165" s="65"/>
    </row>
    <row r="166" spans="1:20" ht="12.75" customHeight="1" x14ac:dyDescent="0.25">
      <c r="A166" s="285">
        <v>2016.01</v>
      </c>
      <c r="B166" s="254">
        <f>'1.1'!C166</f>
        <v>7586.6329999999998</v>
      </c>
      <c r="C166" s="255">
        <f>'2.1'!C166</f>
        <v>7336.75</v>
      </c>
      <c r="D166" s="256">
        <f t="shared" si="10"/>
        <v>249.88299999999981</v>
      </c>
      <c r="E166" s="254">
        <f>'1.1'!M166</f>
        <v>167.22</v>
      </c>
      <c r="F166" s="255">
        <v>212.97</v>
      </c>
      <c r="G166" s="256">
        <f t="shared" si="11"/>
        <v>45.75</v>
      </c>
      <c r="H166" s="254">
        <f>'1.1'!B166</f>
        <v>7753.8530000000001</v>
      </c>
      <c r="I166" s="255">
        <f>'2.1'!B166</f>
        <v>7549.72</v>
      </c>
      <c r="J166" s="254">
        <f t="shared" si="12"/>
        <v>204.13299999999981</v>
      </c>
      <c r="K166" s="125">
        <v>76.831402249999996</v>
      </c>
      <c r="L166" s="129">
        <v>716.98913419000007</v>
      </c>
      <c r="M166" s="256">
        <f t="shared" si="13"/>
        <v>-436.02473194000027</v>
      </c>
      <c r="N166" s="257">
        <v>7428.7789855500005</v>
      </c>
      <c r="O166" s="258">
        <v>6992.7698138999995</v>
      </c>
      <c r="P166" s="256">
        <f t="shared" si="14"/>
        <v>436.00917165000101</v>
      </c>
      <c r="Q166" s="64"/>
      <c r="R166" s="64"/>
      <c r="S166" s="64"/>
      <c r="T166" s="65"/>
    </row>
    <row r="167" spans="1:20" ht="12.75" customHeight="1" x14ac:dyDescent="0.25">
      <c r="A167" s="285">
        <v>2016.02</v>
      </c>
      <c r="B167" s="254">
        <f>'1.1'!C167</f>
        <v>8303.9930000000004</v>
      </c>
      <c r="C167" s="255">
        <f>'2.1'!C167</f>
        <v>6716.22</v>
      </c>
      <c r="D167" s="256">
        <f t="shared" si="10"/>
        <v>1587.7730000000001</v>
      </c>
      <c r="E167" s="254">
        <f>'1.1'!M167</f>
        <v>104.62</v>
      </c>
      <c r="F167" s="255">
        <v>1551.63</v>
      </c>
      <c r="G167" s="256">
        <f t="shared" si="11"/>
        <v>1447.0100000000002</v>
      </c>
      <c r="H167" s="254">
        <f>'1.1'!B167</f>
        <v>8408.6130000000012</v>
      </c>
      <c r="I167" s="255">
        <f>'2.1'!B167</f>
        <v>7064.9800000000005</v>
      </c>
      <c r="J167" s="254">
        <f t="shared" si="12"/>
        <v>1343.6330000000007</v>
      </c>
      <c r="K167" s="125">
        <v>302.95226967000002</v>
      </c>
      <c r="L167" s="129">
        <v>225.71531705999996</v>
      </c>
      <c r="M167" s="256">
        <f t="shared" si="13"/>
        <v>1420.8699526100008</v>
      </c>
      <c r="N167" s="257">
        <v>606.46375311999964</v>
      </c>
      <c r="O167" s="258">
        <v>2027.3150632000006</v>
      </c>
      <c r="P167" s="256">
        <f t="shared" si="14"/>
        <v>-1420.851310080001</v>
      </c>
      <c r="Q167" s="64"/>
      <c r="R167" s="64"/>
      <c r="S167" s="64"/>
      <c r="T167" s="65"/>
    </row>
    <row r="168" spans="1:20" ht="12.75" customHeight="1" x14ac:dyDescent="0.25">
      <c r="A168" s="285">
        <v>2016.03</v>
      </c>
      <c r="B168" s="254">
        <f>'1.1'!C168</f>
        <v>8742.9420000000009</v>
      </c>
      <c r="C168" s="255">
        <f>'2.1'!C168</f>
        <v>8382.19</v>
      </c>
      <c r="D168" s="256">
        <f t="shared" si="10"/>
        <v>360.75200000000041</v>
      </c>
      <c r="E168" s="254">
        <f>'1.1'!M168</f>
        <v>222.27</v>
      </c>
      <c r="F168" s="255">
        <v>1666.18</v>
      </c>
      <c r="G168" s="256">
        <f t="shared" si="11"/>
        <v>1443.91</v>
      </c>
      <c r="H168" s="254">
        <f>'1.1'!B168</f>
        <v>8965.2120000000014</v>
      </c>
      <c r="I168" s="255">
        <f>'2.1'!B168</f>
        <v>9040.73</v>
      </c>
      <c r="J168" s="254">
        <f t="shared" si="12"/>
        <v>-75.51799999999821</v>
      </c>
      <c r="K168" s="125">
        <v>513.22615648999988</v>
      </c>
      <c r="L168" s="129">
        <v>321.58713682999985</v>
      </c>
      <c r="M168" s="256">
        <f t="shared" si="13"/>
        <v>116.12101966000182</v>
      </c>
      <c r="N168" s="257">
        <v>1460.63112413</v>
      </c>
      <c r="O168" s="258">
        <v>1576.7459267900003</v>
      </c>
      <c r="P168" s="256">
        <f t="shared" si="14"/>
        <v>-116.11480266000035</v>
      </c>
      <c r="Q168" s="64"/>
      <c r="R168" s="64"/>
      <c r="S168" s="64"/>
      <c r="T168" s="65"/>
    </row>
    <row r="169" spans="1:20" ht="12.75" customHeight="1" x14ac:dyDescent="0.25">
      <c r="A169" s="285">
        <v>2016.04</v>
      </c>
      <c r="B169" s="254">
        <f>'1.1'!C169</f>
        <v>8737.7699999999986</v>
      </c>
      <c r="C169" s="255">
        <f>'2.1'!C169</f>
        <v>8645.44</v>
      </c>
      <c r="D169" s="256">
        <f t="shared" si="10"/>
        <v>92.329999999998108</v>
      </c>
      <c r="E169" s="254">
        <f>'1.1'!M169</f>
        <v>332.45</v>
      </c>
      <c r="F169" s="255">
        <v>1597.39</v>
      </c>
      <c r="G169" s="256">
        <f t="shared" si="11"/>
        <v>1264.94</v>
      </c>
      <c r="H169" s="254">
        <f>'1.1'!B169</f>
        <v>9070.2199999999993</v>
      </c>
      <c r="I169" s="255">
        <f>'2.1'!B169</f>
        <v>9210.9600000000009</v>
      </c>
      <c r="J169" s="254">
        <f t="shared" si="12"/>
        <v>-140.7400000000016</v>
      </c>
      <c r="K169" s="125">
        <v>457.87719793999997</v>
      </c>
      <c r="L169" s="129">
        <v>599.37456596999994</v>
      </c>
      <c r="M169" s="256">
        <f t="shared" si="13"/>
        <v>-282.23736803000156</v>
      </c>
      <c r="N169" s="257">
        <v>1263.0440583200007</v>
      </c>
      <c r="O169" s="258">
        <v>980.81377791999876</v>
      </c>
      <c r="P169" s="256">
        <f t="shared" si="14"/>
        <v>282.2302804000019</v>
      </c>
      <c r="Q169" s="64"/>
      <c r="R169" s="64"/>
      <c r="S169" s="64"/>
      <c r="T169" s="65"/>
    </row>
    <row r="170" spans="1:20" ht="12.75" customHeight="1" x14ac:dyDescent="0.25">
      <c r="A170" s="285">
        <v>2016.05</v>
      </c>
      <c r="B170" s="254">
        <f>'1.1'!C170</f>
        <v>10186.278000000002</v>
      </c>
      <c r="C170" s="255">
        <f>'2.1'!C170</f>
        <v>8706.85</v>
      </c>
      <c r="D170" s="256">
        <f t="shared" si="10"/>
        <v>1479.4280000000017</v>
      </c>
      <c r="E170" s="254">
        <f>'1.1'!M170</f>
        <v>276.54000000000002</v>
      </c>
      <c r="F170" s="255">
        <v>1781.36</v>
      </c>
      <c r="G170" s="256">
        <f t="shared" si="11"/>
        <v>1504.82</v>
      </c>
      <c r="H170" s="254">
        <f>'1.1'!B170</f>
        <v>10462.818000000003</v>
      </c>
      <c r="I170" s="255">
        <f>'2.1'!B170</f>
        <v>9412.51</v>
      </c>
      <c r="J170" s="254">
        <f t="shared" si="12"/>
        <v>1050.3080000000027</v>
      </c>
      <c r="K170" s="125">
        <v>514.16356692000011</v>
      </c>
      <c r="L170" s="129">
        <v>488.23921531000053</v>
      </c>
      <c r="M170" s="256">
        <f t="shared" si="13"/>
        <v>1076.2323516100023</v>
      </c>
      <c r="N170" s="257">
        <v>338.03449628000089</v>
      </c>
      <c r="O170" s="258">
        <v>1414.2747404600004</v>
      </c>
      <c r="P170" s="256">
        <f t="shared" si="14"/>
        <v>-1076.2402441799995</v>
      </c>
      <c r="Q170" s="64"/>
      <c r="R170" s="64"/>
      <c r="S170" s="64"/>
      <c r="T170" s="65"/>
    </row>
    <row r="171" spans="1:20" ht="12.75" customHeight="1" x14ac:dyDescent="0.25">
      <c r="A171" s="285">
        <v>2016.06</v>
      </c>
      <c r="B171" s="254">
        <f>'1.1'!C171</f>
        <v>10876.107000000002</v>
      </c>
      <c r="C171" s="255">
        <f>'2.1'!C171</f>
        <v>11377.17</v>
      </c>
      <c r="D171" s="256">
        <f t="shared" si="10"/>
        <v>-501.06299999999828</v>
      </c>
      <c r="E171" s="254">
        <f>'1.1'!M171</f>
        <v>181.48</v>
      </c>
      <c r="F171" s="255">
        <v>2088.44</v>
      </c>
      <c r="G171" s="256">
        <f t="shared" si="11"/>
        <v>1906.96</v>
      </c>
      <c r="H171" s="254">
        <f>'1.1'!B171</f>
        <v>11057.587000000001</v>
      </c>
      <c r="I171" s="255">
        <f>'2.1'!B171</f>
        <v>12223.17</v>
      </c>
      <c r="J171" s="254">
        <f t="shared" si="12"/>
        <v>-1165.5829999999987</v>
      </c>
      <c r="K171" s="125">
        <v>841.80019121999965</v>
      </c>
      <c r="L171" s="129">
        <v>877.51108050999949</v>
      </c>
      <c r="M171" s="256">
        <f t="shared" si="13"/>
        <v>-1201.2938892899986</v>
      </c>
      <c r="N171" s="257">
        <v>500.84759356999712</v>
      </c>
      <c r="O171" s="258">
        <v>-700.44790765999824</v>
      </c>
      <c r="P171" s="256">
        <f t="shared" si="14"/>
        <v>1201.2955012299954</v>
      </c>
      <c r="Q171" s="64"/>
      <c r="R171" s="64"/>
      <c r="S171" s="64"/>
      <c r="T171" s="65"/>
    </row>
    <row r="172" spans="1:20" ht="12.75" customHeight="1" x14ac:dyDescent="0.25">
      <c r="A172" s="285">
        <v>2016.07</v>
      </c>
      <c r="B172" s="254">
        <f>'1.1'!C172</f>
        <v>10310.17</v>
      </c>
      <c r="C172" s="255">
        <f>'2.1'!C172</f>
        <v>9575.64</v>
      </c>
      <c r="D172" s="256">
        <f t="shared" si="10"/>
        <v>734.53000000000065</v>
      </c>
      <c r="E172" s="254">
        <f>'1.1'!M172</f>
        <v>267.5</v>
      </c>
      <c r="F172" s="255">
        <v>1897.47</v>
      </c>
      <c r="G172" s="256">
        <f t="shared" si="11"/>
        <v>1629.97</v>
      </c>
      <c r="H172" s="254">
        <f>'1.1'!B172</f>
        <v>10577.67</v>
      </c>
      <c r="I172" s="255">
        <f>'2.1'!B172</f>
        <v>10491.84</v>
      </c>
      <c r="J172" s="254">
        <f t="shared" si="12"/>
        <v>85.829999999999927</v>
      </c>
      <c r="K172" s="125">
        <v>535.36602574000074</v>
      </c>
      <c r="L172" s="129">
        <v>585.32054206000032</v>
      </c>
      <c r="M172" s="256">
        <f t="shared" si="13"/>
        <v>35.875483680000343</v>
      </c>
      <c r="N172" s="257">
        <v>921.29577648000213</v>
      </c>
      <c r="O172" s="258">
        <v>957.17914249999922</v>
      </c>
      <c r="P172" s="256">
        <f t="shared" si="14"/>
        <v>-35.883366019997084</v>
      </c>
      <c r="Q172" s="64"/>
      <c r="R172" s="64"/>
      <c r="S172" s="64"/>
      <c r="T172" s="65"/>
    </row>
    <row r="173" spans="1:20" ht="12.75" customHeight="1" x14ac:dyDescent="0.25">
      <c r="A173" s="285">
        <v>2016.08</v>
      </c>
      <c r="B173" s="254">
        <f>'1.1'!C173</f>
        <v>10401.386</v>
      </c>
      <c r="C173" s="255">
        <f>'2.1'!C173</f>
        <v>9852.43</v>
      </c>
      <c r="D173" s="256">
        <f t="shared" si="10"/>
        <v>548.95600000000013</v>
      </c>
      <c r="E173" s="254">
        <f>'1.1'!M173</f>
        <v>138.15</v>
      </c>
      <c r="F173" s="255">
        <v>1875.96</v>
      </c>
      <c r="G173" s="256">
        <f t="shared" si="11"/>
        <v>1737.81</v>
      </c>
      <c r="H173" s="254">
        <f>'1.1'!B173</f>
        <v>10539.536</v>
      </c>
      <c r="I173" s="255">
        <f>'2.1'!B173</f>
        <v>10777.14</v>
      </c>
      <c r="J173" s="254">
        <f t="shared" si="12"/>
        <v>-237.60399999999936</v>
      </c>
      <c r="K173" s="125">
        <v>559.21130725999967</v>
      </c>
      <c r="L173" s="129">
        <v>668.43053311000051</v>
      </c>
      <c r="M173" s="256">
        <f t="shared" si="13"/>
        <v>-346.8232258500002</v>
      </c>
      <c r="N173" s="257">
        <v>200.59189476000029</v>
      </c>
      <c r="O173" s="258">
        <v>-146.21486289000131</v>
      </c>
      <c r="P173" s="256">
        <f t="shared" si="14"/>
        <v>346.8067576500016</v>
      </c>
      <c r="Q173" s="64"/>
      <c r="R173" s="64"/>
      <c r="S173" s="64"/>
      <c r="T173" s="65"/>
    </row>
    <row r="174" spans="1:20" ht="12.75" customHeight="1" x14ac:dyDescent="0.25">
      <c r="A174" s="285">
        <v>2016.09</v>
      </c>
      <c r="B174" s="254">
        <f>'1.1'!C174</f>
        <v>10535.752</v>
      </c>
      <c r="C174" s="255">
        <f>'2.1'!C174</f>
        <v>9398.5</v>
      </c>
      <c r="D174" s="256">
        <f t="shared" si="10"/>
        <v>1137.2520000000004</v>
      </c>
      <c r="E174" s="254">
        <f>'1.1'!M174</f>
        <v>300.08999999999997</v>
      </c>
      <c r="F174" s="255">
        <v>1881.74</v>
      </c>
      <c r="G174" s="256">
        <f t="shared" si="11"/>
        <v>1581.65</v>
      </c>
      <c r="H174" s="254">
        <f>'1.1'!B174</f>
        <v>10835.842000000001</v>
      </c>
      <c r="I174" s="255">
        <f>'2.1'!B174</f>
        <v>10368.76</v>
      </c>
      <c r="J174" s="254">
        <f t="shared" si="12"/>
        <v>467.08200000000033</v>
      </c>
      <c r="K174" s="125">
        <v>957.18574333999993</v>
      </c>
      <c r="L174" s="129">
        <v>751.93600948999949</v>
      </c>
      <c r="M174" s="256">
        <f t="shared" si="13"/>
        <v>672.33173385000089</v>
      </c>
      <c r="N174" s="257">
        <v>-151.95508116999918</v>
      </c>
      <c r="O174" s="258">
        <v>14505.930434190002</v>
      </c>
      <c r="P174" s="256">
        <f t="shared" si="14"/>
        <v>-14657.885515360002</v>
      </c>
      <c r="Q174" s="64"/>
      <c r="R174" s="64"/>
      <c r="S174" s="64"/>
      <c r="T174" s="65"/>
    </row>
    <row r="175" spans="1:20" ht="12.75" customHeight="1" x14ac:dyDescent="0.25">
      <c r="A175" s="285">
        <v>2016.1</v>
      </c>
      <c r="B175" s="254">
        <f>'1.1'!C175</f>
        <v>10174.126682000002</v>
      </c>
      <c r="C175" s="255">
        <f>'2.1'!C175</f>
        <v>9569.2699999999986</v>
      </c>
      <c r="D175" s="256">
        <f t="shared" si="10"/>
        <v>604.85668200000327</v>
      </c>
      <c r="E175" s="254">
        <f>'1.1'!M175</f>
        <v>155.27000000000001</v>
      </c>
      <c r="F175" s="255">
        <v>1937.5</v>
      </c>
      <c r="G175" s="256">
        <f t="shared" si="11"/>
        <v>1782.23</v>
      </c>
      <c r="H175" s="254">
        <f>'1.1'!B175</f>
        <v>10329.396682000002</v>
      </c>
      <c r="I175" s="255">
        <f>'2.1'!B175</f>
        <v>10451.449999999999</v>
      </c>
      <c r="J175" s="254">
        <f t="shared" si="12"/>
        <v>-122.05331799999658</v>
      </c>
      <c r="K175" s="125">
        <v>763.24735411999961</v>
      </c>
      <c r="L175" s="129">
        <v>675.96986969000056</v>
      </c>
      <c r="M175" s="256">
        <f t="shared" si="13"/>
        <v>-34.775833569997531</v>
      </c>
      <c r="N175" s="257">
        <v>164.49991426999986</v>
      </c>
      <c r="O175" s="258">
        <v>-13855.826269200003</v>
      </c>
      <c r="P175" s="256">
        <f t="shared" si="14"/>
        <v>14020.326183470002</v>
      </c>
      <c r="Q175" s="64"/>
      <c r="R175" s="64"/>
      <c r="S175" s="64"/>
      <c r="T175" s="65"/>
    </row>
    <row r="176" spans="1:20" ht="12.75" customHeight="1" x14ac:dyDescent="0.25">
      <c r="A176" s="285">
        <v>2016.11</v>
      </c>
      <c r="B176" s="254">
        <f>'1.1'!C176</f>
        <v>10873.419916999999</v>
      </c>
      <c r="C176" s="255">
        <f>'2.1'!C176</f>
        <v>10268.959999999999</v>
      </c>
      <c r="D176" s="256">
        <f t="shared" si="10"/>
        <v>604.45991700000013</v>
      </c>
      <c r="E176" s="254">
        <f>'1.1'!M176</f>
        <v>148.41</v>
      </c>
      <c r="F176" s="255">
        <v>1877.86</v>
      </c>
      <c r="G176" s="256">
        <f t="shared" si="11"/>
        <v>1729.4499999999998</v>
      </c>
      <c r="H176" s="254">
        <f>'1.1'!B176</f>
        <v>11021.829916999999</v>
      </c>
      <c r="I176" s="255">
        <f>'2.1'!B176</f>
        <v>11535.609999999999</v>
      </c>
      <c r="J176" s="254">
        <f t="shared" si="12"/>
        <v>-513.78008299999965</v>
      </c>
      <c r="K176" s="125">
        <v>3115.1300648400015</v>
      </c>
      <c r="L176" s="129">
        <v>889.71689713999933</v>
      </c>
      <c r="M176" s="256">
        <f t="shared" si="13"/>
        <v>1711.6330847000027</v>
      </c>
      <c r="N176" s="257">
        <v>4688.6953156800018</v>
      </c>
      <c r="O176" s="258">
        <v>4075.3552153700066</v>
      </c>
      <c r="P176" s="256">
        <f t="shared" si="14"/>
        <v>613.34010030999525</v>
      </c>
      <c r="Q176" s="64"/>
      <c r="R176" s="64"/>
      <c r="S176" s="64"/>
      <c r="T176" s="65"/>
    </row>
    <row r="177" spans="1:22" ht="12.75" customHeight="1" x14ac:dyDescent="0.25">
      <c r="A177" s="285">
        <v>2016.12</v>
      </c>
      <c r="B177" s="254">
        <f>'1.1'!C177</f>
        <v>15071.179999999998</v>
      </c>
      <c r="C177" s="255">
        <f>'2.1'!C177</f>
        <v>13686.78</v>
      </c>
      <c r="D177" s="256">
        <f t="shared" si="10"/>
        <v>1384.3999999999978</v>
      </c>
      <c r="E177" s="254">
        <f>'1.1'!M177</f>
        <v>169.07</v>
      </c>
      <c r="F177" s="255">
        <v>4573.96</v>
      </c>
      <c r="G177" s="256">
        <f t="shared" si="11"/>
        <v>4404.8900000000003</v>
      </c>
      <c r="H177" s="254">
        <f>'1.1'!B177</f>
        <v>15240.249999999998</v>
      </c>
      <c r="I177" s="255">
        <f>'2.1'!B177</f>
        <v>15985.560000000001</v>
      </c>
      <c r="J177" s="254">
        <f t="shared" si="12"/>
        <v>-745.31000000000313</v>
      </c>
      <c r="K177" s="125">
        <v>-2324.9801658500019</v>
      </c>
      <c r="L177" s="129">
        <v>1836.2009784300012</v>
      </c>
      <c r="M177" s="256">
        <f t="shared" si="13"/>
        <v>-4906.4911442800058</v>
      </c>
      <c r="N177" s="257">
        <v>2379.9371576799977</v>
      </c>
      <c r="O177" s="258">
        <v>2123.3941650599945</v>
      </c>
      <c r="P177" s="256">
        <f t="shared" si="14"/>
        <v>256.54299262000313</v>
      </c>
      <c r="Q177" s="64"/>
      <c r="R177" s="64"/>
      <c r="S177" s="64"/>
      <c r="T177" s="65"/>
    </row>
    <row r="178" spans="1:22" ht="12.75" customHeight="1" x14ac:dyDescent="0.25">
      <c r="A178" s="285">
        <v>2017.01</v>
      </c>
      <c r="B178" s="254">
        <f>'1.1'!C178</f>
        <v>10174.767091000002</v>
      </c>
      <c r="C178" s="255">
        <f>'2.1'!C178</f>
        <v>10110.969999999999</v>
      </c>
      <c r="D178" s="256">
        <f t="shared" si="10"/>
        <v>63.797091000002183</v>
      </c>
      <c r="E178" s="254">
        <f>'1.1'!M178</f>
        <v>218.65</v>
      </c>
      <c r="F178" s="255">
        <v>624.64</v>
      </c>
      <c r="G178" s="256">
        <f t="shared" si="11"/>
        <v>405.99</v>
      </c>
      <c r="H178" s="254">
        <f>'1.1'!B178</f>
        <v>10393.417091000001</v>
      </c>
      <c r="I178" s="255">
        <f>'2.1'!B178</f>
        <v>10735.609999999999</v>
      </c>
      <c r="J178" s="254">
        <f t="shared" si="12"/>
        <v>-342.1929089999976</v>
      </c>
      <c r="K178" s="125">
        <v>145.5294289</v>
      </c>
      <c r="L178" s="129">
        <v>551.24476459000005</v>
      </c>
      <c r="M178" s="256">
        <v>-747.90546673000006</v>
      </c>
      <c r="N178" s="257">
        <v>14065.74409283</v>
      </c>
      <c r="O178" s="258">
        <v>13317.8386261</v>
      </c>
      <c r="P178" s="256">
        <f t="shared" si="14"/>
        <v>747.90546673000063</v>
      </c>
      <c r="Q178" s="188">
        <f t="shared" ref="Q178:Q210" si="15">R178-J178</f>
        <v>24.685819169997615</v>
      </c>
      <c r="R178" s="142">
        <v>-317.50708982999998</v>
      </c>
      <c r="S178" s="189">
        <f t="shared" ref="S178:S195" si="16">T178-R178</f>
        <v>264.89870400999996</v>
      </c>
      <c r="T178" s="143">
        <v>-52.608385820000002</v>
      </c>
      <c r="U178" s="74"/>
      <c r="V178" s="75"/>
    </row>
    <row r="179" spans="1:22" ht="12.75" customHeight="1" x14ac:dyDescent="0.25">
      <c r="A179" s="285">
        <v>2017.02</v>
      </c>
      <c r="B179" s="254">
        <f>'1.1'!C179</f>
        <v>11274.308801000001</v>
      </c>
      <c r="C179" s="255">
        <f>'2.1'!C179</f>
        <v>9460.2800000000007</v>
      </c>
      <c r="D179" s="256">
        <f t="shared" si="10"/>
        <v>1814.0288010000004</v>
      </c>
      <c r="E179" s="254">
        <f>'1.1'!M179</f>
        <v>63.21</v>
      </c>
      <c r="F179" s="255">
        <v>798.3</v>
      </c>
      <c r="G179" s="256">
        <f t="shared" si="11"/>
        <v>735.08999999999992</v>
      </c>
      <c r="H179" s="254">
        <f>'1.1'!B179</f>
        <v>11337.518801</v>
      </c>
      <c r="I179" s="255">
        <f>'2.1'!B179</f>
        <v>10258.58</v>
      </c>
      <c r="J179" s="254">
        <f t="shared" si="12"/>
        <v>1078.9388010000002</v>
      </c>
      <c r="K179" s="125">
        <v>800.68045460999997</v>
      </c>
      <c r="L179" s="129">
        <v>877.70590555000013</v>
      </c>
      <c r="M179" s="256">
        <v>1001.92401252</v>
      </c>
      <c r="N179" s="257">
        <v>1013.3433806599987</v>
      </c>
      <c r="O179" s="258">
        <v>2015.2673931800018</v>
      </c>
      <c r="P179" s="256">
        <f t="shared" si="14"/>
        <v>-1001.9240125200031</v>
      </c>
      <c r="Q179" s="161">
        <f t="shared" si="15"/>
        <v>32.269260769999846</v>
      </c>
      <c r="R179" s="77">
        <v>1111.2080617700001</v>
      </c>
      <c r="S179" s="161">
        <f t="shared" si="16"/>
        <v>271.50073591999967</v>
      </c>
      <c r="T179" s="33">
        <v>1382.7087976899998</v>
      </c>
      <c r="U179" s="74"/>
      <c r="V179" s="75"/>
    </row>
    <row r="180" spans="1:22" ht="12.75" customHeight="1" x14ac:dyDescent="0.25">
      <c r="A180" s="285">
        <v>2017.03</v>
      </c>
      <c r="B180" s="254">
        <f>'1.1'!C180</f>
        <v>10763.090253</v>
      </c>
      <c r="C180" s="255">
        <f>'2.1'!C180</f>
        <v>10207.67</v>
      </c>
      <c r="D180" s="256">
        <f t="shared" si="10"/>
        <v>555.42025300000023</v>
      </c>
      <c r="E180" s="254">
        <f>'1.1'!M180</f>
        <v>214.33</v>
      </c>
      <c r="F180" s="255">
        <v>1259.3699999999999</v>
      </c>
      <c r="G180" s="256">
        <f t="shared" si="11"/>
        <v>1045.04</v>
      </c>
      <c r="H180" s="254">
        <f>'1.1'!B180</f>
        <v>10977.420253</v>
      </c>
      <c r="I180" s="255">
        <f>'2.1'!B180</f>
        <v>11467.04</v>
      </c>
      <c r="J180" s="254">
        <f t="shared" si="12"/>
        <v>-489.61974700000064</v>
      </c>
      <c r="K180" s="125">
        <v>987.32935081999995</v>
      </c>
      <c r="L180" s="129">
        <v>951.5495880499999</v>
      </c>
      <c r="M180" s="256">
        <v>-453.83590810999999</v>
      </c>
      <c r="N180" s="257">
        <v>4870.5006119599984</v>
      </c>
      <c r="O180" s="258">
        <v>4416.6647038499996</v>
      </c>
      <c r="P180" s="256">
        <f t="shared" si="14"/>
        <v>453.83590810999885</v>
      </c>
      <c r="Q180" s="161">
        <f t="shared" si="15"/>
        <v>123.08140034000058</v>
      </c>
      <c r="R180" s="77">
        <v>-366.53834666000006</v>
      </c>
      <c r="S180" s="161">
        <f t="shared" si="16"/>
        <v>279.94356766000004</v>
      </c>
      <c r="T180" s="33">
        <v>-86.594779000000003</v>
      </c>
      <c r="U180" s="74"/>
      <c r="V180" s="75"/>
    </row>
    <row r="181" spans="1:22" ht="12.75" customHeight="1" x14ac:dyDescent="0.25">
      <c r="A181" s="285">
        <v>2017.04</v>
      </c>
      <c r="B181" s="254">
        <f>'1.1'!C181</f>
        <v>11097.323745</v>
      </c>
      <c r="C181" s="255">
        <f>'2.1'!C181</f>
        <v>11017.749999999998</v>
      </c>
      <c r="D181" s="256">
        <f t="shared" si="10"/>
        <v>79.573745000001509</v>
      </c>
      <c r="E181" s="254">
        <f>'1.1'!M181</f>
        <v>228.04</v>
      </c>
      <c r="F181" s="255">
        <v>1929.38</v>
      </c>
      <c r="G181" s="256">
        <f t="shared" si="11"/>
        <v>1701.3400000000001</v>
      </c>
      <c r="H181" s="254">
        <f>'1.1'!B181</f>
        <v>11325.363745000001</v>
      </c>
      <c r="I181" s="255">
        <f>'2.1'!B181</f>
        <v>12253.159999999998</v>
      </c>
      <c r="J181" s="254">
        <f t="shared" si="12"/>
        <v>-927.79625499999747</v>
      </c>
      <c r="K181" s="125">
        <v>1031.3994183899999</v>
      </c>
      <c r="L181" s="129">
        <v>1063.63175675</v>
      </c>
      <c r="M181" s="256">
        <v>-960.03028179</v>
      </c>
      <c r="N181" s="257">
        <v>646.94244785000228</v>
      </c>
      <c r="O181" s="258">
        <v>-313.08783394000056</v>
      </c>
      <c r="P181" s="256">
        <f t="shared" si="14"/>
        <v>960.03028179000285</v>
      </c>
      <c r="Q181" s="161">
        <f t="shared" si="15"/>
        <v>133.16398407999748</v>
      </c>
      <c r="R181" s="77">
        <v>-794.63227092</v>
      </c>
      <c r="S181" s="161">
        <f t="shared" si="16"/>
        <v>342.89729562000014</v>
      </c>
      <c r="T181" s="33">
        <v>-451.73497529999986</v>
      </c>
      <c r="U181" s="74"/>
      <c r="V181" s="75"/>
    </row>
    <row r="182" spans="1:22" ht="12.75" customHeight="1" x14ac:dyDescent="0.25">
      <c r="A182" s="285">
        <v>2017.05</v>
      </c>
      <c r="B182" s="254">
        <f>'1.1'!C182</f>
        <v>12812.640284000001</v>
      </c>
      <c r="C182" s="255">
        <f>'2.1'!C182</f>
        <v>12521.7</v>
      </c>
      <c r="D182" s="256">
        <f t="shared" si="10"/>
        <v>290.94028400000025</v>
      </c>
      <c r="E182" s="254">
        <f>'1.1'!M182</f>
        <v>352.45</v>
      </c>
      <c r="F182" s="255">
        <v>2425.14</v>
      </c>
      <c r="G182" s="256">
        <f t="shared" si="11"/>
        <v>2072.69</v>
      </c>
      <c r="H182" s="254">
        <f>'1.1'!B182</f>
        <v>13165.090284000002</v>
      </c>
      <c r="I182" s="255">
        <f>'2.1'!B182</f>
        <v>14093.91</v>
      </c>
      <c r="J182" s="254">
        <f t="shared" si="12"/>
        <v>-928.81971599999815</v>
      </c>
      <c r="K182" s="125">
        <v>1005.2892257800003</v>
      </c>
      <c r="L182" s="129">
        <v>965.20605599000021</v>
      </c>
      <c r="M182" s="256">
        <v>-888.72387058000015</v>
      </c>
      <c r="N182" s="257">
        <v>1252.7382405600019</v>
      </c>
      <c r="O182" s="258">
        <v>364.01436997999917</v>
      </c>
      <c r="P182" s="256">
        <f t="shared" si="14"/>
        <v>888.72387058000277</v>
      </c>
      <c r="Q182" s="161">
        <f t="shared" si="15"/>
        <v>162.10068506999824</v>
      </c>
      <c r="R182" s="77">
        <v>-766.71903092999992</v>
      </c>
      <c r="S182" s="161">
        <f t="shared" si="16"/>
        <v>294.92773095999991</v>
      </c>
      <c r="T182" s="33">
        <v>-471.79129997000001</v>
      </c>
      <c r="U182" s="74"/>
      <c r="V182" s="75"/>
    </row>
    <row r="183" spans="1:22" ht="12.75" customHeight="1" x14ac:dyDescent="0.25">
      <c r="A183" s="285">
        <v>2017.06</v>
      </c>
      <c r="B183" s="254">
        <f>'1.1'!C183</f>
        <v>14468.2343</v>
      </c>
      <c r="C183" s="255">
        <f>'2.1'!C183</f>
        <v>14962.29</v>
      </c>
      <c r="D183" s="256">
        <f t="shared" si="10"/>
        <v>-494.0557000000008</v>
      </c>
      <c r="E183" s="254">
        <f>'1.1'!M183</f>
        <v>223.83</v>
      </c>
      <c r="F183" s="255">
        <v>2777.26</v>
      </c>
      <c r="G183" s="256">
        <f t="shared" si="11"/>
        <v>2553.4300000000003</v>
      </c>
      <c r="H183" s="254">
        <f>'1.1'!B183</f>
        <v>14692.0643</v>
      </c>
      <c r="I183" s="255">
        <f>'2.1'!B183</f>
        <v>16703.150000000001</v>
      </c>
      <c r="J183" s="254">
        <f t="shared" si="12"/>
        <v>-2011.0857000000015</v>
      </c>
      <c r="K183" s="125">
        <v>1427.4020233400001</v>
      </c>
      <c r="L183" s="129">
        <v>1455.3440188299999</v>
      </c>
      <c r="M183" s="256">
        <v>-2039.0346924899998</v>
      </c>
      <c r="N183" s="257">
        <v>1216.6789453699985</v>
      </c>
      <c r="O183" s="258">
        <v>-822.35574712000016</v>
      </c>
      <c r="P183" s="256">
        <f t="shared" si="14"/>
        <v>2039.0346924899986</v>
      </c>
      <c r="Q183" s="161">
        <f t="shared" si="15"/>
        <v>311.42961594000121</v>
      </c>
      <c r="R183" s="77">
        <v>-1699.6560840600002</v>
      </c>
      <c r="S183" s="161">
        <f t="shared" si="16"/>
        <v>635.92703343000017</v>
      </c>
      <c r="T183" s="33">
        <v>-1063.7290506300001</v>
      </c>
      <c r="U183" s="74"/>
      <c r="V183" s="75"/>
    </row>
    <row r="184" spans="1:22" ht="12.75" customHeight="1" x14ac:dyDescent="0.25">
      <c r="A184" s="285">
        <v>2017.07</v>
      </c>
      <c r="B184" s="254">
        <f>'1.1'!C184</f>
        <v>14040.992686</v>
      </c>
      <c r="C184" s="255">
        <f>'2.1'!C184</f>
        <v>11950.82</v>
      </c>
      <c r="D184" s="256">
        <f t="shared" si="10"/>
        <v>2090.1726859999999</v>
      </c>
      <c r="E184" s="254">
        <f>'1.1'!M184</f>
        <v>408.78</v>
      </c>
      <c r="F184" s="255">
        <v>2638.5</v>
      </c>
      <c r="G184" s="256">
        <f t="shared" si="11"/>
        <v>2229.7200000000003</v>
      </c>
      <c r="H184" s="254">
        <f>'1.1'!B184</f>
        <v>14449.772686</v>
      </c>
      <c r="I184" s="255">
        <f>'2.1'!B184</f>
        <v>13719.27</v>
      </c>
      <c r="J184" s="254">
        <f t="shared" si="12"/>
        <v>730.50268599999981</v>
      </c>
      <c r="K184" s="125">
        <v>1068.9634950100003</v>
      </c>
      <c r="L184" s="129">
        <v>1086.21754558</v>
      </c>
      <c r="M184" s="256">
        <v>713.2467365499997</v>
      </c>
      <c r="N184" s="257">
        <v>746.71933997000633</v>
      </c>
      <c r="O184" s="258">
        <v>1459.9660765200006</v>
      </c>
      <c r="P184" s="256">
        <f t="shared" si="14"/>
        <v>-713.24673654999424</v>
      </c>
      <c r="Q184" s="161">
        <f t="shared" si="15"/>
        <v>249.42159483000034</v>
      </c>
      <c r="R184" s="77">
        <v>979.92428083000016</v>
      </c>
      <c r="S184" s="161">
        <f t="shared" si="16"/>
        <v>297.94662362999986</v>
      </c>
      <c r="T184" s="33">
        <v>1277.87090446</v>
      </c>
      <c r="U184" s="74"/>
      <c r="V184" s="75"/>
    </row>
    <row r="185" spans="1:22" ht="12.75" customHeight="1" x14ac:dyDescent="0.25">
      <c r="A185" s="285">
        <v>2017.08</v>
      </c>
      <c r="B185" s="254">
        <f>'1.1'!C185</f>
        <v>13669.719164999999</v>
      </c>
      <c r="C185" s="255">
        <f>'2.1'!C185</f>
        <v>12505.92</v>
      </c>
      <c r="D185" s="256">
        <f t="shared" si="10"/>
        <v>1163.7991649999985</v>
      </c>
      <c r="E185" s="254">
        <f>'1.1'!M185</f>
        <v>257.58999999999997</v>
      </c>
      <c r="F185" s="255">
        <v>2443.48</v>
      </c>
      <c r="G185" s="256">
        <f t="shared" si="11"/>
        <v>2185.89</v>
      </c>
      <c r="H185" s="254">
        <f>'1.1'!B185</f>
        <v>13927.309164999999</v>
      </c>
      <c r="I185" s="255">
        <f>'2.1'!B185</f>
        <v>14284.23</v>
      </c>
      <c r="J185" s="254">
        <f t="shared" si="12"/>
        <v>-356.92083500000081</v>
      </c>
      <c r="K185" s="125">
        <v>982.63687883999921</v>
      </c>
      <c r="L185" s="129">
        <v>1164.7755933699998</v>
      </c>
      <c r="M185" s="256">
        <v>-539.03776725</v>
      </c>
      <c r="N185" s="257">
        <v>747.75695142999939</v>
      </c>
      <c r="O185" s="258">
        <v>208.71918418000132</v>
      </c>
      <c r="P185" s="256">
        <f t="shared" si="14"/>
        <v>539.03776724999807</v>
      </c>
      <c r="Q185" s="161">
        <f t="shared" si="15"/>
        <v>278.98693019000086</v>
      </c>
      <c r="R185" s="77">
        <v>-77.933904809999945</v>
      </c>
      <c r="S185" s="161">
        <f t="shared" si="16"/>
        <v>309.96909622999999</v>
      </c>
      <c r="T185" s="33">
        <v>232.03519142000002</v>
      </c>
      <c r="U185" s="74"/>
      <c r="V185" s="75"/>
    </row>
    <row r="186" spans="1:22" ht="12.75" customHeight="1" x14ac:dyDescent="0.25">
      <c r="A186" s="285">
        <v>2017.09</v>
      </c>
      <c r="B186" s="254">
        <f>'1.1'!C186</f>
        <v>14176.431255</v>
      </c>
      <c r="C186" s="255">
        <f>'2.1'!C186</f>
        <v>12653.91</v>
      </c>
      <c r="D186" s="256">
        <f t="shared" si="10"/>
        <v>1522.5212549999997</v>
      </c>
      <c r="E186" s="254">
        <f>'1.1'!M186</f>
        <v>222.15</v>
      </c>
      <c r="F186" s="255">
        <v>2461.29</v>
      </c>
      <c r="G186" s="256">
        <f t="shared" si="11"/>
        <v>2239.14</v>
      </c>
      <c r="H186" s="254">
        <f>'1.1'!B186</f>
        <v>14398.581254999999</v>
      </c>
      <c r="I186" s="255">
        <f>'2.1'!B186</f>
        <v>14553.38</v>
      </c>
      <c r="J186" s="254">
        <f t="shared" si="12"/>
        <v>-154.79874500000005</v>
      </c>
      <c r="K186" s="125">
        <v>1006.9765732700005</v>
      </c>
      <c r="L186" s="129">
        <v>1224.4438527599993</v>
      </c>
      <c r="M186" s="256">
        <v>-372.25111894999981</v>
      </c>
      <c r="N186" s="257">
        <v>1173.6171851400013</v>
      </c>
      <c r="O186" s="258">
        <v>801.3660661899994</v>
      </c>
      <c r="P186" s="256">
        <f t="shared" si="14"/>
        <v>372.25111895000191</v>
      </c>
      <c r="Q186" s="161">
        <f t="shared" si="15"/>
        <v>387.04267129999999</v>
      </c>
      <c r="R186" s="77">
        <v>232.24392629999994</v>
      </c>
      <c r="S186" s="161">
        <f t="shared" si="16"/>
        <v>289.60465915000003</v>
      </c>
      <c r="T186" s="33">
        <v>521.84858544999997</v>
      </c>
      <c r="U186" s="74"/>
      <c r="V186" s="75"/>
    </row>
    <row r="187" spans="1:22" ht="12.75" customHeight="1" x14ac:dyDescent="0.25">
      <c r="A187" s="285">
        <v>2017.1</v>
      </c>
      <c r="B187" s="254">
        <f>'1.1'!C187</f>
        <v>14177.289763000002</v>
      </c>
      <c r="C187" s="255">
        <f>'2.1'!C187</f>
        <v>13033.24</v>
      </c>
      <c r="D187" s="256">
        <f t="shared" si="10"/>
        <v>1144.0497630000027</v>
      </c>
      <c r="E187" s="254">
        <f>'1.1'!M187</f>
        <v>221.74</v>
      </c>
      <c r="F187" s="255">
        <v>2477.6799999999998</v>
      </c>
      <c r="G187" s="256">
        <f t="shared" si="11"/>
        <v>2255.9399999999996</v>
      </c>
      <c r="H187" s="254">
        <f>'1.1'!B187</f>
        <v>14399.029763000002</v>
      </c>
      <c r="I187" s="255">
        <f>'2.1'!B187</f>
        <v>14659.73</v>
      </c>
      <c r="J187" s="254">
        <f t="shared" si="12"/>
        <v>-260.70023699999729</v>
      </c>
      <c r="K187" s="125">
        <v>1263.6957804499998</v>
      </c>
      <c r="L187" s="129">
        <v>911.19487251000021</v>
      </c>
      <c r="M187" s="256">
        <v>91.791843769999986</v>
      </c>
      <c r="N187" s="257">
        <v>-22.723931919999814</v>
      </c>
      <c r="O187" s="258">
        <v>69.067911849997472</v>
      </c>
      <c r="P187" s="256">
        <f t="shared" si="14"/>
        <v>-91.791843769997286</v>
      </c>
      <c r="Q187" s="161">
        <f t="shared" si="15"/>
        <v>322.33322763999718</v>
      </c>
      <c r="R187" s="77">
        <v>61.632990639999868</v>
      </c>
      <c r="S187" s="161">
        <f t="shared" si="16"/>
        <v>289.97820000000024</v>
      </c>
      <c r="T187" s="33">
        <v>351.61119064000013</v>
      </c>
      <c r="U187" s="74"/>
      <c r="V187" s="75"/>
    </row>
    <row r="188" spans="1:22" ht="12.75" customHeight="1" x14ac:dyDescent="0.25">
      <c r="A188" s="285">
        <v>2017.11</v>
      </c>
      <c r="B188" s="254">
        <f>'1.1'!C188</f>
        <v>13776.990933999998</v>
      </c>
      <c r="C188" s="255">
        <f>'2.1'!C188</f>
        <v>12039.68</v>
      </c>
      <c r="D188" s="256">
        <f t="shared" si="10"/>
        <v>1737.3109339999974</v>
      </c>
      <c r="E188" s="254">
        <f>'1.1'!M188</f>
        <v>243.94</v>
      </c>
      <c r="F188" s="255">
        <v>2463.9299999999998</v>
      </c>
      <c r="G188" s="256">
        <f t="shared" si="11"/>
        <v>2219.9899999999998</v>
      </c>
      <c r="H188" s="254">
        <f>'1.1'!B188</f>
        <v>14020.930933999998</v>
      </c>
      <c r="I188" s="255">
        <f>'2.1'!B188</f>
        <v>13703.01</v>
      </c>
      <c r="J188" s="254">
        <f t="shared" si="12"/>
        <v>317.92093399999794</v>
      </c>
      <c r="K188" s="125">
        <v>1029.3039201399995</v>
      </c>
      <c r="L188" s="129">
        <v>1070.8899622500001</v>
      </c>
      <c r="M188" s="256">
        <v>276.33721182999994</v>
      </c>
      <c r="N188" s="257">
        <v>147.73352587000591</v>
      </c>
      <c r="O188" s="258">
        <v>424.07073769999988</v>
      </c>
      <c r="P188" s="256">
        <f t="shared" si="14"/>
        <v>-276.33721182999398</v>
      </c>
      <c r="Q188" s="161">
        <f t="shared" si="15"/>
        <v>360.45741239000222</v>
      </c>
      <c r="R188" s="77">
        <v>678.37834639000016</v>
      </c>
      <c r="S188" s="161">
        <f t="shared" si="16"/>
        <v>299.9721999999997</v>
      </c>
      <c r="T188" s="33">
        <v>978.35054638999986</v>
      </c>
      <c r="U188" s="74"/>
      <c r="V188" s="75"/>
    </row>
    <row r="189" spans="1:22" ht="12.75" customHeight="1" x14ac:dyDescent="0.25">
      <c r="A189" s="285">
        <v>2017.12</v>
      </c>
      <c r="B189" s="254">
        <f>'1.1'!C189</f>
        <v>17712.634057999996</v>
      </c>
      <c r="C189" s="255">
        <f>'2.1'!C189</f>
        <v>18235.87</v>
      </c>
      <c r="D189" s="256">
        <f t="shared" si="10"/>
        <v>-523.23594200000298</v>
      </c>
      <c r="E189" s="254">
        <f>'1.1'!M189</f>
        <v>402.11</v>
      </c>
      <c r="F189" s="255">
        <v>5012.1400000000003</v>
      </c>
      <c r="G189" s="256">
        <f t="shared" si="11"/>
        <v>4610.0300000000007</v>
      </c>
      <c r="H189" s="254">
        <f>'1.1'!B189</f>
        <v>18114.744057999997</v>
      </c>
      <c r="I189" s="255">
        <f>'2.1'!B189</f>
        <v>21710.09</v>
      </c>
      <c r="J189" s="254">
        <f t="shared" si="12"/>
        <v>-3595.3459420000036</v>
      </c>
      <c r="K189" s="125">
        <v>2651.0349385400009</v>
      </c>
      <c r="L189" s="129">
        <v>2100.7592618100016</v>
      </c>
      <c r="M189" s="256">
        <v>-3045.0747567800004</v>
      </c>
      <c r="N189" s="257">
        <v>4978.6869835599919</v>
      </c>
      <c r="O189" s="258">
        <v>1933.6122267800001</v>
      </c>
      <c r="P189" s="256">
        <f t="shared" si="14"/>
        <v>3045.0747567799917</v>
      </c>
      <c r="Q189" s="161">
        <f t="shared" si="15"/>
        <v>813.15325072000405</v>
      </c>
      <c r="R189" s="77">
        <v>-2782.1926912799995</v>
      </c>
      <c r="S189" s="161">
        <f t="shared" si="16"/>
        <v>652.02673034999953</v>
      </c>
      <c r="T189" s="33">
        <v>-2130.16596093</v>
      </c>
      <c r="U189" s="74"/>
      <c r="V189" s="75"/>
    </row>
    <row r="190" spans="1:22" ht="12.75" customHeight="1" x14ac:dyDescent="0.25">
      <c r="A190" s="285">
        <v>2018.01</v>
      </c>
      <c r="B190" s="254">
        <f>'1.1'!C190</f>
        <v>13084.857801999999</v>
      </c>
      <c r="C190" s="255">
        <f>'2.1'!C190</f>
        <v>12527.16</v>
      </c>
      <c r="D190" s="256">
        <f>B190-C190</f>
        <v>557.69780199999877</v>
      </c>
      <c r="E190" s="254">
        <f>'1.1'!M190</f>
        <v>111.13</v>
      </c>
      <c r="F190" s="255">
        <f>'2.1'!K190</f>
        <v>615.47</v>
      </c>
      <c r="G190" s="256">
        <f t="shared" si="11"/>
        <v>504.34000000000003</v>
      </c>
      <c r="H190" s="254">
        <f>'1.1'!B190</f>
        <v>13195.987801999998</v>
      </c>
      <c r="I190" s="255">
        <f>'2.1'!B190</f>
        <v>13142.63</v>
      </c>
      <c r="J190" s="254">
        <f t="shared" si="12"/>
        <v>53.357801999998628</v>
      </c>
      <c r="K190" s="125">
        <v>108.11686888</v>
      </c>
      <c r="L190" s="129">
        <v>702.56332454999995</v>
      </c>
      <c r="M190" s="256">
        <v>-541.10203213</v>
      </c>
      <c r="N190" s="257">
        <v>15119.655366680001</v>
      </c>
      <c r="O190" s="258">
        <v>14650.785123809999</v>
      </c>
      <c r="P190" s="256">
        <f t="shared" si="14"/>
        <v>468.87024287000168</v>
      </c>
      <c r="Q190" s="161">
        <f t="shared" si="15"/>
        <v>7.9858782900013736</v>
      </c>
      <c r="R190" s="77">
        <v>61.343680290000002</v>
      </c>
      <c r="S190" s="161">
        <f t="shared" si="16"/>
        <v>334.89654057000001</v>
      </c>
      <c r="T190" s="33">
        <v>396.24022086000002</v>
      </c>
      <c r="U190" s="74"/>
      <c r="V190" s="75"/>
    </row>
    <row r="191" spans="1:22" ht="12.75" customHeight="1" x14ac:dyDescent="0.25">
      <c r="A191" s="285">
        <v>2018.02</v>
      </c>
      <c r="B191" s="254">
        <f>'1.1'!C191</f>
        <v>13978.781547999999</v>
      </c>
      <c r="C191" s="255">
        <f>'2.1'!C191</f>
        <v>12263.550000000001</v>
      </c>
      <c r="D191" s="256">
        <f t="shared" si="10"/>
        <v>1715.2315479999979</v>
      </c>
      <c r="E191" s="254">
        <f>'1.1'!M191</f>
        <v>63.94</v>
      </c>
      <c r="F191" s="255">
        <f>'2.1'!K191</f>
        <v>1507.22</v>
      </c>
      <c r="G191" s="256">
        <f t="shared" si="11"/>
        <v>1443.28</v>
      </c>
      <c r="H191" s="254">
        <f>'1.1'!B191</f>
        <v>14042.721548</v>
      </c>
      <c r="I191" s="255">
        <f>'2.1'!B191</f>
        <v>13770.77</v>
      </c>
      <c r="J191" s="254">
        <f t="shared" si="12"/>
        <v>271.95154799999909</v>
      </c>
      <c r="K191" s="125">
        <v>757.13799280000001</v>
      </c>
      <c r="L191" s="129">
        <v>1158.7711484900001</v>
      </c>
      <c r="M191" s="256">
        <v>-129.66269314999997</v>
      </c>
      <c r="N191" s="257">
        <v>2348.3206993199997</v>
      </c>
      <c r="O191" s="258">
        <v>2284.5525436499997</v>
      </c>
      <c r="P191" s="256">
        <f t="shared" si="14"/>
        <v>63.768155669999942</v>
      </c>
      <c r="Q191" s="161">
        <f t="shared" si="15"/>
        <v>353.56934600000091</v>
      </c>
      <c r="R191" s="77">
        <v>625.520894</v>
      </c>
      <c r="S191" s="161">
        <f t="shared" si="16"/>
        <v>414.51895760999992</v>
      </c>
      <c r="T191" s="33">
        <v>1040.0398516099999</v>
      </c>
      <c r="U191" s="74"/>
      <c r="V191" s="75"/>
    </row>
    <row r="192" spans="1:22" ht="12.75" customHeight="1" x14ac:dyDescent="0.25">
      <c r="A192" s="285">
        <v>2018.03</v>
      </c>
      <c r="B192" s="254">
        <f>'1.1'!C192</f>
        <v>14713.724818999999</v>
      </c>
      <c r="C192" s="255">
        <f>'2.1'!C192</f>
        <v>13322.949999999999</v>
      </c>
      <c r="D192" s="256">
        <f t="shared" si="10"/>
        <v>1390.7748190000002</v>
      </c>
      <c r="E192" s="254">
        <f>'1.1'!M192</f>
        <v>635.59</v>
      </c>
      <c r="F192" s="255">
        <f>'2.1'!K192</f>
        <v>1933.52</v>
      </c>
      <c r="G192" s="256">
        <f t="shared" si="11"/>
        <v>1297.9299999999998</v>
      </c>
      <c r="H192" s="254">
        <f>'1.1'!B192</f>
        <v>15349.314818999999</v>
      </c>
      <c r="I192" s="255">
        <f>'2.1'!B192</f>
        <v>15256.47</v>
      </c>
      <c r="J192" s="254">
        <f t="shared" si="12"/>
        <v>92.844818999999916</v>
      </c>
      <c r="K192" s="125">
        <v>1458.46166698</v>
      </c>
      <c r="L192" s="129">
        <v>1528.1837936500001</v>
      </c>
      <c r="M192" s="256">
        <v>23.110479519999981</v>
      </c>
      <c r="N192" s="257">
        <v>1277.3206946500015</v>
      </c>
      <c r="O192" s="258">
        <v>1411.1603510600014</v>
      </c>
      <c r="P192" s="256">
        <f t="shared" si="14"/>
        <v>-133.83965640999986</v>
      </c>
      <c r="Q192" s="161">
        <f t="shared" si="15"/>
        <v>357.23352594000016</v>
      </c>
      <c r="R192" s="77">
        <v>450.07834494000008</v>
      </c>
      <c r="S192" s="161">
        <f t="shared" si="16"/>
        <v>389.85323602999995</v>
      </c>
      <c r="T192" s="33">
        <v>839.93158097000003</v>
      </c>
      <c r="U192" s="74"/>
      <c r="V192" s="75"/>
    </row>
    <row r="193" spans="1:22" ht="12.75" customHeight="1" x14ac:dyDescent="0.25">
      <c r="A193" s="285">
        <v>2018.04</v>
      </c>
      <c r="B193" s="254">
        <f>'1.1'!C193</f>
        <v>13954.637727000001</v>
      </c>
      <c r="C193" s="255">
        <f>'2.1'!C193</f>
        <v>12971.59</v>
      </c>
      <c r="D193" s="256">
        <f t="shared" si="10"/>
        <v>983.04772700000103</v>
      </c>
      <c r="E193" s="254">
        <f>'1.1'!M193</f>
        <v>446.84</v>
      </c>
      <c r="F193" s="255">
        <f>'2.1'!K193</f>
        <v>1825.22</v>
      </c>
      <c r="G193" s="256">
        <f t="shared" si="11"/>
        <v>1378.38</v>
      </c>
      <c r="H193" s="254">
        <f>'1.1'!B193</f>
        <v>14401.477727000001</v>
      </c>
      <c r="I193" s="255">
        <f>'2.1'!B193</f>
        <v>14796.81</v>
      </c>
      <c r="J193" s="254">
        <f t="shared" si="12"/>
        <v>-395.33227299999817</v>
      </c>
      <c r="K193" s="125">
        <v>1711.8246168500004</v>
      </c>
      <c r="L193" s="129">
        <v>1260.4055595800005</v>
      </c>
      <c r="M193" s="256">
        <v>56.081445899999977</v>
      </c>
      <c r="N193" s="257">
        <v>481.66140754999924</v>
      </c>
      <c r="O193" s="258">
        <v>288.88734981999971</v>
      </c>
      <c r="P193" s="256">
        <f t="shared" si="14"/>
        <v>192.77405772999953</v>
      </c>
      <c r="Q193" s="161">
        <f t="shared" si="15"/>
        <v>465.30326840999828</v>
      </c>
      <c r="R193" s="77">
        <v>69.970995410000086</v>
      </c>
      <c r="S193" s="161">
        <f t="shared" si="16"/>
        <v>467.89951489999987</v>
      </c>
      <c r="T193" s="33">
        <v>537.87051030999999</v>
      </c>
      <c r="U193" s="74"/>
      <c r="V193" s="75"/>
    </row>
    <row r="194" spans="1:22" ht="12.75" customHeight="1" x14ac:dyDescent="0.25">
      <c r="A194" s="285">
        <v>2018.05</v>
      </c>
      <c r="B194" s="254">
        <f>'1.1'!C194</f>
        <v>17774.150000000001</v>
      </c>
      <c r="C194" s="255">
        <f>'2.1'!C194</f>
        <v>15510.34</v>
      </c>
      <c r="D194" s="256">
        <f t="shared" si="10"/>
        <v>2263.8100000000013</v>
      </c>
      <c r="E194" s="254">
        <f>'1.1'!M194</f>
        <v>455.74</v>
      </c>
      <c r="F194" s="255">
        <f>'2.1'!K194</f>
        <v>1920.48</v>
      </c>
      <c r="G194" s="256">
        <f t="shared" si="11"/>
        <v>1464.74</v>
      </c>
      <c r="H194" s="254">
        <f>'1.1'!B194</f>
        <v>18229.888999999999</v>
      </c>
      <c r="I194" s="255">
        <f>'2.1'!B194</f>
        <v>17430.82</v>
      </c>
      <c r="J194" s="254">
        <f t="shared" si="12"/>
        <v>799.06899999999951</v>
      </c>
      <c r="K194" s="125">
        <v>1300.78305286</v>
      </c>
      <c r="L194" s="129">
        <v>1369.1736956799994</v>
      </c>
      <c r="M194" s="256">
        <v>730.66807037000001</v>
      </c>
      <c r="N194" s="257">
        <v>948.44660282999803</v>
      </c>
      <c r="O194" s="258">
        <v>1679.1146732000007</v>
      </c>
      <c r="P194" s="256">
        <f t="shared" si="14"/>
        <v>-730.66807037000262</v>
      </c>
      <c r="Q194" s="161">
        <f t="shared" si="15"/>
        <v>145.75287205000041</v>
      </c>
      <c r="R194" s="77">
        <v>944.82187204999991</v>
      </c>
      <c r="S194" s="161">
        <f t="shared" si="16"/>
        <v>514.89454773000034</v>
      </c>
      <c r="T194" s="33">
        <v>1459.7164197800003</v>
      </c>
      <c r="U194" s="74"/>
      <c r="V194" s="75"/>
    </row>
    <row r="195" spans="1:22" ht="12.75" customHeight="1" x14ac:dyDescent="0.25">
      <c r="A195" s="285">
        <v>2018.06</v>
      </c>
      <c r="B195" s="254">
        <f>'1.1'!C195</f>
        <v>19583.435159000001</v>
      </c>
      <c r="C195" s="255">
        <f>'2.1'!C195</f>
        <v>17900</v>
      </c>
      <c r="D195" s="256">
        <f t="shared" si="10"/>
        <v>1683.4351590000006</v>
      </c>
      <c r="E195" s="254">
        <f>'1.1'!M195</f>
        <v>412.7</v>
      </c>
      <c r="F195" s="255">
        <f>'2.1'!K195</f>
        <v>1788</v>
      </c>
      <c r="G195" s="256">
        <f t="shared" si="11"/>
        <v>1375.3</v>
      </c>
      <c r="H195" s="254">
        <f>'1.1'!B195</f>
        <v>19996.135159000001</v>
      </c>
      <c r="I195" s="255">
        <f>'2.1'!B195</f>
        <v>19688</v>
      </c>
      <c r="J195" s="254">
        <f t="shared" si="12"/>
        <v>308.13515900000129</v>
      </c>
      <c r="K195" s="125">
        <v>1917.6530252300006</v>
      </c>
      <c r="L195" s="129">
        <v>1948.2612972500001</v>
      </c>
      <c r="M195" s="256">
        <v>277.43135775000002</v>
      </c>
      <c r="N195" s="257">
        <v>1130.2224998199997</v>
      </c>
      <c r="O195" s="258">
        <v>1407.6538575699997</v>
      </c>
      <c r="P195" s="256">
        <f t="shared" si="14"/>
        <v>-277.43135774999996</v>
      </c>
      <c r="Q195" s="161">
        <f t="shared" si="15"/>
        <v>972.43537859999856</v>
      </c>
      <c r="R195" s="77">
        <v>1280.5705375999999</v>
      </c>
      <c r="S195" s="161">
        <f t="shared" si="16"/>
        <v>974.95418756999993</v>
      </c>
      <c r="T195" s="33">
        <v>2255.5247251699998</v>
      </c>
      <c r="U195" s="74"/>
      <c r="V195" s="75"/>
    </row>
    <row r="196" spans="1:22" ht="12.75" customHeight="1" x14ac:dyDescent="0.25">
      <c r="A196" s="285">
        <v>2018.07</v>
      </c>
      <c r="B196" s="254">
        <f>'1.1'!C196</f>
        <v>17037.034101999998</v>
      </c>
      <c r="C196" s="255">
        <f>'2.1'!C196</f>
        <v>14817.65</v>
      </c>
      <c r="D196" s="256">
        <f t="shared" si="10"/>
        <v>2219.3841019999982</v>
      </c>
      <c r="E196" s="254">
        <f>'1.1'!M196</f>
        <v>470.19</v>
      </c>
      <c r="F196" s="255">
        <f>'2.1'!K196</f>
        <v>2595.69</v>
      </c>
      <c r="G196" s="256">
        <f t="shared" si="11"/>
        <v>2125.5</v>
      </c>
      <c r="H196" s="254">
        <f>'1.1'!B196</f>
        <v>17507.224101999996</v>
      </c>
      <c r="I196" s="255">
        <f>'2.1'!B196</f>
        <v>17413.34</v>
      </c>
      <c r="J196" s="254">
        <f t="shared" si="12"/>
        <v>93.884101999996346</v>
      </c>
      <c r="K196" s="125">
        <v>2082.83</v>
      </c>
      <c r="L196" s="129">
        <v>2109.6</v>
      </c>
      <c r="M196" s="256">
        <f t="shared" si="13"/>
        <v>67.114101999996365</v>
      </c>
      <c r="N196" s="257">
        <v>1882.2</v>
      </c>
      <c r="O196" s="258">
        <v>1949.2</v>
      </c>
      <c r="P196" s="256">
        <f t="shared" si="14"/>
        <v>-67</v>
      </c>
      <c r="Q196" s="161">
        <f t="shared" si="15"/>
        <v>578.51589800000363</v>
      </c>
      <c r="R196" s="77">
        <v>672.4</v>
      </c>
      <c r="S196" s="161">
        <f t="shared" ref="S196:S209" si="17">T196-R196</f>
        <v>329.9</v>
      </c>
      <c r="T196" s="33">
        <v>1002.3</v>
      </c>
      <c r="U196" s="74"/>
      <c r="V196" s="75"/>
    </row>
    <row r="197" spans="1:22" ht="12.75" customHeight="1" x14ac:dyDescent="0.25">
      <c r="A197" s="285">
        <v>2018.08</v>
      </c>
      <c r="B197" s="254">
        <f>'1.1'!C197</f>
        <v>18220.561646999999</v>
      </c>
      <c r="C197" s="255">
        <f>'2.1'!C197</f>
        <v>15172.71</v>
      </c>
      <c r="D197" s="256">
        <f t="shared" ref="D197" si="18">B197-C197</f>
        <v>3047.8516469999995</v>
      </c>
      <c r="E197" s="254">
        <f>'1.1'!M197</f>
        <v>335.14</v>
      </c>
      <c r="F197" s="255">
        <f>'2.1'!K197</f>
        <v>1808.57</v>
      </c>
      <c r="G197" s="256">
        <f t="shared" ref="G197" si="19">F197-E197</f>
        <v>1473.4299999999998</v>
      </c>
      <c r="H197" s="254">
        <f>'1.1'!B197</f>
        <v>18555.701646999998</v>
      </c>
      <c r="I197" s="255">
        <f>'2.1'!B197</f>
        <v>16981.28</v>
      </c>
      <c r="J197" s="254">
        <f t="shared" si="12"/>
        <v>1574.4216469999992</v>
      </c>
      <c r="K197" s="125">
        <v>1508.6</v>
      </c>
      <c r="L197" s="129">
        <v>1405.5</v>
      </c>
      <c r="M197" s="256">
        <f t="shared" si="13"/>
        <v>1677.5216469999991</v>
      </c>
      <c r="N197" s="257">
        <v>1161.913</v>
      </c>
      <c r="O197" s="258">
        <v>2799.48395097</v>
      </c>
      <c r="P197" s="256">
        <f t="shared" si="14"/>
        <v>-1637.57095097</v>
      </c>
      <c r="Q197" s="161">
        <f t="shared" si="15"/>
        <v>281.48023226000078</v>
      </c>
      <c r="R197" s="77">
        <v>1855.90187926</v>
      </c>
      <c r="S197" s="161">
        <f t="shared" si="17"/>
        <v>710.05709406000005</v>
      </c>
      <c r="T197" s="33">
        <v>2565.95897332</v>
      </c>
      <c r="U197" s="74"/>
      <c r="V197" s="75"/>
    </row>
    <row r="198" spans="1:22" ht="12.75" customHeight="1" x14ac:dyDescent="0.25">
      <c r="A198" s="285">
        <v>2018.09</v>
      </c>
      <c r="B198" s="254">
        <f>'1.1'!C198</f>
        <v>18233.438302999999</v>
      </c>
      <c r="C198" s="255">
        <f>'2.1'!C198</f>
        <v>15988.360000000002</v>
      </c>
      <c r="D198" s="256">
        <f t="shared" ref="D198" si="20">B198-C198</f>
        <v>2245.0783029999966</v>
      </c>
      <c r="E198" s="254">
        <f>'1.1'!M198</f>
        <v>242.16</v>
      </c>
      <c r="F198" s="255">
        <f>'2.1'!K198</f>
        <v>2340.8000000000002</v>
      </c>
      <c r="G198" s="256">
        <f t="shared" si="11"/>
        <v>2098.6400000000003</v>
      </c>
      <c r="H198" s="254">
        <f>'1.1'!B198</f>
        <v>18475.598302999999</v>
      </c>
      <c r="I198" s="255">
        <f>'2.1'!B198</f>
        <v>18329.160000000003</v>
      </c>
      <c r="J198" s="254">
        <f t="shared" si="12"/>
        <v>146.43830299999536</v>
      </c>
      <c r="K198" s="125">
        <v>1905.7455865300001</v>
      </c>
      <c r="L198" s="129">
        <v>1904.0311021</v>
      </c>
      <c r="M198" s="256">
        <f t="shared" si="13"/>
        <v>148.15278742999521</v>
      </c>
      <c r="N198" s="257">
        <v>555.70545098000002</v>
      </c>
      <c r="O198" s="258">
        <v>743.87916689999997</v>
      </c>
      <c r="P198" s="256">
        <f t="shared" si="14"/>
        <v>-188.17371591999995</v>
      </c>
      <c r="Q198" s="161">
        <f t="shared" si="15"/>
        <v>386.65301266000461</v>
      </c>
      <c r="R198" s="77">
        <v>533.09131565999996</v>
      </c>
      <c r="S198" s="161">
        <f t="shared" si="17"/>
        <v>499.8268407600001</v>
      </c>
      <c r="T198" s="33">
        <v>1032.9181564200001</v>
      </c>
      <c r="U198" s="74"/>
      <c r="V198" s="75"/>
    </row>
    <row r="199" spans="1:22" ht="12.75" customHeight="1" x14ac:dyDescent="0.25">
      <c r="A199" s="285">
        <v>2018.1</v>
      </c>
      <c r="B199" s="254">
        <f>'1.1'!C199</f>
        <v>18862.175238</v>
      </c>
      <c r="C199" s="255">
        <f>'2.1'!C199</f>
        <v>15786.645633</v>
      </c>
      <c r="D199" s="256">
        <f t="shared" ref="D199" si="21">B199-C199</f>
        <v>3075.5296049999997</v>
      </c>
      <c r="E199" s="254">
        <f>'1.1'!M199</f>
        <v>270.77999999999997</v>
      </c>
      <c r="F199" s="255">
        <f>'2.1'!K199</f>
        <v>2075.5367549999996</v>
      </c>
      <c r="G199" s="256">
        <f t="shared" ref="G199:G204" si="22">F199-E199</f>
        <v>1804.7567549999997</v>
      </c>
      <c r="H199" s="254">
        <f>'1.1'!B199</f>
        <v>19132.955237999999</v>
      </c>
      <c r="I199" s="255">
        <f>'2.1'!B199</f>
        <v>17862.182388000001</v>
      </c>
      <c r="J199" s="254">
        <f t="shared" si="12"/>
        <v>1270.7728499999976</v>
      </c>
      <c r="K199" s="125">
        <v>1379.02074307</v>
      </c>
      <c r="L199" s="129">
        <v>1587.7564858500009</v>
      </c>
      <c r="M199" s="256">
        <f t="shared" si="13"/>
        <v>1062.0371072199969</v>
      </c>
      <c r="N199" s="257">
        <v>356.34082268998827</v>
      </c>
      <c r="O199" s="258">
        <v>1418.4299292599935</v>
      </c>
      <c r="P199" s="256">
        <f t="shared" si="14"/>
        <v>-1062.0891065700052</v>
      </c>
      <c r="Q199" s="161">
        <f t="shared" si="15"/>
        <v>236.49663955999949</v>
      </c>
      <c r="R199" s="77">
        <v>1507.2694895599971</v>
      </c>
      <c r="S199" s="161">
        <f t="shared" si="17"/>
        <v>604.92045271999905</v>
      </c>
      <c r="T199" s="33">
        <v>2112.1899422799961</v>
      </c>
      <c r="U199" s="74"/>
      <c r="V199" s="75"/>
    </row>
    <row r="200" spans="1:22" ht="12.75" customHeight="1" x14ac:dyDescent="0.25">
      <c r="A200" s="285">
        <v>2018.11</v>
      </c>
      <c r="B200" s="254">
        <f>'1.1'!C200</f>
        <v>19248.120408000002</v>
      </c>
      <c r="C200" s="255">
        <f>'2.1'!C200</f>
        <v>16850.93</v>
      </c>
      <c r="D200" s="256">
        <f t="shared" si="10"/>
        <v>2397.1904080000022</v>
      </c>
      <c r="E200" s="254">
        <f>'1.1'!M200</f>
        <v>443.8</v>
      </c>
      <c r="F200" s="255">
        <f>'2.1'!K200</f>
        <v>1766.17</v>
      </c>
      <c r="G200" s="256">
        <f t="shared" si="22"/>
        <v>1322.3700000000001</v>
      </c>
      <c r="H200" s="254">
        <f>'1.1'!B200</f>
        <v>19691.920408000002</v>
      </c>
      <c r="I200" s="255">
        <f>'2.1'!B200</f>
        <v>18617.099999999999</v>
      </c>
      <c r="J200" s="254">
        <f t="shared" si="12"/>
        <v>1074.8204080000032</v>
      </c>
      <c r="K200" s="125">
        <v>1289.6545436900001</v>
      </c>
      <c r="L200" s="129">
        <v>1255.6072736199999</v>
      </c>
      <c r="M200" s="256">
        <f t="shared" si="13"/>
        <v>1108.8676780700034</v>
      </c>
      <c r="N200" s="257">
        <v>-3629.9883762999998</v>
      </c>
      <c r="O200" s="258">
        <v>7466.8298547000004</v>
      </c>
      <c r="P200" s="256">
        <f t="shared" si="14"/>
        <v>-11096.818231000001</v>
      </c>
      <c r="Q200" s="161">
        <f t="shared" si="15"/>
        <v>99.400706319996743</v>
      </c>
      <c r="R200" s="77">
        <v>1174.22111432</v>
      </c>
      <c r="S200" s="161">
        <f t="shared" si="17"/>
        <v>699.51924899999995</v>
      </c>
      <c r="T200" s="33">
        <v>1873.7403633199999</v>
      </c>
      <c r="U200" s="74"/>
      <c r="V200" s="75"/>
    </row>
    <row r="201" spans="1:22" ht="12.75" customHeight="1" x14ac:dyDescent="0.25">
      <c r="A201" s="285">
        <v>2018.12</v>
      </c>
      <c r="B201" s="254">
        <f>'1.1'!C201</f>
        <v>26970.034374850002</v>
      </c>
      <c r="C201" s="255">
        <f>'2.1'!C201</f>
        <v>25121.01</v>
      </c>
      <c r="D201" s="256">
        <f t="shared" si="10"/>
        <v>1849.0243748500034</v>
      </c>
      <c r="E201" s="254">
        <f>'1.1'!M201</f>
        <v>457.45</v>
      </c>
      <c r="F201" s="255">
        <f>'2.1'!K201</f>
        <v>5431.4</v>
      </c>
      <c r="G201" s="256">
        <f t="shared" si="22"/>
        <v>4973.95</v>
      </c>
      <c r="H201" s="254">
        <f>'1.1'!B201</f>
        <v>27427.484374850002</v>
      </c>
      <c r="I201" s="255">
        <f>'2.1'!B201</f>
        <v>30552.409999999996</v>
      </c>
      <c r="J201" s="254">
        <f t="shared" si="12"/>
        <v>-3124.9256251499937</v>
      </c>
      <c r="K201" s="125">
        <v>4115.7532840599997</v>
      </c>
      <c r="L201" s="129">
        <v>3345.7277001799998</v>
      </c>
      <c r="M201" s="256">
        <f t="shared" si="13"/>
        <v>-2354.9000412699938</v>
      </c>
      <c r="N201" s="257">
        <v>6544.74379056</v>
      </c>
      <c r="O201" s="258">
        <v>4229.8551565500002</v>
      </c>
      <c r="P201" s="256">
        <f t="shared" si="14"/>
        <v>2314.8886340099998</v>
      </c>
      <c r="Q201" s="161">
        <f t="shared" si="15"/>
        <v>625.53869283999393</v>
      </c>
      <c r="R201" s="77">
        <v>-2499.3869323099998</v>
      </c>
      <c r="S201" s="161">
        <f t="shared" si="17"/>
        <v>1394.7226416699998</v>
      </c>
      <c r="T201" s="33">
        <v>-1104.66429064</v>
      </c>
      <c r="U201" s="74"/>
      <c r="V201" s="75"/>
    </row>
    <row r="202" spans="1:22" ht="12.75" customHeight="1" x14ac:dyDescent="0.25">
      <c r="A202" s="285">
        <v>2019.01</v>
      </c>
      <c r="B202" s="254">
        <f>'1.1'!C202</f>
        <v>18781.002475999998</v>
      </c>
      <c r="C202" s="255">
        <f>'2.1'!C202</f>
        <v>19567.640000000003</v>
      </c>
      <c r="D202" s="256">
        <f t="shared" si="10"/>
        <v>-786.63752400000521</v>
      </c>
      <c r="E202" s="254">
        <f>'1.1'!M202</f>
        <v>319.24</v>
      </c>
      <c r="F202" s="255">
        <f>'2.1'!K202</f>
        <v>2152.7600000000002</v>
      </c>
      <c r="G202" s="256">
        <f t="shared" si="22"/>
        <v>1833.5200000000002</v>
      </c>
      <c r="H202" s="254">
        <f>'1.1'!B202</f>
        <v>19100.242475999999</v>
      </c>
      <c r="I202" s="255">
        <f>'2.1'!B202</f>
        <v>21720.400000000001</v>
      </c>
      <c r="J202" s="254">
        <v>-2620.1658084899996</v>
      </c>
      <c r="K202" s="125">
        <v>375.94467894999997</v>
      </c>
      <c r="L202" s="129">
        <v>1719.92810805</v>
      </c>
      <c r="M202" s="256">
        <v>-3964.1509531000042</v>
      </c>
      <c r="N202" s="257">
        <v>17309.73321676</v>
      </c>
      <c r="O202" s="258">
        <v>13345.58397917</v>
      </c>
      <c r="P202" s="256">
        <f t="shared" si="14"/>
        <v>3964.1492375899998</v>
      </c>
      <c r="Q202" s="161">
        <f t="shared" si="15"/>
        <v>102.86428167999975</v>
      </c>
      <c r="R202" s="77">
        <v>-2517.3015268099998</v>
      </c>
      <c r="S202" s="161">
        <f t="shared" si="17"/>
        <v>619.41131908999978</v>
      </c>
      <c r="T202" s="33">
        <v>-1897.89020772</v>
      </c>
    </row>
    <row r="203" spans="1:22" ht="12.75" customHeight="1" x14ac:dyDescent="0.25">
      <c r="A203" s="285">
        <v>2019.02</v>
      </c>
      <c r="B203" s="254">
        <f>'1.1'!C203</f>
        <v>20624.096710999998</v>
      </c>
      <c r="C203" s="255">
        <f>'2.1'!C203</f>
        <v>18617.7</v>
      </c>
      <c r="D203" s="256">
        <f t="shared" si="10"/>
        <v>2006.3967109999976</v>
      </c>
      <c r="E203" s="254">
        <f>'1.1'!M203</f>
        <v>212.29</v>
      </c>
      <c r="F203" s="255">
        <f>'2.1'!K203</f>
        <v>2043.27</v>
      </c>
      <c r="G203" s="256">
        <f t="shared" si="22"/>
        <v>1830.98</v>
      </c>
      <c r="H203" s="254">
        <f>'1.1'!B203</f>
        <v>20836.386710999999</v>
      </c>
      <c r="I203" s="255">
        <f>'2.1'!B203</f>
        <v>20660.97</v>
      </c>
      <c r="J203" s="254">
        <v>175.4179776699996</v>
      </c>
      <c r="K203" s="125">
        <v>1918.5683033600001</v>
      </c>
      <c r="L203" s="129">
        <v>1712.4977294099999</v>
      </c>
      <c r="M203" s="256">
        <v>381.48728494999796</v>
      </c>
      <c r="N203" s="257">
        <v>2354.3725983700024</v>
      </c>
      <c r="O203" s="258">
        <v>2735.8611499899998</v>
      </c>
      <c r="P203" s="256">
        <f t="shared" si="14"/>
        <v>-381.48855161999745</v>
      </c>
      <c r="Q203" s="161">
        <f t="shared" si="15"/>
        <v>73.433847290000443</v>
      </c>
      <c r="R203" s="77">
        <v>248.85182496000004</v>
      </c>
      <c r="S203" s="161">
        <f t="shared" si="17"/>
        <v>789.97646593999991</v>
      </c>
      <c r="T203" s="33">
        <v>1038.8282909</v>
      </c>
    </row>
    <row r="204" spans="1:22" ht="12.75" customHeight="1" x14ac:dyDescent="0.25">
      <c r="A204" s="285">
        <v>2019.03</v>
      </c>
      <c r="B204" s="254">
        <f>'1.1'!C204</f>
        <v>20098.274606999996</v>
      </c>
      <c r="C204" s="255">
        <f>'2.1'!C204</f>
        <v>18670.926432599997</v>
      </c>
      <c r="D204" s="256">
        <f t="shared" ref="D204" si="23">B204-C204</f>
        <v>1427.3481743999982</v>
      </c>
      <c r="E204" s="254">
        <f>'1.1'!M204</f>
        <v>204.636617</v>
      </c>
      <c r="F204" s="255">
        <f>'2.1'!K204</f>
        <v>2270.5132019999987</v>
      </c>
      <c r="G204" s="256">
        <f t="shared" si="22"/>
        <v>2065.8765849999986</v>
      </c>
      <c r="H204" s="254">
        <f>'1.1'!B204</f>
        <v>20302.911223999996</v>
      </c>
      <c r="I204" s="255">
        <f>'2.1'!B204</f>
        <v>20941.439634599996</v>
      </c>
      <c r="J204" s="254">
        <v>-638.52836780999996</v>
      </c>
      <c r="K204" s="125">
        <v>2233.8460273500004</v>
      </c>
      <c r="L204" s="129">
        <v>2154.13408777</v>
      </c>
      <c r="M204" s="256">
        <v>-558.81647101999943</v>
      </c>
      <c r="N204" s="257">
        <v>707.87613929999861</v>
      </c>
      <c r="O204" s="258">
        <v>149.05971107000005</v>
      </c>
      <c r="P204" s="256">
        <f t="shared" ref="P204:P207" si="24">N204-O204</f>
        <v>558.81642822999856</v>
      </c>
      <c r="Q204" s="161">
        <f t="shared" si="15"/>
        <v>118.49384752000003</v>
      </c>
      <c r="R204" s="77">
        <v>-520.03452028999993</v>
      </c>
      <c r="S204" s="161">
        <f t="shared" si="17"/>
        <v>739.79904536000015</v>
      </c>
      <c r="T204" s="33">
        <v>219.76452507000022</v>
      </c>
      <c r="U204" s="78"/>
    </row>
    <row r="205" spans="1:22" ht="12.75" customHeight="1" x14ac:dyDescent="0.25">
      <c r="A205" s="285">
        <v>2019.04</v>
      </c>
      <c r="B205" s="254">
        <f>'1.1'!C205</f>
        <v>21037.890000000003</v>
      </c>
      <c r="C205" s="255">
        <f>'2.1'!C205</f>
        <v>22493.200000000001</v>
      </c>
      <c r="D205" s="256">
        <f t="shared" ref="D205:D206" si="25">B205-C205</f>
        <v>-1455.3099999999977</v>
      </c>
      <c r="E205" s="254">
        <f>'1.1'!M205</f>
        <v>208.75</v>
      </c>
      <c r="F205" s="255">
        <f>'2.1'!K205</f>
        <v>2801.8399999999997</v>
      </c>
      <c r="G205" s="256">
        <f t="shared" ref="G205:G206" si="26">F205-E205</f>
        <v>2593.0899999999997</v>
      </c>
      <c r="H205" s="254">
        <f>'1.1'!B205</f>
        <v>21246.640000000003</v>
      </c>
      <c r="I205" s="255">
        <f>'2.1'!B205</f>
        <v>25295.040000000001</v>
      </c>
      <c r="J205" s="254">
        <v>-4048.3968300799997</v>
      </c>
      <c r="K205" s="125">
        <v>2353.34968398</v>
      </c>
      <c r="L205" s="129">
        <v>2408.6511821800009</v>
      </c>
      <c r="M205" s="256">
        <v>-4103.7014981999982</v>
      </c>
      <c r="N205" s="257">
        <v>3376.7819748199981</v>
      </c>
      <c r="O205" s="258">
        <v>-726.9163534599993</v>
      </c>
      <c r="P205" s="256">
        <f t="shared" si="24"/>
        <v>4103.6983282799974</v>
      </c>
      <c r="Q205" s="161">
        <f t="shared" si="15"/>
        <v>38.963256730000012</v>
      </c>
      <c r="R205" s="77">
        <v>-4009.4335733499997</v>
      </c>
      <c r="S205" s="161">
        <f t="shared" si="17"/>
        <v>944.92573988999948</v>
      </c>
      <c r="T205" s="33">
        <v>-3064.5078334600003</v>
      </c>
      <c r="U205" s="76"/>
    </row>
    <row r="206" spans="1:22" ht="12.75" customHeight="1" x14ac:dyDescent="0.25">
      <c r="A206" s="285">
        <v>2019.05</v>
      </c>
      <c r="B206" s="254">
        <f>'1.1'!C206</f>
        <v>26132.483297000002</v>
      </c>
      <c r="C206" s="255">
        <f>'2.1'!C206</f>
        <v>22478.948136999985</v>
      </c>
      <c r="D206" s="256">
        <f t="shared" si="25"/>
        <v>3653.5351600000176</v>
      </c>
      <c r="E206" s="254">
        <f>'1.1'!M206</f>
        <v>373.46301499999981</v>
      </c>
      <c r="F206" s="255">
        <f>'2.1'!K206</f>
        <v>3456.8267139999994</v>
      </c>
      <c r="G206" s="256">
        <f t="shared" si="26"/>
        <v>3083.3636989999995</v>
      </c>
      <c r="H206" s="254">
        <f>'1.1'!B206</f>
        <v>26505.946312000004</v>
      </c>
      <c r="I206" s="255">
        <f>'2.1'!B206</f>
        <v>25935.774850999984</v>
      </c>
      <c r="J206" s="254">
        <v>570.17145398000048</v>
      </c>
      <c r="K206" s="125">
        <v>2341.3338357900002</v>
      </c>
      <c r="L206" s="129">
        <v>2564.4667657099999</v>
      </c>
      <c r="M206" s="256">
        <v>347.03853108002022</v>
      </c>
      <c r="N206" s="257">
        <v>1259.5007467100004</v>
      </c>
      <c r="O206" s="258">
        <v>-6280.5459533400008</v>
      </c>
      <c r="P206" s="256">
        <f t="shared" si="24"/>
        <v>7540.0467000500012</v>
      </c>
      <c r="Q206" s="161">
        <f t="shared" si="15"/>
        <v>91.293881109999688</v>
      </c>
      <c r="R206" s="77">
        <v>661.46533509000017</v>
      </c>
      <c r="S206" s="161">
        <f t="shared" si="17"/>
        <v>924.91649138000014</v>
      </c>
      <c r="T206" s="33">
        <v>1586.3818264700003</v>
      </c>
      <c r="U206" s="76"/>
    </row>
    <row r="207" spans="1:22" ht="12.75" customHeight="1" x14ac:dyDescent="0.25">
      <c r="A207" s="285">
        <v>2019.06</v>
      </c>
      <c r="B207" s="254">
        <f>'1.1'!C207</f>
        <v>26840.239706</v>
      </c>
      <c r="C207" s="255">
        <f>'2.1'!C207</f>
        <v>28215.148615000002</v>
      </c>
      <c r="D207" s="256">
        <f t="shared" ref="D207" si="27">B207-C207</f>
        <v>-1374.9089090000016</v>
      </c>
      <c r="E207" s="254">
        <f>'1.1'!M207</f>
        <v>216.09894100000011</v>
      </c>
      <c r="F207" s="255">
        <f>'2.1'!K207</f>
        <v>2860.3363119999985</v>
      </c>
      <c r="G207" s="256">
        <f t="shared" ref="G207" si="28">F207-E207</f>
        <v>2644.2373709999983</v>
      </c>
      <c r="H207" s="254">
        <f>'1.1'!B207</f>
        <v>27056.338647</v>
      </c>
      <c r="I207" s="255">
        <f>'2.1'!B207</f>
        <v>31075.484927000001</v>
      </c>
      <c r="J207" s="254">
        <v>-4019.1462811400015</v>
      </c>
      <c r="K207" s="125">
        <v>2445.1622015499997</v>
      </c>
      <c r="L207" s="129">
        <v>3130.9704997400004</v>
      </c>
      <c r="M207" s="256">
        <v>-4704.9545781900015</v>
      </c>
      <c r="N207" s="257">
        <v>2625.8264386600058</v>
      </c>
      <c r="O207" s="258">
        <v>5807.9570834400001</v>
      </c>
      <c r="P207" s="256">
        <f t="shared" si="24"/>
        <v>-3182.1306447799943</v>
      </c>
      <c r="Q207" s="161">
        <f t="shared" si="15"/>
        <v>46.006734720001532</v>
      </c>
      <c r="R207" s="77">
        <v>-3973.13954642</v>
      </c>
      <c r="S207" s="161">
        <f t="shared" si="17"/>
        <v>1719.9484656099994</v>
      </c>
      <c r="T207" s="33">
        <v>-2253.1910808100006</v>
      </c>
      <c r="U207" s="76"/>
    </row>
    <row r="208" spans="1:22" ht="12.75" customHeight="1" x14ac:dyDescent="0.25">
      <c r="A208" s="285">
        <v>2019.07</v>
      </c>
      <c r="B208" s="254">
        <f>'1.1'!C208</f>
        <v>25840.484460000003</v>
      </c>
      <c r="C208" s="255">
        <f>'2.1'!C208</f>
        <v>22338.834368800002</v>
      </c>
      <c r="D208" s="256">
        <f t="shared" ref="D208:D220" si="29">B208-C208</f>
        <v>3501.650091200001</v>
      </c>
      <c r="E208" s="254">
        <f>'1.1'!M208</f>
        <v>371.62918099999996</v>
      </c>
      <c r="F208" s="255">
        <f>'2.1'!K208</f>
        <v>3095.4609020000012</v>
      </c>
      <c r="G208" s="256">
        <f t="shared" ref="G208:G220" si="30">F208-E208</f>
        <v>2723.8317210000014</v>
      </c>
      <c r="H208" s="254">
        <f>'1.1'!B208</f>
        <v>26212.113641000004</v>
      </c>
      <c r="I208" s="255">
        <f>'2.1'!B208</f>
        <v>25434.295270800005</v>
      </c>
      <c r="J208" s="254">
        <f t="shared" ref="J208:J220" si="31">H208-I208</f>
        <v>777.81837019999875</v>
      </c>
      <c r="K208" s="125">
        <v>2287.5193747100002</v>
      </c>
      <c r="L208" s="129">
        <v>2373.2760389099985</v>
      </c>
      <c r="M208" s="256">
        <f t="shared" ref="M208:M220" si="32">J208+K208-L208</f>
        <v>692.06170600000041</v>
      </c>
      <c r="N208" s="257">
        <v>668.03383691999989</v>
      </c>
      <c r="O208" s="258">
        <v>1360.0955267100126</v>
      </c>
      <c r="P208" s="256">
        <f t="shared" ref="P208:P218" si="33">N208-O208</f>
        <v>-692.06168979001268</v>
      </c>
      <c r="Q208" s="161">
        <f t="shared" si="15"/>
        <v>54.33171840000432</v>
      </c>
      <c r="R208" s="77">
        <v>832.15008860000307</v>
      </c>
      <c r="S208" s="161">
        <f t="shared" si="17"/>
        <v>919.87866672000155</v>
      </c>
      <c r="T208" s="33">
        <v>1752.0287553200046</v>
      </c>
      <c r="U208" s="76"/>
    </row>
    <row r="209" spans="1:20" ht="12.75" customHeight="1" x14ac:dyDescent="0.25">
      <c r="A209" s="285">
        <v>2019.08</v>
      </c>
      <c r="B209" s="254">
        <f>'1.1'!C209</f>
        <v>26151.439999999995</v>
      </c>
      <c r="C209" s="255">
        <f>'2.1'!C209</f>
        <v>22626.116546199999</v>
      </c>
      <c r="D209" s="256">
        <f t="shared" si="29"/>
        <v>3525.3234537999961</v>
      </c>
      <c r="E209" s="254">
        <f>'1.1'!M209</f>
        <v>404.19</v>
      </c>
      <c r="F209" s="255">
        <f>'2.1'!K209</f>
        <v>2570.6730239999988</v>
      </c>
      <c r="G209" s="256">
        <f t="shared" si="30"/>
        <v>2166.4830239999987</v>
      </c>
      <c r="H209" s="254">
        <f>'1.1'!B209</f>
        <v>26555.629999999994</v>
      </c>
      <c r="I209" s="255">
        <f>'2.1'!B209</f>
        <v>25196.789570199999</v>
      </c>
      <c r="J209" s="254">
        <f t="shared" si="31"/>
        <v>1358.840429799995</v>
      </c>
      <c r="K209" s="125">
        <v>2543.2838100399986</v>
      </c>
      <c r="L209" s="129">
        <v>2562.3648867099982</v>
      </c>
      <c r="M209" s="256">
        <f t="shared" si="32"/>
        <v>1339.7593531299954</v>
      </c>
      <c r="N209" s="257">
        <v>758.53190666999581</v>
      </c>
      <c r="O209" s="258">
        <v>2098.2840059499867</v>
      </c>
      <c r="P209" s="256">
        <f t="shared" si="33"/>
        <v>-1339.7520992799909</v>
      </c>
      <c r="Q209" s="161">
        <f t="shared" si="15"/>
        <v>70.708471830001145</v>
      </c>
      <c r="R209" s="63">
        <v>1429.5489016299962</v>
      </c>
      <c r="S209" s="161">
        <f t="shared" si="17"/>
        <v>1099.9602400299996</v>
      </c>
      <c r="T209" s="33">
        <v>2529.5091416599957</v>
      </c>
    </row>
    <row r="210" spans="1:20" ht="12.75" customHeight="1" x14ac:dyDescent="0.25">
      <c r="A210" s="285">
        <v>2019.09</v>
      </c>
      <c r="B210" s="254">
        <f>'1.1'!C210</f>
        <v>25651.5</v>
      </c>
      <c r="C210" s="255">
        <f>'2.1'!C210</f>
        <v>23623.9</v>
      </c>
      <c r="D210" s="256">
        <f t="shared" ref="D210:D212" si="34">B210-C210</f>
        <v>2027.5999999999985</v>
      </c>
      <c r="E210" s="254">
        <f>'1.1'!M210</f>
        <v>380.87</v>
      </c>
      <c r="F210" s="255">
        <f>'2.1'!K210</f>
        <v>2942.62</v>
      </c>
      <c r="G210" s="256">
        <f t="shared" ref="G210:G212" si="35">F210-E210</f>
        <v>2561.75</v>
      </c>
      <c r="H210" s="254">
        <f>'1.1'!B210</f>
        <v>26032.37</v>
      </c>
      <c r="I210" s="255">
        <f>'2.1'!B210</f>
        <v>26566.52</v>
      </c>
      <c r="J210" s="254">
        <f t="shared" ref="J210:J212" si="36">H210-I210</f>
        <v>-534.15000000000146</v>
      </c>
      <c r="K210" s="125">
        <v>2334.5872361800029</v>
      </c>
      <c r="L210" s="129">
        <v>2307.3231208100005</v>
      </c>
      <c r="M210" s="256">
        <f t="shared" ref="M210:M212" si="37">J210+K210-L210</f>
        <v>-506.88588462999905</v>
      </c>
      <c r="N210" s="257">
        <v>1075.8248699399992</v>
      </c>
      <c r="O210" s="258">
        <v>568.95767298999999</v>
      </c>
      <c r="P210" s="256">
        <f t="shared" ref="P210:P212" si="38">N210-O210</f>
        <v>506.8671969499992</v>
      </c>
      <c r="Q210" s="161">
        <f t="shared" si="15"/>
        <v>33.628129350001473</v>
      </c>
      <c r="R210" s="63">
        <v>-500.52187064999998</v>
      </c>
      <c r="S210" s="161">
        <f t="shared" ref="S210" si="39">T210-R210</f>
        <v>1099.6232921599999</v>
      </c>
      <c r="T210" s="33">
        <v>599.10142151000002</v>
      </c>
    </row>
    <row r="211" spans="1:20" ht="12.75" customHeight="1" x14ac:dyDescent="0.25">
      <c r="A211" s="285">
        <v>2019.1</v>
      </c>
      <c r="B211" s="254">
        <f>'1.1'!C211</f>
        <v>26012.50737888</v>
      </c>
      <c r="C211" s="255">
        <f>'2.1'!C211</f>
        <v>24145.239999999998</v>
      </c>
      <c r="D211" s="256">
        <f t="shared" si="34"/>
        <v>1867.2673788800021</v>
      </c>
      <c r="E211" s="254">
        <f>'1.1'!M211</f>
        <v>291.07</v>
      </c>
      <c r="F211" s="255">
        <f>'2.1'!K211</f>
        <v>2016.97</v>
      </c>
      <c r="G211" s="256">
        <f t="shared" si="35"/>
        <v>1725.9</v>
      </c>
      <c r="H211" s="254">
        <f>'1.1'!B211</f>
        <v>26303.57737888</v>
      </c>
      <c r="I211" s="255">
        <f>'2.1'!B211</f>
        <v>26162.21</v>
      </c>
      <c r="J211" s="254">
        <f t="shared" si="36"/>
        <v>141.36737888000062</v>
      </c>
      <c r="K211" s="125">
        <v>1993.2801431299995</v>
      </c>
      <c r="L211" s="129">
        <v>1968.5388042900013</v>
      </c>
      <c r="M211" s="256">
        <f t="shared" si="37"/>
        <v>166.10871771999882</v>
      </c>
      <c r="N211" s="257">
        <v>1236.6059203699988</v>
      </c>
      <c r="O211" s="258">
        <v>1109.5526824200024</v>
      </c>
      <c r="P211" s="256">
        <f t="shared" si="38"/>
        <v>127.0532379499964</v>
      </c>
      <c r="Q211" s="187"/>
      <c r="R211" s="42"/>
      <c r="S211" s="42"/>
      <c r="T211" s="65"/>
    </row>
    <row r="212" spans="1:20" ht="12.75" customHeight="1" x14ac:dyDescent="0.25">
      <c r="A212" s="285">
        <v>2019.11</v>
      </c>
      <c r="B212" s="254">
        <f>'1.1'!C212</f>
        <v>28105.149678670001</v>
      </c>
      <c r="C212" s="255">
        <f>'2.1'!C212</f>
        <v>24976.39</v>
      </c>
      <c r="D212" s="256">
        <f t="shared" si="34"/>
        <v>3128.7596786700014</v>
      </c>
      <c r="E212" s="254">
        <f>'1.1'!M212</f>
        <v>394.4</v>
      </c>
      <c r="F212" s="255">
        <f>'2.1'!K212</f>
        <v>2049.7199999999998</v>
      </c>
      <c r="G212" s="256">
        <f t="shared" si="35"/>
        <v>1655.3199999999997</v>
      </c>
      <c r="H212" s="254">
        <f>'1.1'!B212</f>
        <v>28499.549678670002</v>
      </c>
      <c r="I212" s="255">
        <f>'2.1'!B212</f>
        <v>27026.11</v>
      </c>
      <c r="J212" s="254">
        <f t="shared" si="36"/>
        <v>1473.4396786700017</v>
      </c>
      <c r="K212" s="125">
        <v>1717.4900343400004</v>
      </c>
      <c r="L212" s="129">
        <v>1952.9852028700006</v>
      </c>
      <c r="M212" s="256">
        <f t="shared" si="37"/>
        <v>1237.9445101400015</v>
      </c>
      <c r="N212" s="257">
        <v>3015.4713957499989</v>
      </c>
      <c r="O212" s="258">
        <v>3661.2096716399974</v>
      </c>
      <c r="P212" s="256">
        <f t="shared" si="38"/>
        <v>-645.73827588999848</v>
      </c>
      <c r="Q212" s="187"/>
      <c r="R212" s="42"/>
      <c r="S212" s="42"/>
      <c r="T212" s="65"/>
    </row>
    <row r="213" spans="1:20" ht="12.75" customHeight="1" x14ac:dyDescent="0.25">
      <c r="A213" s="285">
        <v>2019.12</v>
      </c>
      <c r="B213" s="254">
        <f>'1.1'!C213</f>
        <v>34017.998814899998</v>
      </c>
      <c r="C213" s="255">
        <v>37003.01</v>
      </c>
      <c r="D213" s="256">
        <v>-3603.6600000000035</v>
      </c>
      <c r="E213" s="254">
        <v>398.16</v>
      </c>
      <c r="F213" s="255">
        <v>5102.04</v>
      </c>
      <c r="G213" s="256">
        <v>4703.88</v>
      </c>
      <c r="H213" s="254">
        <f>'1.1'!B213</f>
        <v>34416.158814900002</v>
      </c>
      <c r="I213" s="255">
        <v>42105.05</v>
      </c>
      <c r="J213" s="254">
        <v>-8307.5400000000009</v>
      </c>
      <c r="K213" s="125">
        <v>6551.9635147599984</v>
      </c>
      <c r="L213" s="129">
        <v>4241.1924176899993</v>
      </c>
      <c r="M213" s="256">
        <v>-5996.7689029300018</v>
      </c>
      <c r="N213" s="257">
        <v>10158.956072420006</v>
      </c>
      <c r="O213" s="258">
        <v>4243.9892071799986</v>
      </c>
      <c r="P213" s="256">
        <v>5914.9668652400069</v>
      </c>
      <c r="Q213" s="187"/>
      <c r="R213" s="42"/>
      <c r="S213" s="42"/>
      <c r="T213" s="65"/>
    </row>
    <row r="214" spans="1:20" ht="12.75" customHeight="1" x14ac:dyDescent="0.25">
      <c r="A214" s="285">
        <v>2020.01</v>
      </c>
      <c r="B214" s="254">
        <f>'1.1'!C214</f>
        <v>25120.21</v>
      </c>
      <c r="C214" s="255">
        <f>'2.1'!C214</f>
        <v>23899.800000000003</v>
      </c>
      <c r="D214" s="256">
        <f t="shared" ref="D214" si="40">B214-C214</f>
        <v>1220.4099999999962</v>
      </c>
      <c r="E214" s="254">
        <f>'1.1'!M214</f>
        <v>348.07</v>
      </c>
      <c r="F214" s="255">
        <f>'2.1'!K214</f>
        <v>287</v>
      </c>
      <c r="G214" s="256">
        <f t="shared" ref="G214" si="41">F214-E214</f>
        <v>-61.069999999999993</v>
      </c>
      <c r="H214" s="254">
        <f>'1.1'!B214</f>
        <v>25468.28</v>
      </c>
      <c r="I214" s="255">
        <f>'2.1'!B214</f>
        <v>24186.800000000003</v>
      </c>
      <c r="J214" s="254">
        <f t="shared" ref="J214" si="42">H214-I214</f>
        <v>1281.4799999999959</v>
      </c>
      <c r="K214" s="125">
        <v>140.56790848</v>
      </c>
      <c r="L214" s="129">
        <v>1793.19246507</v>
      </c>
      <c r="M214" s="256">
        <f t="shared" ref="M214" si="43">J214+K214-L214</f>
        <v>-371.14455659000419</v>
      </c>
      <c r="N214" s="257">
        <v>22471.67844598</v>
      </c>
      <c r="O214" s="258">
        <v>22100.529194619998</v>
      </c>
      <c r="P214" s="256">
        <f t="shared" ref="P214" si="44">N214-O214</f>
        <v>371.14925136000238</v>
      </c>
      <c r="Q214" s="187"/>
      <c r="R214" s="42"/>
      <c r="S214" s="42"/>
      <c r="T214" s="65"/>
    </row>
    <row r="215" spans="1:20" ht="12.75" customHeight="1" x14ac:dyDescent="0.25">
      <c r="A215" s="285">
        <v>2020.02</v>
      </c>
      <c r="B215" s="254">
        <f>'1.1'!C215</f>
        <v>30301.919999999998</v>
      </c>
      <c r="C215" s="255">
        <v>26597.48320015</v>
      </c>
      <c r="D215" s="256">
        <f t="shared" ref="D215:D216" si="45">B215-C215</f>
        <v>3704.4367998499984</v>
      </c>
      <c r="E215" s="254">
        <f>'1.1'!M215</f>
        <v>227.35</v>
      </c>
      <c r="F215" s="255">
        <f>'2.1'!K215</f>
        <v>849.22</v>
      </c>
      <c r="G215" s="256">
        <f t="shared" ref="G215:G216" si="46">F215-E215</f>
        <v>621.87</v>
      </c>
      <c r="H215" s="254">
        <f>'1.1'!B215</f>
        <v>30529.269999999997</v>
      </c>
      <c r="I215" s="255">
        <v>27446.712380280002</v>
      </c>
      <c r="J215" s="254">
        <v>3082.5576972700037</v>
      </c>
      <c r="K215" s="125">
        <v>1807.7141462500001</v>
      </c>
      <c r="L215" s="129">
        <v>1989.29291218</v>
      </c>
      <c r="M215" s="256">
        <f t="shared" ref="M215:M216" si="47">J215+K215-L215</f>
        <v>2900.9789313400042</v>
      </c>
      <c r="N215" s="257">
        <v>2000.8181529700014</v>
      </c>
      <c r="O215" s="258">
        <v>4901.8016075699998</v>
      </c>
      <c r="P215" s="256">
        <f t="shared" ref="P215:P216" si="48">N215-O215</f>
        <v>-2900.9834545999984</v>
      </c>
      <c r="Q215" s="187"/>
      <c r="R215" s="42"/>
      <c r="S215" s="42"/>
      <c r="T215" s="65"/>
    </row>
    <row r="216" spans="1:20" ht="12.75" customHeight="1" x14ac:dyDescent="0.25">
      <c r="A216" s="285">
        <v>2020.03</v>
      </c>
      <c r="B216" s="254">
        <f>'1.1'!C216</f>
        <v>26206.14</v>
      </c>
      <c r="C216" s="255">
        <f>'2.1'!C216</f>
        <v>26335.07</v>
      </c>
      <c r="D216" s="256">
        <f t="shared" si="45"/>
        <v>-128.93000000000029</v>
      </c>
      <c r="E216" s="254">
        <f>'1.1'!M216</f>
        <v>299.13</v>
      </c>
      <c r="F216" s="255">
        <f>'2.1'!K216</f>
        <v>977.22</v>
      </c>
      <c r="G216" s="256">
        <f t="shared" si="46"/>
        <v>678.09</v>
      </c>
      <c r="H216" s="254">
        <f>'1.1'!B216</f>
        <v>26505.27</v>
      </c>
      <c r="I216" s="255">
        <f>'2.1'!B216</f>
        <v>27312.29</v>
      </c>
      <c r="J216" s="254">
        <f t="shared" ref="J216" si="49">H216-I216</f>
        <v>-807.02000000000044</v>
      </c>
      <c r="K216" s="125">
        <v>1994.3189105600002</v>
      </c>
      <c r="L216" s="129">
        <v>2066.12686854</v>
      </c>
      <c r="M216" s="256">
        <f t="shared" si="47"/>
        <v>-878.82795798000029</v>
      </c>
      <c r="N216" s="257">
        <v>1275.3116431299968</v>
      </c>
      <c r="O216" s="258">
        <v>396.48964577000152</v>
      </c>
      <c r="P216" s="256">
        <f t="shared" si="48"/>
        <v>878.82199735999529</v>
      </c>
      <c r="Q216" s="187"/>
      <c r="R216" s="42"/>
      <c r="S216" s="42"/>
      <c r="T216" s="65"/>
    </row>
    <row r="217" spans="1:20" ht="12.75" customHeight="1" x14ac:dyDescent="0.25">
      <c r="A217" s="285">
        <v>2020.04</v>
      </c>
      <c r="B217" s="254">
        <f>'1.1'!C217</f>
        <v>26711.15</v>
      </c>
      <c r="C217" s="255">
        <f>'2.1'!C217</f>
        <v>25723.960000000003</v>
      </c>
      <c r="D217" s="256">
        <f t="shared" si="29"/>
        <v>987.18999999999869</v>
      </c>
      <c r="E217" s="254">
        <f>'1.1'!M217</f>
        <v>289.39999999999998</v>
      </c>
      <c r="F217" s="255">
        <f>'2.1'!K217</f>
        <v>521.28</v>
      </c>
      <c r="G217" s="256">
        <f t="shared" si="30"/>
        <v>231.88</v>
      </c>
      <c r="H217" s="254">
        <f>'1.1'!B217</f>
        <v>27000.550000000003</v>
      </c>
      <c r="I217" s="255">
        <f>'2.1'!B217</f>
        <v>26245.24</v>
      </c>
      <c r="J217" s="254">
        <f t="shared" si="31"/>
        <v>755.31000000000131</v>
      </c>
      <c r="K217" s="125">
        <v>1901.6309004399998</v>
      </c>
      <c r="L217" s="129">
        <v>1907.0589358199998</v>
      </c>
      <c r="M217" s="256">
        <f t="shared" si="32"/>
        <v>749.88196462000155</v>
      </c>
      <c r="N217" s="257">
        <v>555.60403594000309</v>
      </c>
      <c r="O217" s="258">
        <v>1305.4779549600025</v>
      </c>
      <c r="P217" s="256">
        <f t="shared" si="33"/>
        <v>-749.87391901999945</v>
      </c>
      <c r="Q217" s="187"/>
      <c r="R217" s="42"/>
      <c r="S217" s="42"/>
      <c r="T217" s="65"/>
    </row>
    <row r="218" spans="1:20" ht="12.75" customHeight="1" x14ac:dyDescent="0.25">
      <c r="A218" s="285">
        <v>2020.05</v>
      </c>
      <c r="B218" s="254">
        <f>'1.1'!C218</f>
        <v>30074.989999999998</v>
      </c>
      <c r="C218" s="255">
        <f>'2.1'!C218</f>
        <v>26769.210000000003</v>
      </c>
      <c r="D218" s="256">
        <f t="shared" si="29"/>
        <v>3305.7799999999952</v>
      </c>
      <c r="E218" s="254">
        <f>'1.1'!M218</f>
        <v>227.33</v>
      </c>
      <c r="F218" s="255">
        <f>'2.1'!K218</f>
        <v>1016.86</v>
      </c>
      <c r="G218" s="256">
        <f t="shared" si="30"/>
        <v>789.53</v>
      </c>
      <c r="H218" s="254">
        <f>'1.1'!B218</f>
        <v>30302.32</v>
      </c>
      <c r="I218" s="255">
        <f>'2.1'!B218</f>
        <v>27786.070000000003</v>
      </c>
      <c r="J218" s="254">
        <f t="shared" si="31"/>
        <v>2516.2499999999964</v>
      </c>
      <c r="K218" s="125">
        <v>1828.5041760699994</v>
      </c>
      <c r="L218" s="129">
        <v>1893.5815297299998</v>
      </c>
      <c r="M218" s="256">
        <f t="shared" si="32"/>
        <v>2451.1726463399964</v>
      </c>
      <c r="N218" s="257">
        <v>1893.4813226199985</v>
      </c>
      <c r="O218" s="258">
        <v>4344.6658979499989</v>
      </c>
      <c r="P218" s="256">
        <f t="shared" si="33"/>
        <v>-2451.1845753300004</v>
      </c>
      <c r="Q218" s="187"/>
      <c r="R218" s="42"/>
      <c r="S218" s="42"/>
      <c r="T218" s="65"/>
    </row>
    <row r="219" spans="1:20" ht="12.75" customHeight="1" x14ac:dyDescent="0.25">
      <c r="A219" s="285">
        <v>2020.06</v>
      </c>
      <c r="B219" s="254">
        <f>'1.1'!C219</f>
        <v>35213.67</v>
      </c>
      <c r="C219" s="255">
        <f>'2.1'!C219</f>
        <v>36964.550000000003</v>
      </c>
      <c r="D219" s="256">
        <f t="shared" ref="D219" si="50">B219-C219</f>
        <v>-1750.8800000000047</v>
      </c>
      <c r="E219" s="254">
        <f>'1.1'!M219</f>
        <v>293.47000000000003</v>
      </c>
      <c r="F219" s="255">
        <f>'2.1'!K219</f>
        <v>1271.29</v>
      </c>
      <c r="G219" s="256">
        <f t="shared" ref="G219" si="51">F219-E219</f>
        <v>977.81999999999994</v>
      </c>
      <c r="H219" s="254">
        <f>'1.1'!B219</f>
        <v>35507.14</v>
      </c>
      <c r="I219" s="255">
        <f>'2.1'!B219</f>
        <v>38235.840000000004</v>
      </c>
      <c r="J219" s="254">
        <f t="shared" ref="J219" si="52">H219-I219</f>
        <v>-2728.7000000000044</v>
      </c>
      <c r="K219" s="125">
        <v>3139.1945693200005</v>
      </c>
      <c r="L219" s="129">
        <v>3255.499926460001</v>
      </c>
      <c r="M219" s="256">
        <f t="shared" ref="M219" si="53">J219+K219-L219</f>
        <v>-2845.0053571400049</v>
      </c>
      <c r="N219" s="257">
        <v>6700.1183758200023</v>
      </c>
      <c r="O219" s="258">
        <v>3855.1108992399968</v>
      </c>
      <c r="P219" s="256">
        <f t="shared" ref="P219:P226" si="54">N219-O219</f>
        <v>2845.0074765800055</v>
      </c>
      <c r="Q219" s="187"/>
      <c r="R219" s="42"/>
      <c r="S219" s="42"/>
      <c r="T219" s="65"/>
    </row>
    <row r="220" spans="1:20" ht="12.75" customHeight="1" x14ac:dyDescent="0.25">
      <c r="A220" s="285">
        <v>2020.07</v>
      </c>
      <c r="B220" s="254">
        <f>'1.1'!C220</f>
        <v>34324.68</v>
      </c>
      <c r="C220" s="255">
        <f>'2.1'!C220</f>
        <v>27686.37</v>
      </c>
      <c r="D220" s="256">
        <f t="shared" si="29"/>
        <v>6638.3100000000013</v>
      </c>
      <c r="E220" s="254">
        <f>'1.1'!M220</f>
        <v>371.44</v>
      </c>
      <c r="F220" s="255">
        <f>'2.1'!K220</f>
        <v>1248.1300000000001</v>
      </c>
      <c r="G220" s="256">
        <f t="shared" si="30"/>
        <v>876.69</v>
      </c>
      <c r="H220" s="254">
        <f>'1.1'!B220</f>
        <v>34696.120000000003</v>
      </c>
      <c r="I220" s="255">
        <f>'2.1'!B220</f>
        <v>28934.5</v>
      </c>
      <c r="J220" s="254">
        <f t="shared" si="31"/>
        <v>5761.6200000000026</v>
      </c>
      <c r="K220" s="125">
        <v>3065.9796494500006</v>
      </c>
      <c r="L220" s="129">
        <v>2117.1894692900005</v>
      </c>
      <c r="M220" s="256">
        <f t="shared" si="32"/>
        <v>6710.4101801600027</v>
      </c>
      <c r="N220" s="257">
        <v>119.23198898999544</v>
      </c>
      <c r="O220" s="258">
        <v>6829.6516719900028</v>
      </c>
      <c r="P220" s="256">
        <f t="shared" si="54"/>
        <v>-6710.4196830000074</v>
      </c>
      <c r="Q220" s="187"/>
      <c r="R220" s="42"/>
      <c r="S220" s="42"/>
      <c r="T220" s="65"/>
    </row>
    <row r="221" spans="1:20" ht="12.75" customHeight="1" x14ac:dyDescent="0.25">
      <c r="A221" s="285">
        <v>2020.08</v>
      </c>
      <c r="B221" s="254">
        <f>'1.1'!C221</f>
        <v>38170.39</v>
      </c>
      <c r="C221" s="255">
        <f>'2.1'!C221</f>
        <v>29167.02</v>
      </c>
      <c r="D221" s="256">
        <f t="shared" ref="D221:D222" si="55">B221-C221</f>
        <v>9003.369999999999</v>
      </c>
      <c r="E221" s="254">
        <f>'1.1'!M221</f>
        <v>318.2</v>
      </c>
      <c r="F221" s="255">
        <f>'2.1'!K221</f>
        <v>1500.19</v>
      </c>
      <c r="G221" s="256">
        <f t="shared" ref="G221:G222" si="56">F221-E221</f>
        <v>1181.99</v>
      </c>
      <c r="H221" s="254">
        <f>'1.1'!B221</f>
        <v>38488.589999999997</v>
      </c>
      <c r="I221" s="255">
        <f>'2.1'!B221</f>
        <v>30667.21</v>
      </c>
      <c r="J221" s="254">
        <f t="shared" ref="J221:J222" si="57">H221-I221</f>
        <v>7821.3799999999974</v>
      </c>
      <c r="K221" s="125">
        <v>2641.6267115299979</v>
      </c>
      <c r="L221" s="129">
        <v>2095.4885076199989</v>
      </c>
      <c r="M221" s="256">
        <f t="shared" ref="M221:M226" si="58">J221+K221-L221</f>
        <v>8367.5182039099964</v>
      </c>
      <c r="N221" s="257">
        <v>-308.96829589999834</v>
      </c>
      <c r="O221" s="258">
        <v>8058.5437896200019</v>
      </c>
      <c r="P221" s="256">
        <f t="shared" si="54"/>
        <v>-8367.5120855200003</v>
      </c>
      <c r="Q221" s="187"/>
      <c r="R221" s="42"/>
      <c r="S221" s="42"/>
      <c r="T221" s="65"/>
    </row>
    <row r="222" spans="1:20" ht="12.75" customHeight="1" x14ac:dyDescent="0.25">
      <c r="A222" s="285">
        <v>2020.09</v>
      </c>
      <c r="B222" s="254">
        <f>'1.1'!C222</f>
        <v>36129.160000000003</v>
      </c>
      <c r="C222" s="255">
        <f>'2.1'!C222</f>
        <v>31453.300000000007</v>
      </c>
      <c r="D222" s="256">
        <f t="shared" si="55"/>
        <v>4675.8599999999969</v>
      </c>
      <c r="E222" s="254">
        <f>'1.1'!M222</f>
        <v>320.06</v>
      </c>
      <c r="F222" s="255">
        <f>'2.1'!K222</f>
        <v>1914.91</v>
      </c>
      <c r="G222" s="256">
        <f t="shared" si="56"/>
        <v>1594.8500000000001</v>
      </c>
      <c r="H222" s="254">
        <f>'1.1'!B222</f>
        <v>36449.22</v>
      </c>
      <c r="I222" s="255">
        <f>'2.1'!B222</f>
        <v>33368.210000000006</v>
      </c>
      <c r="J222" s="254">
        <f t="shared" si="57"/>
        <v>3081.0099999999948</v>
      </c>
      <c r="K222" s="125">
        <v>2454.6240505000023</v>
      </c>
      <c r="L222" s="129">
        <v>2646.6473186000003</v>
      </c>
      <c r="M222" s="256">
        <f t="shared" si="58"/>
        <v>2888.9867318999968</v>
      </c>
      <c r="N222" s="257">
        <v>3205.4675032399973</v>
      </c>
      <c r="O222" s="258">
        <v>6094.4433833500007</v>
      </c>
      <c r="P222" s="256">
        <f t="shared" si="54"/>
        <v>-2888.9758801100033</v>
      </c>
      <c r="Q222" s="187"/>
      <c r="R222" s="42"/>
      <c r="S222" s="42"/>
      <c r="T222" s="65"/>
    </row>
    <row r="223" spans="1:20" ht="12.75" customHeight="1" x14ac:dyDescent="0.25">
      <c r="A223" s="285">
        <v>2020.1</v>
      </c>
      <c r="B223" s="254">
        <f>'1.1'!C223</f>
        <v>39141.759999999995</v>
      </c>
      <c r="C223" s="255">
        <f>'2.1'!C223</f>
        <v>31497.500000000004</v>
      </c>
      <c r="D223" s="256">
        <f t="shared" ref="D223:D226" si="59">B223-C223</f>
        <v>7644.2599999999911</v>
      </c>
      <c r="E223" s="254">
        <f>'1.1'!M223</f>
        <v>356.89</v>
      </c>
      <c r="F223" s="255">
        <f>'2.1'!K223</f>
        <v>2015.13</v>
      </c>
      <c r="G223" s="256">
        <f t="shared" ref="G223:G226" si="60">F223-E223</f>
        <v>1658.2400000000002</v>
      </c>
      <c r="H223" s="254">
        <f>'1.1'!B223</f>
        <v>39498.649999999994</v>
      </c>
      <c r="I223" s="255">
        <f>'2.1'!B223</f>
        <v>33512.630000000005</v>
      </c>
      <c r="J223" s="254">
        <f t="shared" ref="J223:J226" si="61">H223-I223</f>
        <v>5986.0199999999895</v>
      </c>
      <c r="K223" s="125">
        <v>3388.7669180899975</v>
      </c>
      <c r="L223" s="129">
        <v>3339.9150045800016</v>
      </c>
      <c r="M223" s="256">
        <f t="shared" si="58"/>
        <v>6034.8719135099855</v>
      </c>
      <c r="N223" s="257">
        <v>2344.3016463200038</v>
      </c>
      <c r="O223" s="258">
        <v>8379.1769504100012</v>
      </c>
      <c r="P223" s="256">
        <f t="shared" si="54"/>
        <v>-6034.8753040899974</v>
      </c>
      <c r="Q223" s="187"/>
      <c r="R223" s="42"/>
      <c r="S223" s="42"/>
      <c r="T223" s="65"/>
    </row>
    <row r="224" spans="1:20" ht="12.75" customHeight="1" x14ac:dyDescent="0.25">
      <c r="A224" s="285">
        <v>2020.11</v>
      </c>
      <c r="B224" s="254">
        <f>'1.1'!C224</f>
        <v>39432.78</v>
      </c>
      <c r="C224" s="255">
        <f>'2.1'!C224</f>
        <v>33541.75</v>
      </c>
      <c r="D224" s="256">
        <f t="shared" si="59"/>
        <v>5891.0299999999988</v>
      </c>
      <c r="E224" s="254">
        <f>'1.1'!M224</f>
        <v>475.95</v>
      </c>
      <c r="F224" s="255">
        <f>'2.1'!K224</f>
        <v>2270.42</v>
      </c>
      <c r="G224" s="256">
        <f t="shared" si="60"/>
        <v>1794.47</v>
      </c>
      <c r="H224" s="254">
        <f>'1.1'!B224</f>
        <v>39908.729999999996</v>
      </c>
      <c r="I224" s="255">
        <f>'2.1'!B224</f>
        <v>35812.17</v>
      </c>
      <c r="J224" s="254">
        <f t="shared" si="61"/>
        <v>4096.5599999999977</v>
      </c>
      <c r="K224" s="125">
        <v>3319.783753210002</v>
      </c>
      <c r="L224" s="129">
        <v>3271.1776371099986</v>
      </c>
      <c r="M224" s="256">
        <f t="shared" si="58"/>
        <v>4145.1661161000011</v>
      </c>
      <c r="N224" s="257">
        <v>6206.9474671599964</v>
      </c>
      <c r="O224" s="258">
        <v>10352.112560099995</v>
      </c>
      <c r="P224" s="256">
        <f t="shared" si="54"/>
        <v>-4145.1650929399984</v>
      </c>
      <c r="Q224" s="187"/>
      <c r="R224" s="42"/>
      <c r="S224" s="42"/>
      <c r="T224" s="65"/>
    </row>
    <row r="225" spans="1:20" ht="12.75" customHeight="1" x14ac:dyDescent="0.25">
      <c r="A225" s="285">
        <v>2020.12</v>
      </c>
      <c r="B225" s="254">
        <f>'1.1'!C225</f>
        <v>51448.899999999994</v>
      </c>
      <c r="C225" s="255">
        <f>'2.1'!C225</f>
        <v>56672.5</v>
      </c>
      <c r="D225" s="256">
        <f t="shared" si="59"/>
        <v>-5223.6000000000058</v>
      </c>
      <c r="E225" s="254">
        <f>'1.1'!M225</f>
        <v>438.1</v>
      </c>
      <c r="F225" s="255">
        <f>'2.1'!K225</f>
        <v>8009.49</v>
      </c>
      <c r="G225" s="256">
        <f t="shared" si="60"/>
        <v>7571.3899999999994</v>
      </c>
      <c r="H225" s="254">
        <f>'1.1'!B225</f>
        <v>51886.999999999993</v>
      </c>
      <c r="I225" s="255">
        <f>'2.1'!B225</f>
        <v>64681.99</v>
      </c>
      <c r="J225" s="254">
        <f t="shared" si="61"/>
        <v>-12794.990000000005</v>
      </c>
      <c r="K225" s="125">
        <v>6512.4267561499983</v>
      </c>
      <c r="L225" s="129">
        <v>5819.9678750499988</v>
      </c>
      <c r="M225" s="256">
        <f t="shared" si="58"/>
        <v>-12102.531118900006</v>
      </c>
      <c r="N225" s="257">
        <v>27345.663480969997</v>
      </c>
      <c r="O225" s="258">
        <v>15243.134625210005</v>
      </c>
      <c r="P225" s="256">
        <f t="shared" si="54"/>
        <v>12102.528855759992</v>
      </c>
      <c r="Q225" s="187"/>
      <c r="R225" s="42"/>
      <c r="S225" s="42"/>
      <c r="T225" s="65"/>
    </row>
    <row r="226" spans="1:20" ht="12.75" customHeight="1" x14ac:dyDescent="0.25">
      <c r="A226" s="285">
        <v>2021.01</v>
      </c>
      <c r="B226" s="254">
        <f>'1.1'!C226</f>
        <v>38733.049999999996</v>
      </c>
      <c r="C226" s="255">
        <f>'2.1'!C226</f>
        <v>33873.78</v>
      </c>
      <c r="D226" s="256">
        <f t="shared" si="59"/>
        <v>4859.2699999999968</v>
      </c>
      <c r="E226" s="254">
        <f>'1.1'!M226</f>
        <v>397.22</v>
      </c>
      <c r="F226" s="255">
        <f>'2.1'!K226</f>
        <v>890.69</v>
      </c>
      <c r="G226" s="256">
        <f t="shared" si="60"/>
        <v>493.47</v>
      </c>
      <c r="H226" s="254">
        <f>'1.1'!B226</f>
        <v>39130.269999999997</v>
      </c>
      <c r="I226" s="255">
        <f>'2.1'!B226</f>
        <v>34764.47</v>
      </c>
      <c r="J226" s="254">
        <f t="shared" si="61"/>
        <v>4365.7999999999956</v>
      </c>
      <c r="K226" s="125">
        <v>2410.6125958600001</v>
      </c>
      <c r="L226" s="129">
        <v>3155.3607684600001</v>
      </c>
      <c r="M226" s="256">
        <f t="shared" si="58"/>
        <v>3621.051827399996</v>
      </c>
      <c r="N226" s="257">
        <v>33963.509013700001</v>
      </c>
      <c r="O226" s="258">
        <v>37584.555920370003</v>
      </c>
      <c r="P226" s="256">
        <f t="shared" si="54"/>
        <v>-3621.0469066700025</v>
      </c>
      <c r="Q226" s="187"/>
      <c r="R226" s="42"/>
      <c r="S226" s="42"/>
      <c r="T226" s="65"/>
    </row>
    <row r="227" spans="1:20" ht="12.75" customHeight="1" x14ac:dyDescent="0.25">
      <c r="A227" s="285">
        <v>2021.02</v>
      </c>
      <c r="B227" s="254">
        <f>'1.1'!C227</f>
        <v>42000.420000000006</v>
      </c>
      <c r="C227" s="255">
        <f>'2.1'!C227</f>
        <v>35436.75</v>
      </c>
      <c r="D227" s="256">
        <f t="shared" ref="D227:D249" si="62">B227-C227</f>
        <v>6563.6700000000055</v>
      </c>
      <c r="E227" s="254">
        <f>'1.1'!M227</f>
        <v>396.82</v>
      </c>
      <c r="F227" s="255">
        <f>'2.1'!K227</f>
        <v>1164.19</v>
      </c>
      <c r="G227" s="256">
        <f t="shared" ref="G227:G249" si="63">F227-E227</f>
        <v>767.37000000000012</v>
      </c>
      <c r="H227" s="254">
        <f>'1.1'!B227</f>
        <v>42397.240000000005</v>
      </c>
      <c r="I227" s="255">
        <f>'2.1'!B227</f>
        <v>36600.94</v>
      </c>
      <c r="J227" s="254">
        <f t="shared" ref="J227:J249" si="64">H227-I227</f>
        <v>5796.3000000000029</v>
      </c>
      <c r="K227" s="125">
        <v>3226.9268165199996</v>
      </c>
      <c r="L227" s="125">
        <v>3122.1439307000001</v>
      </c>
      <c r="M227" s="256">
        <f t="shared" ref="M227:M249" si="65">J227+K227-L227</f>
        <v>5901.082885820002</v>
      </c>
      <c r="N227" s="125">
        <v>5770.9633773599999</v>
      </c>
      <c r="O227" s="126">
        <v>11672.041358189992</v>
      </c>
      <c r="P227" s="256">
        <f t="shared" ref="P227:P249" si="66">N227-O227</f>
        <v>-5901.0779808299922</v>
      </c>
      <c r="Q227" s="187"/>
      <c r="R227" s="42"/>
      <c r="S227" s="42"/>
      <c r="T227" s="65"/>
    </row>
    <row r="228" spans="1:20" ht="12.75" customHeight="1" x14ac:dyDescent="0.25">
      <c r="A228" s="285">
        <v>2021.03</v>
      </c>
      <c r="B228" s="254">
        <f>'1.1'!C228</f>
        <v>45289.64</v>
      </c>
      <c r="C228" s="255">
        <f>'2.1'!C228</f>
        <v>40700.550000000003</v>
      </c>
      <c r="D228" s="256">
        <f t="shared" si="62"/>
        <v>4589.0899999999965</v>
      </c>
      <c r="E228" s="254">
        <f>'1.1'!M228</f>
        <v>565.99</v>
      </c>
      <c r="F228" s="255">
        <f>'2.1'!K228</f>
        <v>2783.74</v>
      </c>
      <c r="G228" s="256">
        <f t="shared" si="63"/>
        <v>2217.75</v>
      </c>
      <c r="H228" s="254">
        <f>'1.1'!B228</f>
        <v>45855.63</v>
      </c>
      <c r="I228" s="255">
        <f>'2.1'!B228</f>
        <v>43484.29</v>
      </c>
      <c r="J228" s="254">
        <f t="shared" si="64"/>
        <v>2371.3399999999965</v>
      </c>
      <c r="K228" s="125">
        <v>4200.201681999999</v>
      </c>
      <c r="L228" s="125">
        <v>4617.0106380900006</v>
      </c>
      <c r="M228" s="256">
        <f t="shared" si="65"/>
        <v>1954.5310439099949</v>
      </c>
      <c r="N228" s="125">
        <v>2130.929917350004</v>
      </c>
      <c r="O228" s="126">
        <v>4085.440974860001</v>
      </c>
      <c r="P228" s="256">
        <f t="shared" si="66"/>
        <v>-1954.511057509997</v>
      </c>
      <c r="Q228" s="187"/>
      <c r="R228" s="42"/>
      <c r="S228" s="42"/>
      <c r="T228" s="65"/>
    </row>
    <row r="229" spans="1:20" ht="12.75" customHeight="1" x14ac:dyDescent="0.25">
      <c r="A229" s="285">
        <v>2021.04</v>
      </c>
      <c r="B229" s="254">
        <f>'1.1'!C229</f>
        <v>46414.759999999995</v>
      </c>
      <c r="C229" s="255">
        <f>'2.1'!C229</f>
        <v>42101.18</v>
      </c>
      <c r="D229" s="256">
        <f t="shared" si="62"/>
        <v>4313.5799999999945</v>
      </c>
      <c r="E229" s="254">
        <f>'1.1'!M229</f>
        <v>444.97</v>
      </c>
      <c r="F229" s="255">
        <f>'2.1'!K229</f>
        <v>2656.09</v>
      </c>
      <c r="G229" s="256">
        <f t="shared" si="63"/>
        <v>2211.12</v>
      </c>
      <c r="H229" s="254">
        <f>'1.1'!B229</f>
        <v>46859.729999999996</v>
      </c>
      <c r="I229" s="255">
        <f>'2.1'!B229</f>
        <v>44757.270000000004</v>
      </c>
      <c r="J229" s="254">
        <f t="shared" si="64"/>
        <v>2102.4599999999919</v>
      </c>
      <c r="K229" s="125">
        <v>4687.798933510001</v>
      </c>
      <c r="L229" s="125">
        <v>4130.5354443499991</v>
      </c>
      <c r="M229" s="256">
        <f t="shared" si="65"/>
        <v>2659.7234891599937</v>
      </c>
      <c r="N229" s="125">
        <v>11582.689185019997</v>
      </c>
      <c r="O229" s="126">
        <v>14242.420925210004</v>
      </c>
      <c r="P229" s="256">
        <v>-2659.7317401900073</v>
      </c>
      <c r="Q229" s="187"/>
      <c r="R229" s="42"/>
      <c r="S229" s="42"/>
      <c r="T229" s="65"/>
    </row>
    <row r="230" spans="1:20" ht="12.75" customHeight="1" x14ac:dyDescent="0.25">
      <c r="A230" s="285">
        <v>2021.05</v>
      </c>
      <c r="B230" s="254">
        <f>'1.1'!C230</f>
        <v>47900.15</v>
      </c>
      <c r="C230" s="255">
        <f>'2.1'!C230</f>
        <v>41551.800000000003</v>
      </c>
      <c r="D230" s="256">
        <f t="shared" si="62"/>
        <v>6348.3499999999985</v>
      </c>
      <c r="E230" s="254">
        <f>'1.1'!M230</f>
        <v>375.43</v>
      </c>
      <c r="F230" s="255">
        <f>'2.1'!K230</f>
        <v>2649.48</v>
      </c>
      <c r="G230" s="256">
        <f t="shared" si="63"/>
        <v>2274.0500000000002</v>
      </c>
      <c r="H230" s="254">
        <f>'1.1'!B230</f>
        <v>48275.58</v>
      </c>
      <c r="I230" s="255">
        <f>'2.1'!B230</f>
        <v>44201.280000000006</v>
      </c>
      <c r="J230" s="254">
        <f t="shared" ref="J230" si="67">H230-I230</f>
        <v>4074.2999999999956</v>
      </c>
      <c r="K230" s="125">
        <v>4334.2276763800019</v>
      </c>
      <c r="L230" s="125">
        <v>4147.6620107000017</v>
      </c>
      <c r="M230" s="256">
        <f t="shared" ref="M230" si="68">J230+K230-L230</f>
        <v>4260.8656656799958</v>
      </c>
      <c r="N230" s="125">
        <v>1021.1475446599943</v>
      </c>
      <c r="O230" s="126">
        <v>5282.017046449997</v>
      </c>
      <c r="P230" s="256">
        <v>-4260.8695017900027</v>
      </c>
      <c r="Q230" s="187"/>
      <c r="R230" s="42"/>
      <c r="S230" s="42"/>
      <c r="T230" s="65"/>
    </row>
    <row r="231" spans="1:20" ht="12.75" customHeight="1" x14ac:dyDescent="0.25">
      <c r="A231" s="285">
        <v>2021.06</v>
      </c>
      <c r="B231" s="254">
        <f>'1.1'!C231</f>
        <v>56238.58</v>
      </c>
      <c r="C231" s="255">
        <f>'2.1'!C231</f>
        <v>62262.159999999996</v>
      </c>
      <c r="D231" s="256">
        <f t="shared" si="62"/>
        <v>-6023.5799999999945</v>
      </c>
      <c r="E231" s="254">
        <f>'1.1'!M231</f>
        <v>489.46</v>
      </c>
      <c r="F231" s="255">
        <f>'2.1'!K231</f>
        <v>3578.98</v>
      </c>
      <c r="G231" s="256">
        <f t="shared" si="63"/>
        <v>3089.52</v>
      </c>
      <c r="H231" s="254">
        <f>'1.1'!B231</f>
        <v>56728.04</v>
      </c>
      <c r="I231" s="255">
        <f>'2.1'!B231</f>
        <v>65841.14</v>
      </c>
      <c r="J231" s="254">
        <f t="shared" si="64"/>
        <v>-9113.0999999999985</v>
      </c>
      <c r="K231" s="125">
        <v>6183.4047342199992</v>
      </c>
      <c r="L231" s="125">
        <v>6217.9480449999974</v>
      </c>
      <c r="M231" s="256">
        <f t="shared" si="65"/>
        <v>-9147.6433107799967</v>
      </c>
      <c r="N231" s="125">
        <v>9257.7792640400003</v>
      </c>
      <c r="O231" s="126">
        <v>110.15341253000952</v>
      </c>
      <c r="P231" s="256">
        <f t="shared" si="66"/>
        <v>9147.6258515099908</v>
      </c>
      <c r="Q231" s="187"/>
      <c r="R231" s="42"/>
      <c r="S231" s="42"/>
      <c r="T231" s="65"/>
    </row>
    <row r="232" spans="1:20" ht="12.75" customHeight="1" x14ac:dyDescent="0.25">
      <c r="A232" s="285">
        <v>2021.07</v>
      </c>
      <c r="B232" s="254">
        <f>'1.1'!C232</f>
        <v>51128.740000000005</v>
      </c>
      <c r="C232" s="255">
        <f>'2.1'!C232</f>
        <v>47790.01</v>
      </c>
      <c r="D232" s="256">
        <f t="shared" ref="D232:D236" si="69">B232-C232</f>
        <v>3338.7300000000032</v>
      </c>
      <c r="E232" s="254">
        <f>'1.1'!M232</f>
        <v>510.35</v>
      </c>
      <c r="F232" s="255">
        <f>'2.1'!K232</f>
        <v>3584.65</v>
      </c>
      <c r="G232" s="256">
        <f t="shared" ref="G232:G244" si="70">F232-E232</f>
        <v>3074.3</v>
      </c>
      <c r="H232" s="254">
        <f>'1.1'!B232</f>
        <v>51639.090000000004</v>
      </c>
      <c r="I232" s="255">
        <f>'2.1'!B232</f>
        <v>51374.66</v>
      </c>
      <c r="J232" s="254">
        <f t="shared" ref="J232:J244" si="71">H232-I232</f>
        <v>264.43000000000029</v>
      </c>
      <c r="K232" s="125">
        <v>4407.719566359996</v>
      </c>
      <c r="L232" s="125">
        <v>4717.0207778699987</v>
      </c>
      <c r="M232" s="256">
        <f t="shared" ref="M232:M244" si="72">J232+K232-L232</f>
        <v>-44.871211510002468</v>
      </c>
      <c r="N232" s="125">
        <v>1833.5965266399944</v>
      </c>
      <c r="O232" s="126">
        <v>1788.7176937199984</v>
      </c>
      <c r="P232" s="256">
        <f t="shared" ref="P232:P244" si="73">N232-O232</f>
        <v>44.878832919996057</v>
      </c>
      <c r="Q232" s="187"/>
      <c r="R232" s="42"/>
      <c r="S232" s="42"/>
      <c r="T232" s="65"/>
    </row>
    <row r="233" spans="1:20" ht="12.75" customHeight="1" x14ac:dyDescent="0.25">
      <c r="A233" s="285">
        <v>2021.08</v>
      </c>
      <c r="B233" s="254">
        <f>'1.1'!C233</f>
        <v>60600.28</v>
      </c>
      <c r="C233" s="255">
        <f>'2.1'!C233</f>
        <v>50789.08</v>
      </c>
      <c r="D233" s="256">
        <f t="shared" si="69"/>
        <v>9811.1999999999971</v>
      </c>
      <c r="E233" s="254">
        <f>'1.1'!M233</f>
        <v>511.21</v>
      </c>
      <c r="F233" s="255">
        <f>'2.1'!K233</f>
        <v>4267.6899999999996</v>
      </c>
      <c r="G233" s="256">
        <f t="shared" si="70"/>
        <v>3756.4799999999996</v>
      </c>
      <c r="H233" s="254">
        <f>'1.1'!B233</f>
        <v>61111.49</v>
      </c>
      <c r="I233" s="255">
        <f>'2.1'!B233</f>
        <v>55056.770000000004</v>
      </c>
      <c r="J233" s="254">
        <f t="shared" si="71"/>
        <v>6054.7199999999939</v>
      </c>
      <c r="K233" s="125">
        <v>4858.7523688000038</v>
      </c>
      <c r="L233" s="125">
        <v>4886.3751006500024</v>
      </c>
      <c r="M233" s="256">
        <f t="shared" si="72"/>
        <v>6027.0972681499952</v>
      </c>
      <c r="N233" s="125">
        <v>3132.8995658100175</v>
      </c>
      <c r="O233" s="126">
        <v>9133.2880943000055</v>
      </c>
      <c r="P233" s="256">
        <f t="shared" si="73"/>
        <v>-6000.3885284899879</v>
      </c>
      <c r="Q233" s="187"/>
      <c r="R233" s="42"/>
      <c r="S233" s="42"/>
      <c r="T233" s="65"/>
    </row>
    <row r="234" spans="1:20" ht="12.75" customHeight="1" x14ac:dyDescent="0.25">
      <c r="A234" s="285">
        <v>2021.09</v>
      </c>
      <c r="B234" s="254">
        <f>'1.1'!C234</f>
        <v>56637.86</v>
      </c>
      <c r="C234" s="255">
        <f>'2.1'!C234</f>
        <v>54829.120000000003</v>
      </c>
      <c r="D234" s="256">
        <f t="shared" si="69"/>
        <v>1808.739999999998</v>
      </c>
      <c r="E234" s="254">
        <f>'1.1'!M234</f>
        <v>669.12</v>
      </c>
      <c r="F234" s="255">
        <f>'2.1'!K234</f>
        <v>5871.11</v>
      </c>
      <c r="G234" s="256">
        <f t="shared" si="70"/>
        <v>5201.99</v>
      </c>
      <c r="H234" s="254">
        <f>'1.1'!B234</f>
        <v>57306.98</v>
      </c>
      <c r="I234" s="255">
        <f>'2.1'!B234</f>
        <v>60700.23</v>
      </c>
      <c r="J234" s="254">
        <f t="shared" si="71"/>
        <v>-3393.25</v>
      </c>
      <c r="K234" s="125">
        <v>5466.9383183200043</v>
      </c>
      <c r="L234" s="125">
        <v>5477.9429866499995</v>
      </c>
      <c r="M234" s="256">
        <f t="shared" si="72"/>
        <v>-3404.2546683299952</v>
      </c>
      <c r="N234" s="125">
        <v>5572.3598263299937</v>
      </c>
      <c r="O234" s="126">
        <v>2162.9625635899865</v>
      </c>
      <c r="P234" s="256">
        <f t="shared" si="73"/>
        <v>3409.3972627400071</v>
      </c>
      <c r="Q234" s="187"/>
      <c r="R234" s="42"/>
      <c r="S234" s="42"/>
      <c r="T234" s="65"/>
    </row>
    <row r="235" spans="1:20" ht="12.75" customHeight="1" x14ac:dyDescent="0.25">
      <c r="A235" s="285">
        <v>2021.1</v>
      </c>
      <c r="B235" s="254">
        <f>'1.1'!C235</f>
        <v>60011</v>
      </c>
      <c r="C235" s="255">
        <f>'2.1'!C235</f>
        <v>54711.770000000004</v>
      </c>
      <c r="D235" s="256">
        <f t="shared" si="69"/>
        <v>5299.2299999999959</v>
      </c>
      <c r="E235" s="254">
        <f>'1.1'!M235</f>
        <v>590.35</v>
      </c>
      <c r="F235" s="255">
        <f>'2.1'!K235</f>
        <v>3971.07</v>
      </c>
      <c r="G235" s="256">
        <f t="shared" si="70"/>
        <v>3380.7200000000003</v>
      </c>
      <c r="H235" s="254">
        <f>'1.1'!B235</f>
        <v>60601.35</v>
      </c>
      <c r="I235" s="255">
        <f>'2.1'!B235</f>
        <v>58682.840000000004</v>
      </c>
      <c r="J235" s="254">
        <f t="shared" si="71"/>
        <v>1918.5099999999948</v>
      </c>
      <c r="K235" s="125">
        <v>5273.1603282599972</v>
      </c>
      <c r="L235" s="125">
        <v>5443.8765365500003</v>
      </c>
      <c r="M235" s="256">
        <f t="shared" si="72"/>
        <v>1747.7937917099916</v>
      </c>
      <c r="N235" s="125">
        <v>4178.5365205400012</v>
      </c>
      <c r="O235" s="126">
        <v>5926.3386264800065</v>
      </c>
      <c r="P235" s="256">
        <f t="shared" si="73"/>
        <v>-1747.8021059400053</v>
      </c>
      <c r="Q235" s="187"/>
      <c r="R235" s="42"/>
      <c r="S235" s="42"/>
      <c r="T235" s="65"/>
    </row>
    <row r="236" spans="1:20" ht="12.75" customHeight="1" x14ac:dyDescent="0.25">
      <c r="A236" s="285">
        <v>2021.11</v>
      </c>
      <c r="B236" s="254">
        <f>'1.1'!C236</f>
        <v>60988.800000000003</v>
      </c>
      <c r="C236" s="255">
        <f>'2.1'!C236</f>
        <v>60963.18</v>
      </c>
      <c r="D236" s="256">
        <f t="shared" si="69"/>
        <v>25.620000000002619</v>
      </c>
      <c r="E236" s="254">
        <f>'1.1'!M236</f>
        <v>689.05</v>
      </c>
      <c r="F236" s="255">
        <f>'2.1'!K236</f>
        <v>5533.41</v>
      </c>
      <c r="G236" s="256">
        <f t="shared" si="70"/>
        <v>4844.3599999999997</v>
      </c>
      <c r="H236" s="254">
        <f>'1.1'!B236</f>
        <v>61677.850000000006</v>
      </c>
      <c r="I236" s="255">
        <f>'2.1'!B236</f>
        <v>66496.59</v>
      </c>
      <c r="J236" s="254">
        <f t="shared" si="71"/>
        <v>-4818.7399999999907</v>
      </c>
      <c r="K236" s="125">
        <v>5776.1297046599939</v>
      </c>
      <c r="L236" s="125">
        <v>6513.5580143900079</v>
      </c>
      <c r="M236" s="256">
        <f t="shared" si="72"/>
        <v>-5556.1683097300047</v>
      </c>
      <c r="N236" s="125">
        <v>6726.8389432799886</v>
      </c>
      <c r="O236" s="126">
        <v>1202.5178026699868</v>
      </c>
      <c r="P236" s="256">
        <f t="shared" si="73"/>
        <v>5524.3211406100017</v>
      </c>
      <c r="Q236" s="187"/>
      <c r="R236" s="42"/>
      <c r="S236" s="42"/>
      <c r="T236" s="65"/>
    </row>
    <row r="237" spans="1:20" ht="12.75" customHeight="1" x14ac:dyDescent="0.25">
      <c r="A237" s="285">
        <v>2021.12</v>
      </c>
      <c r="B237" s="254">
        <f>'1.1'!C237</f>
        <v>80712.400000000009</v>
      </c>
      <c r="C237" s="255">
        <f>'2.1'!C237</f>
        <v>82652.58</v>
      </c>
      <c r="D237" s="256">
        <f t="shared" si="62"/>
        <v>-1940.179999999993</v>
      </c>
      <c r="E237" s="254">
        <f>'1.1'!M237</f>
        <v>918.53</v>
      </c>
      <c r="F237" s="255">
        <f>'2.1'!K237</f>
        <v>8306.1200000000008</v>
      </c>
      <c r="G237" s="256">
        <f t="shared" si="70"/>
        <v>7387.5900000000011</v>
      </c>
      <c r="H237" s="254">
        <f>'1.1'!B237</f>
        <v>81630.930000000008</v>
      </c>
      <c r="I237" s="255">
        <f>'2.1'!B237</f>
        <v>90958.7</v>
      </c>
      <c r="J237" s="254">
        <f t="shared" si="71"/>
        <v>-9327.7699999999895</v>
      </c>
      <c r="K237" s="125">
        <v>10050.671011800005</v>
      </c>
      <c r="L237" s="125">
        <v>8447.1094832799936</v>
      </c>
      <c r="M237" s="256">
        <f t="shared" si="72"/>
        <v>-7724.2084714799785</v>
      </c>
      <c r="N237" s="125">
        <v>16288.272691810009</v>
      </c>
      <c r="O237" s="126">
        <v>8564.0604548800038</v>
      </c>
      <c r="P237" s="256">
        <f t="shared" si="73"/>
        <v>7724.212236930005</v>
      </c>
      <c r="Q237" s="187"/>
      <c r="R237" s="42"/>
      <c r="S237" s="42"/>
      <c r="T237" s="65"/>
    </row>
    <row r="238" spans="1:20" ht="12.75" customHeight="1" x14ac:dyDescent="0.25">
      <c r="A238" s="285">
        <v>2022.01</v>
      </c>
      <c r="B238" s="254">
        <f>'1.1'!C238</f>
        <v>58152.869999999995</v>
      </c>
      <c r="C238" s="255">
        <f>'2.1'!C238</f>
        <v>55070.55</v>
      </c>
      <c r="D238" s="256">
        <f t="shared" ref="D238:D244" si="74">B238-C238</f>
        <v>3082.3199999999924</v>
      </c>
      <c r="E238" s="254">
        <f>'1.1'!M238</f>
        <v>717.85</v>
      </c>
      <c r="F238" s="255">
        <f>'2.1'!K238</f>
        <v>1659.06</v>
      </c>
      <c r="G238" s="256">
        <f t="shared" si="70"/>
        <v>941.20999999999992</v>
      </c>
      <c r="H238" s="254">
        <f>'1.1'!B238</f>
        <v>58870.719999999994</v>
      </c>
      <c r="I238" s="255">
        <f>'2.1'!B238</f>
        <v>56729.61</v>
      </c>
      <c r="J238" s="254">
        <f t="shared" si="71"/>
        <v>2141.1099999999933</v>
      </c>
      <c r="K238" s="125">
        <v>4104.70967062</v>
      </c>
      <c r="L238" s="125">
        <v>4748.8378366199995</v>
      </c>
      <c r="M238" s="256">
        <f t="shared" si="72"/>
        <v>1496.9818339999938</v>
      </c>
      <c r="N238" s="125">
        <v>55244.826896800005</v>
      </c>
      <c r="O238" s="126">
        <v>56741.808626400001</v>
      </c>
      <c r="P238" s="256">
        <f t="shared" si="73"/>
        <v>-1496.9817295999965</v>
      </c>
      <c r="Q238" s="187"/>
      <c r="R238" s="42"/>
      <c r="S238" s="42"/>
      <c r="T238" s="65"/>
    </row>
    <row r="239" spans="1:20" ht="12.75" customHeight="1" x14ac:dyDescent="0.25">
      <c r="A239" s="285">
        <v>2022.02</v>
      </c>
      <c r="B239" s="254">
        <f>'1.1'!C239</f>
        <v>67175.19</v>
      </c>
      <c r="C239" s="255">
        <f>'2.1'!C239</f>
        <v>59996.150000000009</v>
      </c>
      <c r="D239" s="256">
        <f t="shared" si="74"/>
        <v>7179.0399999999936</v>
      </c>
      <c r="E239" s="254">
        <f>'1.1'!M239</f>
        <v>537.36</v>
      </c>
      <c r="F239" s="255">
        <f>'2.1'!K239</f>
        <v>3882.99</v>
      </c>
      <c r="G239" s="256">
        <f t="shared" si="70"/>
        <v>3345.6299999999997</v>
      </c>
      <c r="H239" s="254">
        <f>'1.1'!B239</f>
        <v>67712.55</v>
      </c>
      <c r="I239" s="255">
        <f>'2.1'!B239</f>
        <v>63879.140000000007</v>
      </c>
      <c r="J239" s="254">
        <f t="shared" si="71"/>
        <v>3833.4099999999962</v>
      </c>
      <c r="K239" s="125">
        <v>6168.7049404500003</v>
      </c>
      <c r="L239" s="125">
        <v>6190.5889157400015</v>
      </c>
      <c r="M239" s="256">
        <f t="shared" si="72"/>
        <v>3811.5260247099941</v>
      </c>
      <c r="N239" s="125">
        <v>9554.5912291399945</v>
      </c>
      <c r="O239" s="126">
        <v>13366.106947219989</v>
      </c>
      <c r="P239" s="256">
        <f t="shared" si="73"/>
        <v>-3811.5157180799943</v>
      </c>
      <c r="Q239" s="187"/>
      <c r="R239" s="42"/>
      <c r="S239" s="42"/>
      <c r="T239" s="65"/>
    </row>
    <row r="240" spans="1:20" ht="12.75" customHeight="1" x14ac:dyDescent="0.25">
      <c r="A240" s="285">
        <v>2022.03</v>
      </c>
      <c r="B240" s="254">
        <f>'1.1'!C240</f>
        <v>67119.61</v>
      </c>
      <c r="C240" s="255">
        <f>'2.1'!C240</f>
        <v>70744.12</v>
      </c>
      <c r="D240" s="256">
        <f t="shared" si="74"/>
        <v>-3624.5099999999948</v>
      </c>
      <c r="E240" s="254">
        <f>'1.1'!M240</f>
        <v>1068</v>
      </c>
      <c r="F240" s="255">
        <f>'2.1'!K240</f>
        <v>5738.56</v>
      </c>
      <c r="G240" s="256">
        <f t="shared" si="70"/>
        <v>4670.5600000000004</v>
      </c>
      <c r="H240" s="254">
        <f>'1.1'!B240</f>
        <v>68187.61</v>
      </c>
      <c r="I240" s="255">
        <f>'2.1'!B240</f>
        <v>76482.679999999993</v>
      </c>
      <c r="J240" s="254">
        <f t="shared" si="71"/>
        <v>-8295.0699999999924</v>
      </c>
      <c r="K240" s="125">
        <v>7069.5800919900012</v>
      </c>
      <c r="L240" s="125">
        <v>7341.5901519199961</v>
      </c>
      <c r="M240" s="256">
        <f t="shared" si="72"/>
        <v>-8567.0800599299873</v>
      </c>
      <c r="N240" s="125">
        <v>9961.7799742700081</v>
      </c>
      <c r="O240" s="126">
        <v>1394.6973844600143</v>
      </c>
      <c r="P240" s="256">
        <f t="shared" si="73"/>
        <v>8567.0825898099938</v>
      </c>
      <c r="Q240" s="187"/>
      <c r="R240" s="42"/>
      <c r="S240" s="42"/>
      <c r="T240" s="65"/>
    </row>
    <row r="241" spans="1:20" ht="12.75" customHeight="1" x14ac:dyDescent="0.25">
      <c r="A241" s="285">
        <v>2022.04</v>
      </c>
      <c r="B241" s="254">
        <f>'1.1'!C241</f>
        <v>77995.39</v>
      </c>
      <c r="C241" s="255">
        <f>'2.1'!C241</f>
        <v>73809.500000000015</v>
      </c>
      <c r="D241" s="256">
        <f t="shared" si="74"/>
        <v>4185.8899999999849</v>
      </c>
      <c r="E241" s="254">
        <f>'1.1'!M241</f>
        <v>812.33</v>
      </c>
      <c r="F241" s="255">
        <f>'2.1'!K241</f>
        <v>5091.22</v>
      </c>
      <c r="G241" s="256">
        <f t="shared" si="70"/>
        <v>4278.8900000000003</v>
      </c>
      <c r="H241" s="254">
        <f>'1.1'!B241</f>
        <v>78807.72</v>
      </c>
      <c r="I241" s="255">
        <f>'2.1'!B241</f>
        <v>78900.720000000016</v>
      </c>
      <c r="J241" s="254">
        <f t="shared" si="71"/>
        <v>-93.000000000014552</v>
      </c>
      <c r="K241" s="125">
        <v>7535.9136930599961</v>
      </c>
      <c r="L241" s="125">
        <v>7289.8580684000044</v>
      </c>
      <c r="M241" s="256">
        <f t="shared" si="72"/>
        <v>153.05562465997718</v>
      </c>
      <c r="N241" s="125">
        <v>6969.1576198399998</v>
      </c>
      <c r="O241" s="126">
        <v>7122.2332395899866</v>
      </c>
      <c r="P241" s="256">
        <f t="shared" si="73"/>
        <v>-153.0756197499868</v>
      </c>
      <c r="Q241" s="187"/>
      <c r="R241" s="42"/>
      <c r="S241" s="42"/>
      <c r="T241" s="65"/>
    </row>
    <row r="242" spans="1:20" ht="12.75" customHeight="1" x14ac:dyDescent="0.25">
      <c r="A242" s="285">
        <v>2022.05</v>
      </c>
      <c r="B242" s="254">
        <f>'1.1'!C242</f>
        <v>88815.61</v>
      </c>
      <c r="C242" s="255">
        <f>'2.1'!C242</f>
        <v>76268.08</v>
      </c>
      <c r="D242" s="256">
        <f t="shared" si="74"/>
        <v>12547.529999999999</v>
      </c>
      <c r="E242" s="254">
        <f>'1.1'!M242</f>
        <v>2379.83</v>
      </c>
      <c r="F242" s="255">
        <f>'2.1'!K242</f>
        <v>6957.22</v>
      </c>
      <c r="G242" s="256">
        <f t="shared" si="70"/>
        <v>4577.3900000000003</v>
      </c>
      <c r="H242" s="254">
        <f>'1.1'!B242</f>
        <v>91195.44</v>
      </c>
      <c r="I242" s="255">
        <f>'2.1'!B242</f>
        <v>83225.3</v>
      </c>
      <c r="J242" s="254">
        <f t="shared" si="71"/>
        <v>7970.1399999999994</v>
      </c>
      <c r="K242" s="125">
        <v>8002.625912380001</v>
      </c>
      <c r="L242" s="125">
        <v>8134.2620976899998</v>
      </c>
      <c r="M242" s="256">
        <f t="shared" si="72"/>
        <v>7838.5038146900006</v>
      </c>
      <c r="N242" s="125">
        <v>5372.8072989899811</v>
      </c>
      <c r="O242" s="126">
        <v>13211.331084370002</v>
      </c>
      <c r="P242" s="256">
        <f t="shared" si="73"/>
        <v>-7838.5237853800209</v>
      </c>
      <c r="Q242" s="187"/>
      <c r="R242" s="42"/>
      <c r="S242" s="42"/>
      <c r="T242" s="65"/>
    </row>
    <row r="243" spans="1:20" ht="12.75" customHeight="1" x14ac:dyDescent="0.25">
      <c r="A243" s="285">
        <v>2022.06</v>
      </c>
      <c r="B243" s="254">
        <f>'1.1'!C243</f>
        <v>102250.97000000002</v>
      </c>
      <c r="C243" s="255">
        <f>'2.1'!C243</f>
        <v>106137.60000000001</v>
      </c>
      <c r="D243" s="256">
        <f t="shared" si="74"/>
        <v>-3886.6299999999901</v>
      </c>
      <c r="E243" s="254">
        <f>'1.1'!M243</f>
        <v>796.59</v>
      </c>
      <c r="F243" s="255">
        <f>'2.1'!K243</f>
        <v>7917.37</v>
      </c>
      <c r="G243" s="256">
        <f t="shared" si="70"/>
        <v>7120.78</v>
      </c>
      <c r="H243" s="254">
        <f>'1.1'!B243</f>
        <v>103047.56000000001</v>
      </c>
      <c r="I243" s="255">
        <f>'2.1'!B243</f>
        <v>114054.97</v>
      </c>
      <c r="J243" s="254">
        <f t="shared" si="71"/>
        <v>-11007.409999999989</v>
      </c>
      <c r="K243" s="125">
        <v>12406.35563446</v>
      </c>
      <c r="L243" s="125">
        <v>12134.782937069998</v>
      </c>
      <c r="M243" s="256">
        <f t="shared" si="72"/>
        <v>-10735.837302609987</v>
      </c>
      <c r="N243" s="125">
        <v>12466.764812490015</v>
      </c>
      <c r="O243" s="126">
        <v>1730.9219080799958</v>
      </c>
      <c r="P243" s="256">
        <f t="shared" si="73"/>
        <v>10735.842904410019</v>
      </c>
      <c r="Q243" s="187"/>
      <c r="R243" s="42"/>
      <c r="S243" s="42"/>
      <c r="T243" s="65"/>
    </row>
    <row r="244" spans="1:20" ht="12.75" customHeight="1" x14ac:dyDescent="0.25">
      <c r="A244" s="285">
        <v>2022.07</v>
      </c>
      <c r="B244" s="254">
        <f>'1.1'!C244</f>
        <v>103403.95999999999</v>
      </c>
      <c r="C244" s="255">
        <f>'2.1'!C244</f>
        <v>79726.3</v>
      </c>
      <c r="D244" s="256">
        <f t="shared" si="74"/>
        <v>23677.659999999989</v>
      </c>
      <c r="E244" s="254">
        <f>'1.1'!M244</f>
        <v>798.96</v>
      </c>
      <c r="F244" s="255">
        <f>'2.1'!K244</f>
        <v>9489.41</v>
      </c>
      <c r="G244" s="256">
        <f t="shared" si="70"/>
        <v>8690.4500000000007</v>
      </c>
      <c r="H244" s="254">
        <f>'1.1'!B244</f>
        <v>104202.92</v>
      </c>
      <c r="I244" s="255">
        <f>'2.1'!B244</f>
        <v>89215.71</v>
      </c>
      <c r="J244" s="254">
        <f t="shared" si="71"/>
        <v>14987.209999999992</v>
      </c>
      <c r="K244" s="125">
        <v>8270.2023290100005</v>
      </c>
      <c r="L244" s="129">
        <v>8958.6407154200006</v>
      </c>
      <c r="M244" s="256">
        <f t="shared" si="72"/>
        <v>14298.771613589992</v>
      </c>
      <c r="N244" s="257">
        <v>257.97526923999999</v>
      </c>
      <c r="O244" s="258">
        <v>14556.75322443</v>
      </c>
      <c r="P244" s="256">
        <f t="shared" si="73"/>
        <v>-14298.77795519</v>
      </c>
      <c r="Q244" s="187"/>
      <c r="R244" s="42"/>
      <c r="S244" s="42"/>
      <c r="T244" s="65"/>
    </row>
    <row r="245" spans="1:20" ht="12.75" customHeight="1" x14ac:dyDescent="0.25">
      <c r="A245" s="285">
        <v>2022.08</v>
      </c>
      <c r="B245" s="254">
        <f>'1.1'!C245</f>
        <v>103341.41</v>
      </c>
      <c r="C245" s="255">
        <f>'2.1'!C245</f>
        <v>89314.799999999988</v>
      </c>
      <c r="D245" s="256">
        <f t="shared" si="62"/>
        <v>14026.610000000015</v>
      </c>
      <c r="E245" s="254">
        <f>'1.1'!M245</f>
        <v>898.85</v>
      </c>
      <c r="F245" s="255">
        <f>'2.1'!K245</f>
        <v>5770.82</v>
      </c>
      <c r="G245" s="256">
        <f t="shared" si="63"/>
        <v>4871.9699999999993</v>
      </c>
      <c r="H245" s="254">
        <f>'1.1'!B245</f>
        <v>104240.26000000001</v>
      </c>
      <c r="I245" s="255">
        <f>'2.1'!B245</f>
        <v>95085.62</v>
      </c>
      <c r="J245" s="254">
        <f t="shared" si="64"/>
        <v>9154.640000000014</v>
      </c>
      <c r="K245" s="125">
        <v>7014.2877052499998</v>
      </c>
      <c r="L245" s="129">
        <v>7144.4328923800003</v>
      </c>
      <c r="M245" s="256">
        <f t="shared" si="65"/>
        <v>9024.4948128700144</v>
      </c>
      <c r="N245" s="257">
        <v>11961.56797729</v>
      </c>
      <c r="O245" s="258">
        <v>20986.059100859999</v>
      </c>
      <c r="P245" s="256">
        <f t="shared" si="66"/>
        <v>-9024.4911235699983</v>
      </c>
      <c r="Q245" s="187"/>
      <c r="R245" s="42"/>
      <c r="S245" s="42"/>
      <c r="T245" s="65"/>
    </row>
    <row r="246" spans="1:20" ht="12.75" customHeight="1" x14ac:dyDescent="0.25">
      <c r="A246" s="285">
        <v>2022.09</v>
      </c>
      <c r="B246" s="254">
        <f>'1.1'!C246</f>
        <v>104876.68000000001</v>
      </c>
      <c r="C246" s="255">
        <f>'2.1'!C246</f>
        <v>98957.459999999977</v>
      </c>
      <c r="D246" s="256">
        <f t="shared" si="62"/>
        <v>5919.2200000000303</v>
      </c>
      <c r="E246" s="254">
        <f>'1.1'!M246</f>
        <v>813.23</v>
      </c>
      <c r="F246" s="255">
        <f>'2.1'!K246</f>
        <v>9769.91</v>
      </c>
      <c r="G246" s="256">
        <f t="shared" si="63"/>
        <v>8956.68</v>
      </c>
      <c r="H246" s="254">
        <f>'1.1'!B246</f>
        <v>105689.91</v>
      </c>
      <c r="I246" s="255">
        <f>'2.1'!B246</f>
        <v>108727.36999999998</v>
      </c>
      <c r="J246" s="254">
        <f t="shared" si="64"/>
        <v>-3037.4599999999773</v>
      </c>
      <c r="K246" s="125">
        <v>10305.91557926</v>
      </c>
      <c r="L246" s="129">
        <v>10241.18660929</v>
      </c>
      <c r="M246" s="256">
        <f t="shared" si="65"/>
        <v>-2972.7310300299778</v>
      </c>
      <c r="N246" s="257">
        <v>9301.4663287799995</v>
      </c>
      <c r="O246" s="258">
        <v>6328.7353154599996</v>
      </c>
      <c r="P246" s="256">
        <f t="shared" si="66"/>
        <v>2972.7310133199999</v>
      </c>
      <c r="Q246" s="187"/>
      <c r="R246" s="42"/>
      <c r="S246" s="42"/>
      <c r="T246" s="65"/>
    </row>
    <row r="247" spans="1:20" ht="12.75" customHeight="1" x14ac:dyDescent="0.25">
      <c r="A247" s="285">
        <v>2022.1</v>
      </c>
      <c r="B247" s="254">
        <f>'1.1'!C247</f>
        <v>119752.94</v>
      </c>
      <c r="C247" s="255">
        <f>'2.1'!C247</f>
        <v>114801.55</v>
      </c>
      <c r="D247" s="256">
        <f t="shared" si="62"/>
        <v>4951.3899999999994</v>
      </c>
      <c r="E247" s="254">
        <f>'1.1'!M247</f>
        <v>1153.51</v>
      </c>
      <c r="F247" s="255">
        <f>'2.1'!K247</f>
        <v>8493.82</v>
      </c>
      <c r="G247" s="256">
        <f t="shared" si="63"/>
        <v>7340.3099999999995</v>
      </c>
      <c r="H247" s="254">
        <f>'1.1'!B247</f>
        <v>120906.45</v>
      </c>
      <c r="I247" s="255">
        <f>'2.1'!B247</f>
        <v>123295.37</v>
      </c>
      <c r="J247" s="254">
        <f t="shared" si="64"/>
        <v>-2388.9199999999983</v>
      </c>
      <c r="K247" s="125">
        <v>7087.1</v>
      </c>
      <c r="L247" s="129">
        <v>6831.6</v>
      </c>
      <c r="M247" s="256">
        <f t="shared" si="65"/>
        <v>-2133.4199999999983</v>
      </c>
      <c r="N247" s="257">
        <v>17776.599999999999</v>
      </c>
      <c r="O247" s="258">
        <v>15643.19</v>
      </c>
      <c r="P247" s="256">
        <f t="shared" si="66"/>
        <v>2133.409999999998</v>
      </c>
      <c r="Q247" s="187"/>
      <c r="R247" s="42"/>
      <c r="S247" s="42"/>
      <c r="T247" s="65"/>
    </row>
    <row r="248" spans="1:20" ht="12.75" customHeight="1" x14ac:dyDescent="0.25">
      <c r="A248" s="285">
        <v>2022.11</v>
      </c>
      <c r="B248" s="254">
        <f>'1.1'!C248</f>
        <v>117871.15</v>
      </c>
      <c r="C248" s="255">
        <f>'2.1'!C248</f>
        <v>106649.43</v>
      </c>
      <c r="D248" s="256">
        <f t="shared" si="62"/>
        <v>11221.720000000001</v>
      </c>
      <c r="E248" s="254">
        <f>'1.1'!M248</f>
        <v>2561.81</v>
      </c>
      <c r="F248" s="255">
        <f>'2.1'!K248</f>
        <v>12142.79</v>
      </c>
      <c r="G248" s="256">
        <f t="shared" si="63"/>
        <v>9580.9800000000014</v>
      </c>
      <c r="H248" s="254">
        <f>'1.1'!B248</f>
        <v>120432.95999999999</v>
      </c>
      <c r="I248" s="255">
        <f>'2.1'!B248</f>
        <v>118792.22</v>
      </c>
      <c r="J248" s="254">
        <f t="shared" si="64"/>
        <v>1640.7399999999907</v>
      </c>
      <c r="K248" s="125">
        <v>10392.361000000001</v>
      </c>
      <c r="L248" s="129">
        <v>10453.578</v>
      </c>
      <c r="M248" s="256">
        <f t="shared" si="65"/>
        <v>1579.522999999992</v>
      </c>
      <c r="N248" s="257">
        <v>1889.521</v>
      </c>
      <c r="O248" s="258">
        <v>5929.2430000000004</v>
      </c>
      <c r="P248" s="256">
        <f t="shared" si="66"/>
        <v>-4039.7220000000007</v>
      </c>
      <c r="Q248" s="187"/>
      <c r="R248" s="42"/>
      <c r="S248" s="42"/>
      <c r="T248" s="65"/>
    </row>
    <row r="249" spans="1:20" ht="12.75" customHeight="1" x14ac:dyDescent="0.25">
      <c r="A249" s="285">
        <v>2022.12</v>
      </c>
      <c r="B249" s="254">
        <f>'1.1'!C249</f>
        <v>155067.37</v>
      </c>
      <c r="C249" s="255">
        <f>'2.1'!C249</f>
        <v>155974.30000000002</v>
      </c>
      <c r="D249" s="256">
        <f t="shared" si="62"/>
        <v>-906.93000000002212</v>
      </c>
      <c r="E249" s="254">
        <f>'1.1'!M249</f>
        <v>1414.02</v>
      </c>
      <c r="F249" s="255">
        <f>'2.1'!K249</f>
        <v>13838.94</v>
      </c>
      <c r="G249" s="256">
        <f t="shared" si="63"/>
        <v>12424.92</v>
      </c>
      <c r="H249" s="254">
        <f>'1.1'!B249</f>
        <v>156481.38999999998</v>
      </c>
      <c r="I249" s="255">
        <f>'2.1'!B249</f>
        <v>169813.24000000002</v>
      </c>
      <c r="J249" s="254">
        <f t="shared" si="64"/>
        <v>-13331.850000000035</v>
      </c>
      <c r="K249" s="125">
        <v>18244.633693790001</v>
      </c>
      <c r="L249" s="129">
        <v>17133.017268830001</v>
      </c>
      <c r="M249" s="256">
        <f t="shared" si="65"/>
        <v>-12220.233575040034</v>
      </c>
      <c r="N249" s="257">
        <v>12096.99715497</v>
      </c>
      <c r="O249" s="258">
        <v>-2583.4634267900001</v>
      </c>
      <c r="P249" s="256">
        <f t="shared" si="66"/>
        <v>14680.46058176</v>
      </c>
      <c r="Q249" s="187"/>
      <c r="R249" s="42"/>
      <c r="S249" s="42"/>
      <c r="T249" s="65"/>
    </row>
    <row r="250" spans="1:20" ht="12.75" customHeight="1" x14ac:dyDescent="0.25">
      <c r="A250" s="285">
        <v>2023.01</v>
      </c>
      <c r="B250" s="254">
        <f>'1.1'!C250</f>
        <v>126228.5</v>
      </c>
      <c r="C250" s="255">
        <f>'2.1'!C250</f>
        <v>124801.94000000002</v>
      </c>
      <c r="D250" s="256">
        <f t="shared" ref="D250:D262" si="75">B250-C250</f>
        <v>1426.5599999999831</v>
      </c>
      <c r="E250" s="254">
        <f>'1.1'!M250</f>
        <v>1081.93</v>
      </c>
      <c r="F250" s="255">
        <f>'2.1'!K250</f>
        <v>13511.67</v>
      </c>
      <c r="G250" s="256">
        <f t="shared" ref="G250:G262" si="76">F250-E250</f>
        <v>12429.74</v>
      </c>
      <c r="H250" s="254">
        <f>'1.1'!B250</f>
        <v>127310.43</v>
      </c>
      <c r="I250" s="255">
        <f>'2.1'!B250</f>
        <v>138313.61000000002</v>
      </c>
      <c r="J250" s="254">
        <f t="shared" ref="J250:J262" si="77">H250-I250</f>
        <v>-11003.180000000022</v>
      </c>
      <c r="K250" s="125">
        <v>11987.742127510001</v>
      </c>
      <c r="L250" s="129">
        <v>14762.85978746</v>
      </c>
      <c r="M250" s="256">
        <f t="shared" ref="M250:M313" si="78">J250+K250-L250</f>
        <v>-13778.297659950022</v>
      </c>
      <c r="N250" s="257">
        <v>99993.282477550005</v>
      </c>
      <c r="O250" s="258">
        <v>86215.008465940002</v>
      </c>
      <c r="P250" s="256">
        <f t="shared" ref="P250:P262" si="79">N250-O250</f>
        <v>13778.274011610003</v>
      </c>
      <c r="Q250" s="187"/>
      <c r="R250" s="42"/>
      <c r="S250" s="42"/>
      <c r="T250" s="65"/>
    </row>
    <row r="251" spans="1:20" ht="12.75" customHeight="1" x14ac:dyDescent="0.25">
      <c r="A251" s="285">
        <v>2023.02</v>
      </c>
      <c r="B251" s="254">
        <f>'1.1'!C251</f>
        <v>136627.86000000002</v>
      </c>
      <c r="C251" s="255">
        <f>'2.1'!C251</f>
        <v>123840.86000000002</v>
      </c>
      <c r="D251" s="256">
        <f t="shared" si="75"/>
        <v>12787</v>
      </c>
      <c r="E251" s="254">
        <f>'1.1'!M251</f>
        <v>830.53</v>
      </c>
      <c r="F251" s="255">
        <f>'2.1'!K251</f>
        <v>6843.93</v>
      </c>
      <c r="G251" s="256">
        <f t="shared" si="76"/>
        <v>6013.4000000000005</v>
      </c>
      <c r="H251" s="254">
        <f>'1.1'!B251</f>
        <v>137458.39000000001</v>
      </c>
      <c r="I251" s="255">
        <f>'2.1'!B251</f>
        <v>130684.79000000001</v>
      </c>
      <c r="J251" s="254">
        <f t="shared" si="77"/>
        <v>6773.6000000000058</v>
      </c>
      <c r="K251" s="125">
        <v>12165.409582800001</v>
      </c>
      <c r="L251" s="129">
        <v>11130.25039711</v>
      </c>
      <c r="M251" s="256">
        <f t="shared" si="78"/>
        <v>7808.7591856900053</v>
      </c>
      <c r="N251" s="257">
        <v>1257.0509780499999</v>
      </c>
      <c r="O251" s="258">
        <v>9065.8155810099997</v>
      </c>
      <c r="P251" s="256">
        <f t="shared" si="79"/>
        <v>-7808.76460296</v>
      </c>
      <c r="Q251" s="187"/>
      <c r="R251" s="42"/>
      <c r="S251" s="42"/>
      <c r="T251" s="65"/>
    </row>
    <row r="252" spans="1:20" ht="12.75" customHeight="1" x14ac:dyDescent="0.25">
      <c r="A252" s="285">
        <v>2023.03</v>
      </c>
      <c r="B252" s="254">
        <f>'1.1'!C252</f>
        <v>135073.22</v>
      </c>
      <c r="C252" s="255">
        <f>'2.1'!C252</f>
        <v>153502.79999999999</v>
      </c>
      <c r="D252" s="256">
        <f t="shared" si="75"/>
        <v>-18429.579999999987</v>
      </c>
      <c r="E252" s="254">
        <f>'1.1'!M252</f>
        <v>877.66</v>
      </c>
      <c r="F252" s="255">
        <f>'2.1'!K252</f>
        <v>15333.48</v>
      </c>
      <c r="G252" s="256">
        <f t="shared" si="76"/>
        <v>14455.82</v>
      </c>
      <c r="H252" s="254">
        <f>'1.1'!B252</f>
        <v>135950.88</v>
      </c>
      <c r="I252" s="255">
        <f>'2.1'!B252</f>
        <v>168836.28</v>
      </c>
      <c r="J252" s="254">
        <f t="shared" si="77"/>
        <v>-32885.399999999994</v>
      </c>
      <c r="K252" s="125">
        <v>10031.83741054</v>
      </c>
      <c r="L252" s="129">
        <v>15632.393718519999</v>
      </c>
      <c r="M252" s="256">
        <f t="shared" si="78"/>
        <v>-38485.956307979992</v>
      </c>
      <c r="N252" s="257">
        <v>50074.893297180002</v>
      </c>
      <c r="O252" s="258">
        <v>11588.937154929999</v>
      </c>
      <c r="P252" s="256">
        <f t="shared" si="79"/>
        <v>38485.956142250005</v>
      </c>
      <c r="Q252" s="187"/>
      <c r="R252" s="42"/>
      <c r="S252" s="42"/>
      <c r="T252" s="65"/>
    </row>
    <row r="253" spans="1:20" ht="12.75" customHeight="1" x14ac:dyDescent="0.25">
      <c r="A253" s="285">
        <v>2023.04</v>
      </c>
      <c r="B253" s="254">
        <f>'1.1'!C253</f>
        <v>163333.51999999999</v>
      </c>
      <c r="C253" s="255">
        <f>'2.1'!C253</f>
        <v>146379.73000000001</v>
      </c>
      <c r="D253" s="256">
        <f t="shared" si="75"/>
        <v>16953.789999999979</v>
      </c>
      <c r="E253" s="254">
        <f>'1.1'!M253</f>
        <v>782.65</v>
      </c>
      <c r="F253" s="255">
        <f>'2.1'!K253</f>
        <v>12403.27</v>
      </c>
      <c r="G253" s="256">
        <f t="shared" si="76"/>
        <v>11620.62</v>
      </c>
      <c r="H253" s="254">
        <f>'1.1'!B253</f>
        <v>164116.16999999998</v>
      </c>
      <c r="I253" s="255">
        <f>'2.1'!B253</f>
        <v>158783</v>
      </c>
      <c r="J253" s="254">
        <f t="shared" si="77"/>
        <v>5333.1699999999837</v>
      </c>
      <c r="K253" s="125">
        <v>11668.83011476</v>
      </c>
      <c r="L253" s="129">
        <v>15801.564959609999</v>
      </c>
      <c r="M253" s="256">
        <f t="shared" si="78"/>
        <v>1200.435155149984</v>
      </c>
      <c r="N253" s="257">
        <v>17123.653717090001</v>
      </c>
      <c r="O253" s="258">
        <v>18324.034629919999</v>
      </c>
      <c r="P253" s="256">
        <f t="shared" si="79"/>
        <v>-1200.3809128299981</v>
      </c>
      <c r="Q253" s="187"/>
      <c r="R253" s="42"/>
      <c r="S253" s="42"/>
      <c r="T253" s="65"/>
    </row>
    <row r="254" spans="1:20" ht="12.75" customHeight="1" x14ac:dyDescent="0.25">
      <c r="A254" s="285">
        <v>2023.05</v>
      </c>
      <c r="B254" s="254">
        <f>'1.1'!C254</f>
        <v>189990.10000000003</v>
      </c>
      <c r="C254" s="255">
        <f>'2.1'!C254</f>
        <v>167484.43000000002</v>
      </c>
      <c r="D254" s="256">
        <f t="shared" si="75"/>
        <v>22505.670000000013</v>
      </c>
      <c r="E254" s="254">
        <f>'1.1'!M254</f>
        <v>1095.22</v>
      </c>
      <c r="F254" s="255">
        <f>'2.1'!K254</f>
        <v>8760.16</v>
      </c>
      <c r="G254" s="256">
        <f t="shared" si="76"/>
        <v>7664.94</v>
      </c>
      <c r="H254" s="254">
        <f>'1.1'!B254</f>
        <v>191085.32000000004</v>
      </c>
      <c r="I254" s="255">
        <f>'2.1'!B254</f>
        <v>176244.59000000003</v>
      </c>
      <c r="J254" s="254">
        <f t="shared" si="77"/>
        <v>14840.73000000001</v>
      </c>
      <c r="K254" s="125">
        <v>13565.730211190001</v>
      </c>
      <c r="L254" s="129">
        <v>14840.20989369</v>
      </c>
      <c r="M254" s="256">
        <f t="shared" si="78"/>
        <v>13566.250317500009</v>
      </c>
      <c r="N254" s="257">
        <v>29330.991245370002</v>
      </c>
      <c r="O254" s="258">
        <v>42897.268083729999</v>
      </c>
      <c r="P254" s="256">
        <f t="shared" si="79"/>
        <v>-13566.276838359998</v>
      </c>
      <c r="Q254" s="187"/>
      <c r="R254" s="42"/>
      <c r="S254" s="42"/>
      <c r="T254" s="65"/>
    </row>
    <row r="255" spans="1:20" ht="12.75" customHeight="1" x14ac:dyDescent="0.25">
      <c r="A255" s="285">
        <v>2023.06</v>
      </c>
      <c r="B255" s="254">
        <f>'1.1'!C255</f>
        <v>215951.99000000002</v>
      </c>
      <c r="C255" s="255">
        <f>'2.1'!C255</f>
        <v>221482.03999999998</v>
      </c>
      <c r="D255" s="256">
        <f t="shared" si="75"/>
        <v>-5530.0499999999593</v>
      </c>
      <c r="E255" s="254">
        <f>'1.1'!M255</f>
        <v>1511.54</v>
      </c>
      <c r="F255" s="255">
        <f>'2.1'!K255</f>
        <v>12180.79</v>
      </c>
      <c r="G255" s="256">
        <f t="shared" si="76"/>
        <v>10669.25</v>
      </c>
      <c r="H255" s="254">
        <f>'1.1'!B255</f>
        <v>217463.53000000003</v>
      </c>
      <c r="I255" s="255">
        <f>'2.1'!B255</f>
        <v>233662.83</v>
      </c>
      <c r="J255" s="254">
        <f t="shared" si="77"/>
        <v>-16199.299999999959</v>
      </c>
      <c r="K255" s="125">
        <v>24492.718685669999</v>
      </c>
      <c r="L255" s="258">
        <v>19793.614712750001</v>
      </c>
      <c r="M255" s="256">
        <f t="shared" si="78"/>
        <v>-11500.196027079961</v>
      </c>
      <c r="N255" s="258">
        <v>20297.792308939999</v>
      </c>
      <c r="O255" s="126">
        <v>8797.5546708300008</v>
      </c>
      <c r="P255" s="256">
        <f t="shared" si="79"/>
        <v>11500.237638109998</v>
      </c>
      <c r="Q255" s="187"/>
      <c r="R255" s="42"/>
      <c r="S255" s="42"/>
      <c r="T255" s="65"/>
    </row>
    <row r="256" spans="1:20" ht="12.75" customHeight="1" x14ac:dyDescent="0.25">
      <c r="A256" s="285">
        <v>2023.07</v>
      </c>
      <c r="B256" s="254">
        <f>'1.1'!C256</f>
        <v>203365.37999999998</v>
      </c>
      <c r="C256" s="255">
        <f>'2.1'!C256</f>
        <v>200985.1</v>
      </c>
      <c r="D256" s="256">
        <f t="shared" si="75"/>
        <v>2380.2799999999697</v>
      </c>
      <c r="E256" s="254">
        <f>'1.1'!M256</f>
        <v>1958.76</v>
      </c>
      <c r="F256" s="255">
        <f>'2.1'!K256</f>
        <v>10112.379999999999</v>
      </c>
      <c r="G256" s="256">
        <f t="shared" si="76"/>
        <v>8153.619999999999</v>
      </c>
      <c r="H256" s="254">
        <f>'1.1'!B256</f>
        <v>205324.13999999998</v>
      </c>
      <c r="I256" s="255">
        <f>'2.1'!B256</f>
        <v>211097.48</v>
      </c>
      <c r="J256" s="254">
        <f t="shared" si="77"/>
        <v>-5773.3400000000256</v>
      </c>
      <c r="K256" s="125">
        <v>16710.095607610001</v>
      </c>
      <c r="L256" s="129">
        <v>14603.144395470001</v>
      </c>
      <c r="M256" s="256">
        <f t="shared" si="78"/>
        <v>-3666.3887878600253</v>
      </c>
      <c r="N256" s="257">
        <v>15145.835199020001</v>
      </c>
      <c r="O256" s="258">
        <v>11479.63472982</v>
      </c>
      <c r="P256" s="256">
        <f t="shared" si="79"/>
        <v>3666.200469200001</v>
      </c>
      <c r="Q256" s="187"/>
      <c r="R256" s="42"/>
      <c r="S256" s="42"/>
      <c r="T256" s="65"/>
    </row>
    <row r="257" spans="1:20" ht="12.75" customHeight="1" x14ac:dyDescent="0.25">
      <c r="A257" s="285">
        <v>2023.08</v>
      </c>
      <c r="B257" s="254">
        <f>'1.1'!C257</f>
        <v>257493.27000000002</v>
      </c>
      <c r="C257" s="255">
        <f>'2.1'!C257</f>
        <v>229184.21</v>
      </c>
      <c r="D257" s="256">
        <f t="shared" si="75"/>
        <v>28309.060000000027</v>
      </c>
      <c r="E257" s="254">
        <f>'1.1'!M257</f>
        <v>1819.62</v>
      </c>
      <c r="F257" s="255">
        <f>'2.1'!K257</f>
        <v>14883.5</v>
      </c>
      <c r="G257" s="256">
        <f t="shared" si="76"/>
        <v>13063.880000000001</v>
      </c>
      <c r="H257" s="254">
        <f>'1.1'!B257</f>
        <v>259312.89</v>
      </c>
      <c r="I257" s="255">
        <f>'2.1'!B257</f>
        <v>244067.71</v>
      </c>
      <c r="J257" s="254">
        <f t="shared" si="77"/>
        <v>15245.180000000022</v>
      </c>
      <c r="K257" s="125">
        <v>18572.70810226</v>
      </c>
      <c r="L257" s="129">
        <v>17606.763304159998</v>
      </c>
      <c r="M257" s="256">
        <f t="shared" si="78"/>
        <v>16211.124798100027</v>
      </c>
      <c r="N257" s="257">
        <v>5206.8255411199998</v>
      </c>
      <c r="O257" s="258">
        <v>21417.904374189999</v>
      </c>
      <c r="P257" s="256">
        <f t="shared" si="79"/>
        <v>-16211.078833069998</v>
      </c>
      <c r="Q257" s="187"/>
      <c r="R257" s="42"/>
      <c r="S257" s="42"/>
      <c r="T257" s="65"/>
    </row>
    <row r="258" spans="1:20" ht="12.75" customHeight="1" x14ac:dyDescent="0.25">
      <c r="A258" s="285">
        <v>2023.09</v>
      </c>
      <c r="B258" s="254">
        <f>'1.1'!C258</f>
        <v>255207.93</v>
      </c>
      <c r="C258" s="255">
        <f>'2.1'!C258</f>
        <v>243440.21999999997</v>
      </c>
      <c r="D258" s="256">
        <f t="shared" si="75"/>
        <v>11767.710000000021</v>
      </c>
      <c r="E258" s="254">
        <f>'1.1'!M258</f>
        <v>1514.86</v>
      </c>
      <c r="F258" s="255">
        <f>'2.1'!K258</f>
        <v>10529.76</v>
      </c>
      <c r="G258" s="256">
        <f t="shared" si="76"/>
        <v>9014.9</v>
      </c>
      <c r="H258" s="254">
        <f>'1.1'!B258</f>
        <v>256722.78999999998</v>
      </c>
      <c r="I258" s="255">
        <f>'2.1'!B258</f>
        <v>253969.97999999998</v>
      </c>
      <c r="J258" s="254">
        <f t="shared" si="77"/>
        <v>2752.8099999999977</v>
      </c>
      <c r="K258" s="125">
        <v>17622.394925069999</v>
      </c>
      <c r="L258" s="129">
        <v>16085.51215267</v>
      </c>
      <c r="M258" s="256">
        <f t="shared" si="78"/>
        <v>4289.6927723999961</v>
      </c>
      <c r="N258" s="257">
        <v>35873.50330466</v>
      </c>
      <c r="O258" s="258">
        <v>40163.104972530004</v>
      </c>
      <c r="P258" s="256">
        <f t="shared" si="79"/>
        <v>-4289.6016678700034</v>
      </c>
      <c r="Q258" s="187"/>
      <c r="R258" s="42"/>
      <c r="S258" s="42"/>
      <c r="T258" s="65"/>
    </row>
    <row r="259" spans="1:20" ht="12.75" customHeight="1" x14ac:dyDescent="0.25">
      <c r="A259" s="285">
        <v>2023.1</v>
      </c>
      <c r="B259" s="254">
        <f>'1.1'!C259</f>
        <v>280417.05</v>
      </c>
      <c r="C259" s="255">
        <f>'2.1'!C259</f>
        <v>266472.93000000005</v>
      </c>
      <c r="D259" s="256">
        <f t="shared" si="75"/>
        <v>13944.119999999937</v>
      </c>
      <c r="E259" s="254">
        <f>'1.1'!M259</f>
        <v>1254.4100000000001</v>
      </c>
      <c r="F259" s="255">
        <f>'2.1'!K259</f>
        <v>14092.27</v>
      </c>
      <c r="G259" s="256">
        <f t="shared" si="76"/>
        <v>12837.86</v>
      </c>
      <c r="H259" s="254">
        <f>'1.1'!B259</f>
        <v>281671.45999999996</v>
      </c>
      <c r="I259" s="255">
        <f>'2.1'!B259</f>
        <v>280565.20000000007</v>
      </c>
      <c r="J259" s="254">
        <f t="shared" si="77"/>
        <v>1106.2599999998929</v>
      </c>
      <c r="K259" s="125">
        <v>18104.181493529999</v>
      </c>
      <c r="L259" s="129">
        <v>21814.53802747</v>
      </c>
      <c r="M259" s="256">
        <f t="shared" si="78"/>
        <v>-2604.0965339401082</v>
      </c>
      <c r="N259" s="257">
        <v>27619.181173419998</v>
      </c>
      <c r="O259" s="258">
        <v>25015.106476059998</v>
      </c>
      <c r="P259" s="256">
        <f t="shared" si="79"/>
        <v>2604.0746973599998</v>
      </c>
      <c r="Q259" s="187"/>
      <c r="R259" s="42"/>
      <c r="S259" s="42"/>
      <c r="T259" s="65"/>
    </row>
    <row r="260" spans="1:20" ht="12.75" customHeight="1" x14ac:dyDescent="0.25">
      <c r="A260" s="285">
        <v>2023.11</v>
      </c>
      <c r="B260" s="254">
        <f>'1.1'!C260</f>
        <v>302190.67000000004</v>
      </c>
      <c r="C260" s="255">
        <f>'2.1'!C260</f>
        <v>285829.43</v>
      </c>
      <c r="D260" s="256">
        <f t="shared" si="75"/>
        <v>16361.240000000049</v>
      </c>
      <c r="E260" s="254">
        <f>'1.1'!M260</f>
        <v>1406.98</v>
      </c>
      <c r="F260" s="255">
        <f>'2.1'!K260</f>
        <v>10152.89</v>
      </c>
      <c r="G260" s="256">
        <f t="shared" si="76"/>
        <v>8745.91</v>
      </c>
      <c r="H260" s="254">
        <f>'1.1'!B260</f>
        <v>303597.65000000002</v>
      </c>
      <c r="I260" s="255">
        <f>'2.1'!B260</f>
        <v>295982.32</v>
      </c>
      <c r="J260" s="254">
        <f t="shared" si="77"/>
        <v>7615.3300000000163</v>
      </c>
      <c r="K260" s="125">
        <v>20851.151731450023</v>
      </c>
      <c r="L260" s="129">
        <v>19283.822735779977</v>
      </c>
      <c r="M260" s="256">
        <f t="shared" si="78"/>
        <v>9182.6589956700627</v>
      </c>
      <c r="N260" s="257">
        <v>-20513.22000080999</v>
      </c>
      <c r="O260" s="258">
        <v>-11331.078446400003</v>
      </c>
      <c r="P260" s="256">
        <f t="shared" si="79"/>
        <v>-9182.1415544099873</v>
      </c>
      <c r="Q260" s="187"/>
      <c r="R260" s="42"/>
      <c r="S260" s="42"/>
      <c r="T260" s="65"/>
    </row>
    <row r="261" spans="1:20" ht="12.75" customHeight="1" x14ac:dyDescent="0.25">
      <c r="A261" s="285">
        <v>2023.12</v>
      </c>
      <c r="B261" s="254">
        <f>'1.1'!C261</f>
        <v>344765</v>
      </c>
      <c r="C261" s="255">
        <f>'2.1'!C261</f>
        <v>440134.65</v>
      </c>
      <c r="D261" s="256">
        <f t="shared" si="75"/>
        <v>-95369.650000000023</v>
      </c>
      <c r="E261" s="254">
        <f>'1.1'!M261</f>
        <v>4525.34</v>
      </c>
      <c r="F261" s="255">
        <f>'2.1'!K261</f>
        <v>36367.74</v>
      </c>
      <c r="G261" s="256">
        <f t="shared" si="76"/>
        <v>31842.399999999998</v>
      </c>
      <c r="H261" s="254">
        <f>'1.1'!B261</f>
        <v>349290.34</v>
      </c>
      <c r="I261" s="255">
        <f>'2.1'!B261</f>
        <v>476502.39</v>
      </c>
      <c r="J261" s="254">
        <f t="shared" si="77"/>
        <v>-127212.04999999999</v>
      </c>
      <c r="K261" s="125">
        <v>47851.318032869982</v>
      </c>
      <c r="L261" s="129">
        <v>42269.443940569996</v>
      </c>
      <c r="M261" s="256">
        <f t="shared" si="78"/>
        <v>-121630.1759077</v>
      </c>
      <c r="N261" s="257">
        <v>182382.58490373997</v>
      </c>
      <c r="O261" s="258">
        <v>60752.390719999967</v>
      </c>
      <c r="P261" s="256">
        <f t="shared" si="79"/>
        <v>121630.19418374001</v>
      </c>
      <c r="Q261" s="187"/>
      <c r="R261" s="42"/>
      <c r="S261" s="42"/>
      <c r="T261" s="65"/>
    </row>
    <row r="262" spans="1:20" ht="12.75" customHeight="1" x14ac:dyDescent="0.25">
      <c r="A262" s="285">
        <v>2024.01</v>
      </c>
      <c r="B262" s="254">
        <f>'1.1'!C262</f>
        <v>407130.62</v>
      </c>
      <c r="C262" s="255">
        <f>'2.1'!C262</f>
        <v>311815.71000000008</v>
      </c>
      <c r="D262" s="256">
        <f t="shared" si="75"/>
        <v>95314.909999999916</v>
      </c>
      <c r="E262" s="254">
        <f>'1.1'!M262</f>
        <v>1314.01</v>
      </c>
      <c r="F262" s="255">
        <f>'2.1'!K262</f>
        <v>3689.07</v>
      </c>
      <c r="G262" s="256">
        <f t="shared" si="76"/>
        <v>2375.0600000000004</v>
      </c>
      <c r="H262" s="254">
        <f>'1.1'!B262</f>
        <v>408444.63</v>
      </c>
      <c r="I262" s="255">
        <f>'2.1'!B262</f>
        <v>315504.78000000009</v>
      </c>
      <c r="J262" s="254">
        <f t="shared" si="77"/>
        <v>92939.849999999919</v>
      </c>
      <c r="K262" s="125">
        <v>817.77</v>
      </c>
      <c r="L262" s="129">
        <v>23015.21</v>
      </c>
      <c r="M262" s="256">
        <f t="shared" si="78"/>
        <v>70742.409999999916</v>
      </c>
      <c r="N262" s="257">
        <v>293393.2</v>
      </c>
      <c r="O262" s="258">
        <v>364135.6</v>
      </c>
      <c r="P262" s="256">
        <f t="shared" si="79"/>
        <v>-70742.399999999965</v>
      </c>
      <c r="Q262" s="187"/>
      <c r="R262" s="42"/>
      <c r="S262" s="42"/>
      <c r="T262" s="65"/>
    </row>
    <row r="263" spans="1:20" ht="12.75" customHeight="1" x14ac:dyDescent="0.25">
      <c r="A263" s="285">
        <v>2024.02</v>
      </c>
      <c r="B263" s="254">
        <f>'1.1'!C263</f>
        <v>429227.51999999996</v>
      </c>
      <c r="C263" s="255">
        <f>'2.1'!C263</f>
        <v>381513.98</v>
      </c>
      <c r="D263" s="256">
        <f t="shared" ref="D263:D326" si="80">B263-C263</f>
        <v>47713.539999999979</v>
      </c>
      <c r="E263" s="254">
        <f>'1.1'!M263</f>
        <v>1273.55</v>
      </c>
      <c r="F263" s="255">
        <f>'2.1'!K263</f>
        <v>9698.56</v>
      </c>
      <c r="G263" s="256">
        <f t="shared" ref="G263:G326" si="81">F263-E263</f>
        <v>8425.01</v>
      </c>
      <c r="H263" s="254">
        <f>'1.1'!B263</f>
        <v>430501.06999999995</v>
      </c>
      <c r="I263" s="255">
        <f>'2.1'!B263</f>
        <v>391212.54</v>
      </c>
      <c r="J263" s="254">
        <f t="shared" ref="J263:J326" si="82">H263-I263</f>
        <v>39288.52999999997</v>
      </c>
      <c r="K263" s="125">
        <v>24329.43</v>
      </c>
      <c r="L263" s="129">
        <v>28090.06</v>
      </c>
      <c r="M263" s="256">
        <f t="shared" si="78"/>
        <v>35527.899999999965</v>
      </c>
      <c r="N263" s="257">
        <v>77614</v>
      </c>
      <c r="O263" s="258">
        <v>113141.89</v>
      </c>
      <c r="P263" s="256">
        <f t="shared" ref="P263:P326" si="83">N263-O263</f>
        <v>-35527.89</v>
      </c>
      <c r="Q263" s="187"/>
      <c r="R263" s="42"/>
      <c r="S263" s="42"/>
      <c r="T263" s="65"/>
    </row>
    <row r="264" spans="1:20" ht="12.75" customHeight="1" x14ac:dyDescent="0.25">
      <c r="A264" s="285">
        <v>2024.03</v>
      </c>
      <c r="B264" s="254">
        <f>'1.1'!C264</f>
        <v>441211.87000000005</v>
      </c>
      <c r="C264" s="255">
        <f>'2.1'!C264</f>
        <v>421526.51999999996</v>
      </c>
      <c r="D264" s="256">
        <f t="shared" si="80"/>
        <v>19685.350000000093</v>
      </c>
      <c r="E264" s="254">
        <f>'1.1'!M264</f>
        <v>1820.01</v>
      </c>
      <c r="F264" s="255">
        <f>'2.1'!K264</f>
        <v>40014.67</v>
      </c>
      <c r="G264" s="256">
        <f t="shared" si="81"/>
        <v>38194.659999999996</v>
      </c>
      <c r="H264" s="254">
        <f>'1.1'!B264</f>
        <v>443031.88000000006</v>
      </c>
      <c r="I264" s="255">
        <f>'2.1'!B264</f>
        <v>461541.18999999994</v>
      </c>
      <c r="J264" s="254">
        <f t="shared" si="82"/>
        <v>-18509.309999999881</v>
      </c>
      <c r="K264" s="125">
        <v>44604.71</v>
      </c>
      <c r="L264" s="129">
        <v>57118.65</v>
      </c>
      <c r="M264" s="256">
        <f t="shared" si="78"/>
        <v>-31023.249999999884</v>
      </c>
      <c r="N264" s="257">
        <v>107446.22</v>
      </c>
      <c r="O264" s="258">
        <v>76422.960000000006</v>
      </c>
      <c r="P264" s="256">
        <f t="shared" si="83"/>
        <v>31023.259999999995</v>
      </c>
      <c r="Q264" s="187"/>
      <c r="R264" s="42"/>
      <c r="S264" s="42"/>
      <c r="T264" s="65"/>
    </row>
    <row r="265" spans="1:20" ht="12.75" customHeight="1" x14ac:dyDescent="0.25">
      <c r="A265" s="285">
        <v>2024.04</v>
      </c>
      <c r="B265" s="254">
        <f>'1.1'!C265</f>
        <v>497540.83999999997</v>
      </c>
      <c r="C265" s="255">
        <f>'2.1'!C265</f>
        <v>473105.62</v>
      </c>
      <c r="D265" s="256">
        <f t="shared" si="80"/>
        <v>24435.219999999972</v>
      </c>
      <c r="E265" s="254">
        <f>'1.1'!M265</f>
        <v>1946.35</v>
      </c>
      <c r="F265" s="255">
        <f>'2.1'!K265</f>
        <v>31378.13</v>
      </c>
      <c r="G265" s="256">
        <f t="shared" si="81"/>
        <v>29431.780000000002</v>
      </c>
      <c r="H265" s="254">
        <f>'1.1'!B265</f>
        <v>499487.18999999994</v>
      </c>
      <c r="I265" s="255">
        <f>'2.1'!B265</f>
        <v>504483.75</v>
      </c>
      <c r="J265" s="254">
        <f t="shared" si="82"/>
        <v>-4996.5600000000559</v>
      </c>
      <c r="K265" s="125">
        <v>51446.22</v>
      </c>
      <c r="L265" s="129">
        <v>48382.49</v>
      </c>
      <c r="M265" s="256">
        <f>J265+K265-L265</f>
        <v>-1932.8300000000527</v>
      </c>
      <c r="N265" s="257">
        <v>32063.03</v>
      </c>
      <c r="O265" s="258">
        <v>30130.2</v>
      </c>
      <c r="P265" s="256">
        <f t="shared" si="83"/>
        <v>1932.8299999999981</v>
      </c>
      <c r="Q265" s="187"/>
      <c r="R265" s="42"/>
      <c r="S265" s="42"/>
      <c r="T265" s="65"/>
    </row>
    <row r="266" spans="1:20" ht="12.75" customHeight="1" x14ac:dyDescent="0.25">
      <c r="A266" s="285">
        <v>2024.05</v>
      </c>
      <c r="B266" s="254">
        <f>'1.1'!C266</f>
        <v>752996.75999999989</v>
      </c>
      <c r="C266" s="255">
        <f>'2.1'!C266</f>
        <v>563535.49</v>
      </c>
      <c r="D266" s="256">
        <f t="shared" si="80"/>
        <v>189461.2699999999</v>
      </c>
      <c r="E266" s="254">
        <f>'1.1'!M266</f>
        <v>2122.1</v>
      </c>
      <c r="F266" s="255">
        <f>'2.1'!K266</f>
        <v>42577.11</v>
      </c>
      <c r="G266" s="256">
        <f t="shared" si="81"/>
        <v>40455.01</v>
      </c>
      <c r="H266" s="254">
        <f>'1.1'!B266</f>
        <v>755118.85999999987</v>
      </c>
      <c r="I266" s="255">
        <f>'2.1'!B266</f>
        <v>606112.6</v>
      </c>
      <c r="J266" s="254">
        <f t="shared" si="82"/>
        <v>149006.25999999989</v>
      </c>
      <c r="K266" s="125">
        <v>55585.09</v>
      </c>
      <c r="L266" s="129">
        <v>58555.93</v>
      </c>
      <c r="M266" s="256">
        <f t="shared" si="78"/>
        <v>146035.4199999999</v>
      </c>
      <c r="N266" s="257">
        <v>90345.55</v>
      </c>
      <c r="O266" s="258">
        <v>236380.98</v>
      </c>
      <c r="P266" s="256">
        <f t="shared" si="83"/>
        <v>-146035.43</v>
      </c>
      <c r="Q266" s="187"/>
      <c r="R266" s="42"/>
      <c r="S266" s="42"/>
      <c r="T266" s="65"/>
    </row>
    <row r="267" spans="1:20" ht="12.75" customHeight="1" x14ac:dyDescent="0.25">
      <c r="A267" s="285">
        <v>2024.06</v>
      </c>
      <c r="B267" s="254">
        <f>'1.1'!C267</f>
        <v>669008.05999999994</v>
      </c>
      <c r="C267" s="255">
        <f>'2.1'!C267</f>
        <v>696188.3</v>
      </c>
      <c r="D267" s="256">
        <f t="shared" si="80"/>
        <v>-27180.240000000107</v>
      </c>
      <c r="E267" s="254">
        <f>'1.1'!M267</f>
        <v>1934.51</v>
      </c>
      <c r="F267" s="255">
        <f>'2.1'!K267</f>
        <v>32108.04</v>
      </c>
      <c r="G267" s="256">
        <f t="shared" si="81"/>
        <v>30173.530000000002</v>
      </c>
      <c r="H267" s="254">
        <f>'1.1'!B267</f>
        <v>670942.56999999995</v>
      </c>
      <c r="I267" s="255">
        <f>'2.1'!B267</f>
        <v>728296.34000000008</v>
      </c>
      <c r="J267" s="254">
        <f t="shared" si="82"/>
        <v>-57353.770000000135</v>
      </c>
      <c r="K267" s="125">
        <v>71563.75</v>
      </c>
      <c r="L267" s="129">
        <v>73248.479999999996</v>
      </c>
      <c r="M267" s="256">
        <f t="shared" si="78"/>
        <v>-59038.500000000131</v>
      </c>
      <c r="N267" s="257">
        <v>-8621.83</v>
      </c>
      <c r="O267" s="258">
        <v>-67660.320000000007</v>
      </c>
      <c r="P267" s="256">
        <f t="shared" si="83"/>
        <v>59038.490000000005</v>
      </c>
      <c r="Q267" s="187"/>
      <c r="R267" s="42"/>
      <c r="S267" s="42"/>
      <c r="T267" s="65"/>
    </row>
    <row r="268" spans="1:20" ht="12.75" customHeight="1" x14ac:dyDescent="0.25">
      <c r="A268" s="285">
        <v>2024.07</v>
      </c>
      <c r="B268" s="254">
        <f>'1.1'!C268</f>
        <v>691682.32</v>
      </c>
      <c r="C268" s="255">
        <f>'2.1'!C268</f>
        <v>579776.48</v>
      </c>
      <c r="D268" s="256">
        <f t="shared" si="80"/>
        <v>111905.83999999997</v>
      </c>
      <c r="E268" s="254">
        <f>'1.1'!M268</f>
        <v>3674.6</v>
      </c>
      <c r="F268" s="255">
        <f>'2.1'!K268</f>
        <v>70110.429999999993</v>
      </c>
      <c r="G268" s="256">
        <f t="shared" si="81"/>
        <v>66435.829999999987</v>
      </c>
      <c r="H268" s="254">
        <f>'1.1'!B268</f>
        <v>695356.91999999993</v>
      </c>
      <c r="I268" s="255">
        <f>'2.1'!B268</f>
        <v>649886.90999999992</v>
      </c>
      <c r="J268" s="254">
        <f t="shared" si="82"/>
        <v>45470.010000000009</v>
      </c>
      <c r="K268" s="125">
        <v>72425.95</v>
      </c>
      <c r="L268" s="129">
        <v>72395.009999999995</v>
      </c>
      <c r="M268" s="256">
        <f t="shared" si="78"/>
        <v>45500.950000000012</v>
      </c>
      <c r="N268" s="257">
        <v>36867.47</v>
      </c>
      <c r="O268" s="258">
        <v>82368.42</v>
      </c>
      <c r="P268" s="256">
        <f t="shared" si="83"/>
        <v>-45500.95</v>
      </c>
      <c r="Q268" s="187"/>
      <c r="R268" s="42"/>
      <c r="S268" s="42"/>
      <c r="T268" s="65"/>
    </row>
    <row r="269" spans="1:20" ht="12.75" customHeight="1" x14ac:dyDescent="0.25">
      <c r="A269" s="285">
        <v>2024.08</v>
      </c>
      <c r="B269" s="254">
        <f>'1.1'!C269</f>
        <v>675338.28999999992</v>
      </c>
      <c r="C269" s="255">
        <f>'2.1'!C269</f>
        <v>616088.98</v>
      </c>
      <c r="D269" s="256">
        <f t="shared" si="80"/>
        <v>59249.309999999939</v>
      </c>
      <c r="E269" s="254">
        <f>'1.1'!M269</f>
        <v>5046.01</v>
      </c>
      <c r="F269" s="255">
        <f>'2.1'!K269</f>
        <v>71266.350000000006</v>
      </c>
      <c r="G269" s="256">
        <f t="shared" si="81"/>
        <v>66220.340000000011</v>
      </c>
      <c r="H269" s="254">
        <f>'1.1'!B269</f>
        <v>680384.29999999993</v>
      </c>
      <c r="I269" s="255">
        <f>'2.1'!B269</f>
        <v>687355.33</v>
      </c>
      <c r="J269" s="254">
        <f t="shared" si="82"/>
        <v>-6971.0300000000279</v>
      </c>
      <c r="K269" s="125">
        <v>68468.78</v>
      </c>
      <c r="L269" s="129">
        <v>70185.05</v>
      </c>
      <c r="M269" s="256">
        <f t="shared" si="78"/>
        <v>-8687.300000000032</v>
      </c>
      <c r="N269" s="257">
        <v>30705.83</v>
      </c>
      <c r="O269" s="258">
        <v>22018.51</v>
      </c>
      <c r="P269" s="256">
        <f t="shared" si="83"/>
        <v>8687.3200000000033</v>
      </c>
      <c r="Q269" s="187"/>
      <c r="R269" s="42"/>
      <c r="S269" s="42"/>
      <c r="T269" s="65"/>
    </row>
    <row r="270" spans="1:20" ht="12.75" customHeight="1" x14ac:dyDescent="0.25">
      <c r="A270" s="285">
        <v>2024.09</v>
      </c>
      <c r="B270" s="254">
        <f>'1.1'!C270</f>
        <v>729062.69</v>
      </c>
      <c r="C270" s="255">
        <f>'2.1'!C270</f>
        <v>622137.43000000005</v>
      </c>
      <c r="D270" s="256">
        <f t="shared" si="80"/>
        <v>106925.25999999989</v>
      </c>
      <c r="E270" s="254">
        <f>'1.1'!M270</f>
        <v>3183</v>
      </c>
      <c r="F270" s="255">
        <f>'2.1'!K270</f>
        <v>71041.649999999994</v>
      </c>
      <c r="G270" s="256">
        <f t="shared" si="81"/>
        <v>67858.649999999994</v>
      </c>
      <c r="H270" s="254">
        <f>'1.1'!B270</f>
        <v>732245.69</v>
      </c>
      <c r="I270" s="255">
        <f>'2.1'!B270</f>
        <v>693179.08000000007</v>
      </c>
      <c r="J270" s="254">
        <f t="shared" si="82"/>
        <v>39066.60999999987</v>
      </c>
      <c r="K270" s="125">
        <v>65961.759999999995</v>
      </c>
      <c r="L270" s="129">
        <v>62497.29</v>
      </c>
      <c r="M270" s="256">
        <f t="shared" si="78"/>
        <v>42531.079999999864</v>
      </c>
      <c r="N270" s="257">
        <v>60718.65</v>
      </c>
      <c r="O270" s="258">
        <v>103249.75</v>
      </c>
      <c r="P270" s="256">
        <f t="shared" si="83"/>
        <v>-42531.1</v>
      </c>
      <c r="Q270" s="187"/>
      <c r="R270" s="42"/>
      <c r="S270" s="42"/>
      <c r="T270" s="65"/>
    </row>
    <row r="271" spans="1:20" ht="12.75" customHeight="1" x14ac:dyDescent="0.25">
      <c r="A271" s="285">
        <v>2024.1</v>
      </c>
      <c r="B271" s="254">
        <f>'1.1'!C271</f>
        <v>725480.89</v>
      </c>
      <c r="C271" s="255">
        <f>'2.1'!C271</f>
        <v>677713.31</v>
      </c>
      <c r="D271" s="256">
        <f t="shared" si="80"/>
        <v>47767.579999999958</v>
      </c>
      <c r="E271" s="254">
        <f>'1.1'!M271</f>
        <v>4740.42</v>
      </c>
      <c r="F271" s="255">
        <f>'2.1'!K271</f>
        <v>73149.039999999994</v>
      </c>
      <c r="G271" s="256">
        <f t="shared" si="81"/>
        <v>68408.62</v>
      </c>
      <c r="H271" s="254">
        <f>'1.1'!B271</f>
        <v>730221.31</v>
      </c>
      <c r="I271" s="255">
        <f>'2.1'!B271</f>
        <v>750862.35000000009</v>
      </c>
      <c r="J271" s="254">
        <f t="shared" si="82"/>
        <v>-20641.040000000037</v>
      </c>
      <c r="K271" s="125">
        <v>67333.160000000033</v>
      </c>
      <c r="L271" s="129">
        <v>57750.580000000016</v>
      </c>
      <c r="M271" s="256">
        <f t="shared" si="78"/>
        <v>-11058.460000000021</v>
      </c>
      <c r="N271" s="257">
        <v>13788.749999999884</v>
      </c>
      <c r="O271" s="258">
        <v>2730.3100000001723</v>
      </c>
      <c r="P271" s="256">
        <f t="shared" si="83"/>
        <v>11058.439999999711</v>
      </c>
      <c r="Q271" s="187"/>
      <c r="R271" s="42"/>
      <c r="S271" s="42"/>
      <c r="T271" s="65"/>
    </row>
    <row r="272" spans="1:20" ht="12.75" customHeight="1" x14ac:dyDescent="0.25">
      <c r="A272" s="285">
        <v>2024.11</v>
      </c>
      <c r="B272" s="254">
        <f>'1.1'!C272</f>
        <v>824510.73999999987</v>
      </c>
      <c r="C272" s="255">
        <f>'2.1'!C272</f>
        <v>667435.55999999994</v>
      </c>
      <c r="D272" s="256">
        <f t="shared" si="80"/>
        <v>157075.17999999993</v>
      </c>
      <c r="E272" s="254">
        <f>'1.1'!M272</f>
        <v>4758.9799999999996</v>
      </c>
      <c r="F272" s="255">
        <f>'2.1'!K272</f>
        <v>80798.92</v>
      </c>
      <c r="G272" s="256">
        <f t="shared" si="81"/>
        <v>76039.94</v>
      </c>
      <c r="H272" s="254">
        <f>'1.1'!B272</f>
        <v>829269.71999999986</v>
      </c>
      <c r="I272" s="255">
        <f>'2.1'!B272</f>
        <v>748234.48</v>
      </c>
      <c r="J272" s="254">
        <f t="shared" si="82"/>
        <v>81035.239999999874</v>
      </c>
      <c r="K272" s="125">
        <v>66995.329999999958</v>
      </c>
      <c r="L272" s="125">
        <v>62261.729999999981</v>
      </c>
      <c r="M272" s="256">
        <f t="shared" si="78"/>
        <v>85768.839999999851</v>
      </c>
      <c r="N272" s="257">
        <v>75309.75</v>
      </c>
      <c r="O272" s="258">
        <v>161078.59999999986</v>
      </c>
      <c r="P272" s="256">
        <f t="shared" si="83"/>
        <v>-85768.84999999986</v>
      </c>
      <c r="Q272" s="187"/>
      <c r="R272" s="42"/>
      <c r="S272" s="42"/>
      <c r="T272" s="65"/>
    </row>
    <row r="273" spans="1:20" ht="12.75" customHeight="1" x14ac:dyDescent="0.25">
      <c r="A273" s="285">
        <v>2024.12</v>
      </c>
      <c r="B273" s="254">
        <f>'1.1'!C273</f>
        <v>919841.85</v>
      </c>
      <c r="C273" s="255">
        <f>'2.1'!C273</f>
        <v>987647.48</v>
      </c>
      <c r="D273" s="256">
        <f t="shared" si="80"/>
        <v>-67805.63</v>
      </c>
      <c r="E273" s="254">
        <f>'1.1'!M273</f>
        <v>5238.4799999999996</v>
      </c>
      <c r="F273" s="255">
        <f>'2.1'!K273</f>
        <v>143712.47</v>
      </c>
      <c r="G273" s="256">
        <f t="shared" si="81"/>
        <v>138473.99</v>
      </c>
      <c r="H273" s="254">
        <f>'1.1'!B273</f>
        <v>925080.33</v>
      </c>
      <c r="I273" s="255">
        <f>'2.1'!B273</f>
        <v>1131359.95</v>
      </c>
      <c r="J273" s="254">
        <f t="shared" si="82"/>
        <v>-206279.62</v>
      </c>
      <c r="K273" s="125">
        <v>167525.09</v>
      </c>
      <c r="L273" s="129">
        <v>143556.56</v>
      </c>
      <c r="M273" s="256">
        <f t="shared" si="78"/>
        <v>-182311.09</v>
      </c>
      <c r="N273" s="257">
        <v>112370.88</v>
      </c>
      <c r="O273" s="258">
        <v>-69940.22</v>
      </c>
      <c r="P273" s="256">
        <f t="shared" si="83"/>
        <v>182311.1</v>
      </c>
      <c r="Q273" s="187"/>
      <c r="R273" s="42"/>
      <c r="S273" s="42"/>
      <c r="T273" s="65"/>
    </row>
    <row r="274" spans="1:20" ht="12.75" customHeight="1" x14ac:dyDescent="0.25">
      <c r="A274" s="285">
        <v>2025.01</v>
      </c>
      <c r="B274" s="254">
        <f>'1.1'!C274</f>
        <v>735472.74</v>
      </c>
      <c r="C274" s="255">
        <f>'2.1'!C274</f>
        <v>685903.18</v>
      </c>
      <c r="D274" s="256">
        <f t="shared" si="80"/>
        <v>49569.559999999939</v>
      </c>
      <c r="E274" s="254">
        <f>'1.1'!M274</f>
        <v>4861.6899999999996</v>
      </c>
      <c r="F274" s="255">
        <f>'2.1'!K274</f>
        <v>72885.399999999994</v>
      </c>
      <c r="G274" s="256">
        <f t="shared" si="81"/>
        <v>68023.709999999992</v>
      </c>
      <c r="H274" s="254">
        <f>'1.1'!B274</f>
        <v>740334.42999999993</v>
      </c>
      <c r="I274" s="255">
        <f>'2.1'!B274</f>
        <v>758788.58000000007</v>
      </c>
      <c r="J274" s="254">
        <f t="shared" si="82"/>
        <v>-18454.15000000014</v>
      </c>
      <c r="K274" s="125">
        <v>32269.15</v>
      </c>
      <c r="L274" s="129">
        <v>66506.649999999994</v>
      </c>
      <c r="M274" s="256">
        <f t="shared" si="78"/>
        <v>-52691.650000000132</v>
      </c>
      <c r="N274" s="257">
        <v>628490.54</v>
      </c>
      <c r="O274" s="258">
        <v>575798.89</v>
      </c>
      <c r="P274" s="256">
        <f t="shared" si="83"/>
        <v>52691.650000000023</v>
      </c>
      <c r="Q274" s="187"/>
      <c r="R274" s="42"/>
      <c r="S274" s="42"/>
      <c r="T274" s="65"/>
    </row>
    <row r="275" spans="1:20" ht="12.75" customHeight="1" x14ac:dyDescent="0.25">
      <c r="A275" s="285">
        <v>2025.02</v>
      </c>
      <c r="B275" s="254">
        <f>'1.1'!C275</f>
        <v>848675.54999999993</v>
      </c>
      <c r="C275" s="255">
        <f>'2.1'!C275</f>
        <v>753211.86</v>
      </c>
      <c r="D275" s="256">
        <f t="shared" si="80"/>
        <v>95463.689999999944</v>
      </c>
      <c r="E275" s="254">
        <f>'1.1'!M275</f>
        <v>4461.6099999999997</v>
      </c>
      <c r="F275" s="255">
        <f>'2.1'!K275</f>
        <v>68097.279999999999</v>
      </c>
      <c r="G275" s="256">
        <f t="shared" si="81"/>
        <v>63635.67</v>
      </c>
      <c r="H275" s="254">
        <f>'1.1'!B275</f>
        <v>853137.15999999992</v>
      </c>
      <c r="I275" s="255">
        <f>'2.1'!B275</f>
        <v>821309.14</v>
      </c>
      <c r="J275" s="254">
        <f t="shared" si="82"/>
        <v>31828.019999999902</v>
      </c>
      <c r="K275" s="125">
        <v>84390.02</v>
      </c>
      <c r="L275" s="129">
        <v>57012.04</v>
      </c>
      <c r="M275" s="256">
        <f t="shared" si="78"/>
        <v>59205.999999999905</v>
      </c>
      <c r="N275" s="257">
        <v>114510.56</v>
      </c>
      <c r="O275" s="258">
        <v>173387.31</v>
      </c>
      <c r="P275" s="256">
        <f t="shared" si="83"/>
        <v>-58876.75</v>
      </c>
      <c r="Q275" s="187"/>
      <c r="R275" s="42"/>
      <c r="S275" s="42"/>
      <c r="T275" s="65"/>
    </row>
    <row r="276" spans="1:20" ht="12.75" customHeight="1" x14ac:dyDescent="0.25">
      <c r="A276" s="285">
        <v>2025.03</v>
      </c>
      <c r="B276" s="254">
        <f>'1.1'!C276</f>
        <v>790707.87999999989</v>
      </c>
      <c r="C276" s="255">
        <f>'2.1'!C276</f>
        <v>720098.61999999988</v>
      </c>
      <c r="D276" s="256">
        <f t="shared" si="80"/>
        <v>70609.260000000009</v>
      </c>
      <c r="E276" s="254">
        <f>'1.1'!M276</f>
        <v>4150.57</v>
      </c>
      <c r="F276" s="255">
        <f>'2.1'!K276</f>
        <v>87392.25</v>
      </c>
      <c r="G276" s="256">
        <f t="shared" si="81"/>
        <v>83241.679999999993</v>
      </c>
      <c r="H276" s="254">
        <f>'1.1'!B276</f>
        <v>794858.44999999984</v>
      </c>
      <c r="I276" s="255">
        <f>'2.1'!B276</f>
        <v>807490.86999999988</v>
      </c>
      <c r="J276" s="254">
        <f t="shared" si="82"/>
        <v>-12632.420000000042</v>
      </c>
      <c r="K276" s="125">
        <v>50291.13</v>
      </c>
      <c r="L276" s="129">
        <v>55328.77</v>
      </c>
      <c r="M276" s="256">
        <f t="shared" si="78"/>
        <v>-17670.060000000041</v>
      </c>
      <c r="N276" s="257">
        <v>68358.320000000007</v>
      </c>
      <c r="O276" s="258">
        <v>51017.51</v>
      </c>
      <c r="P276" s="256">
        <f>N276-O276</f>
        <v>17340.810000000005</v>
      </c>
      <c r="Q276" s="187"/>
      <c r="R276" s="42"/>
      <c r="S276" s="42"/>
      <c r="T276" s="65"/>
    </row>
    <row r="277" spans="1:20" ht="12.75" customHeight="1" x14ac:dyDescent="0.25">
      <c r="A277" s="285">
        <v>2025.04</v>
      </c>
      <c r="B277" s="254">
        <f>'1.1'!C277</f>
        <v>817070.74</v>
      </c>
      <c r="C277" s="255">
        <f>'2.1'!C277</f>
        <v>792033.37</v>
      </c>
      <c r="D277" s="256">
        <f t="shared" si="80"/>
        <v>25037.369999999995</v>
      </c>
      <c r="E277" s="254">
        <f>'1.1'!M277</f>
        <v>5075.41</v>
      </c>
      <c r="F277" s="255">
        <f>'2.1'!K277</f>
        <v>80849.97</v>
      </c>
      <c r="G277" s="256">
        <f t="shared" si="81"/>
        <v>75774.559999999998</v>
      </c>
      <c r="H277" s="254">
        <f>'1.1'!B277</f>
        <v>822146.15</v>
      </c>
      <c r="I277" s="255">
        <f>'2.1'!B277</f>
        <v>872883.34</v>
      </c>
      <c r="J277" s="254">
        <f t="shared" si="82"/>
        <v>-50737.189999999944</v>
      </c>
      <c r="K277" s="125">
        <v>46332.1</v>
      </c>
      <c r="L277" s="129">
        <v>65430.44</v>
      </c>
      <c r="M277" s="256">
        <f>J277+K277-L277</f>
        <v>-69835.529999999941</v>
      </c>
      <c r="N277" s="257">
        <v>51901.04</v>
      </c>
      <c r="O277" s="258">
        <v>-18727.77</v>
      </c>
      <c r="P277" s="256">
        <f t="shared" si="83"/>
        <v>70628.81</v>
      </c>
      <c r="Q277" s="187"/>
      <c r="R277" s="42"/>
      <c r="S277" s="42"/>
      <c r="T277" s="65"/>
    </row>
    <row r="278" spans="1:20" ht="12.75" customHeight="1" x14ac:dyDescent="0.25">
      <c r="A278" s="285">
        <v>2025.05</v>
      </c>
      <c r="B278" s="254">
        <f>'1.1'!C278</f>
        <v>988807.86</v>
      </c>
      <c r="C278" s="255">
        <f>'2.1'!C278</f>
        <v>835665.51</v>
      </c>
      <c r="D278" s="256">
        <f t="shared" si="80"/>
        <v>153142.34999999998</v>
      </c>
      <c r="E278" s="254">
        <f>'1.1'!M278</f>
        <v>5379.1</v>
      </c>
      <c r="F278" s="255">
        <f>'2.1'!K278</f>
        <v>105783.67</v>
      </c>
      <c r="G278" s="256">
        <f t="shared" si="81"/>
        <v>100404.56999999999</v>
      </c>
      <c r="H278" s="254">
        <f>'1.1'!B278</f>
        <v>994186.96</v>
      </c>
      <c r="I278" s="255">
        <f>'2.1'!B278</f>
        <v>941449.18</v>
      </c>
      <c r="J278" s="254">
        <f t="shared" si="82"/>
        <v>52737.779999999912</v>
      </c>
      <c r="K278" s="125">
        <v>39967.949999999997</v>
      </c>
      <c r="L278" s="129">
        <v>63037.279999999999</v>
      </c>
      <c r="M278" s="256">
        <f t="shared" si="78"/>
        <v>29668.44999999991</v>
      </c>
      <c r="N278" s="257">
        <v>151442.34</v>
      </c>
      <c r="O278" s="258">
        <v>181904.07</v>
      </c>
      <c r="P278" s="256">
        <f t="shared" si="83"/>
        <v>-30461.73000000001</v>
      </c>
      <c r="Q278" s="187"/>
      <c r="R278" s="42"/>
      <c r="S278" s="42"/>
      <c r="T278" s="65"/>
    </row>
    <row r="279" spans="1:20" ht="12.75" customHeight="1" x14ac:dyDescent="0.25">
      <c r="A279" s="285">
        <v>2025.06</v>
      </c>
      <c r="B279" s="254">
        <f>'1.1'!C279</f>
        <v>1027062.5800000001</v>
      </c>
      <c r="C279" s="255">
        <f>'2.1'!C279</f>
        <v>1044919.8199999998</v>
      </c>
      <c r="D279" s="256">
        <f t="shared" si="80"/>
        <v>-17857.239999999758</v>
      </c>
      <c r="E279" s="254">
        <f>'1.1'!M279</f>
        <v>5063.93</v>
      </c>
      <c r="F279" s="255">
        <f>'2.1'!K279</f>
        <v>94496.01</v>
      </c>
      <c r="G279" s="256">
        <f t="shared" si="81"/>
        <v>89432.079999999987</v>
      </c>
      <c r="H279" s="254">
        <f>'1.1'!B279</f>
        <v>1032126.5100000001</v>
      </c>
      <c r="I279" s="255">
        <f>'2.1'!B279</f>
        <v>1139415.8299999998</v>
      </c>
      <c r="J279" s="254">
        <f t="shared" si="82"/>
        <v>-107289.31999999972</v>
      </c>
      <c r="K279" s="125" t="e">
        <v>#N/A</v>
      </c>
      <c r="L279" s="129" t="e">
        <v>#N/A</v>
      </c>
      <c r="M279" s="256" t="e">
        <f t="shared" si="78"/>
        <v>#N/A</v>
      </c>
      <c r="N279" s="257" t="e">
        <v>#N/A</v>
      </c>
      <c r="O279" s="258" t="e">
        <v>#N/A</v>
      </c>
      <c r="P279" s="256" t="e">
        <f t="shared" si="83"/>
        <v>#N/A</v>
      </c>
      <c r="Q279" s="161" t="e">
        <f t="shared" ref="Q279:Q307" si="84">R279-J279</f>
        <v>#N/A</v>
      </c>
      <c r="R279" s="77" t="e">
        <v>#N/A</v>
      </c>
      <c r="S279" s="161" t="e">
        <f t="shared" ref="S279:S318" si="85">T279-R279</f>
        <v>#N/A</v>
      </c>
      <c r="T279" s="33" t="e">
        <v>#N/A</v>
      </c>
    </row>
    <row r="280" spans="1:20" ht="12.75" customHeight="1" x14ac:dyDescent="0.25">
      <c r="A280" s="285">
        <v>2025.07</v>
      </c>
      <c r="B280" s="254">
        <f>'1.1'!C280</f>
        <v>957600.20000000007</v>
      </c>
      <c r="C280" s="255">
        <f>'2.1'!C280</f>
        <v>843253.47000000009</v>
      </c>
      <c r="D280" s="256">
        <f t="shared" si="80"/>
        <v>114346.72999999998</v>
      </c>
      <c r="E280" s="254">
        <f>'1.1'!M280</f>
        <v>7968.69</v>
      </c>
      <c r="F280" s="255">
        <f>'2.1'!K280</f>
        <v>109539.32</v>
      </c>
      <c r="G280" s="256">
        <f t="shared" si="81"/>
        <v>101570.63</v>
      </c>
      <c r="H280" s="254">
        <f>'1.1'!B280</f>
        <v>965568.89</v>
      </c>
      <c r="I280" s="255">
        <f>'2.1'!B280</f>
        <v>952792.79</v>
      </c>
      <c r="J280" s="254">
        <f t="shared" si="82"/>
        <v>12776.099999999977</v>
      </c>
      <c r="K280" s="125" t="e">
        <v>#N/A</v>
      </c>
      <c r="L280" s="129" t="e">
        <v>#N/A</v>
      </c>
      <c r="M280" s="256" t="e">
        <f t="shared" si="78"/>
        <v>#N/A</v>
      </c>
      <c r="N280" s="257" t="e">
        <v>#N/A</v>
      </c>
      <c r="O280" s="258" t="e">
        <v>#N/A</v>
      </c>
      <c r="P280" s="256" t="e">
        <f t="shared" si="83"/>
        <v>#N/A</v>
      </c>
      <c r="Q280" s="161" t="e">
        <f t="shared" si="84"/>
        <v>#N/A</v>
      </c>
      <c r="R280" s="77" t="e">
        <v>#N/A</v>
      </c>
      <c r="S280" s="161" t="e">
        <f t="shared" si="85"/>
        <v>#N/A</v>
      </c>
      <c r="T280" s="33" t="e">
        <v>#N/A</v>
      </c>
    </row>
    <row r="281" spans="1:20" ht="12.75" customHeight="1" x14ac:dyDescent="0.25">
      <c r="A281" s="285">
        <v>2025.08</v>
      </c>
      <c r="B281" s="254">
        <f>'1.1'!C281</f>
        <v>1126205.97</v>
      </c>
      <c r="C281" s="255">
        <f>'2.1'!C281</f>
        <v>754164.86</v>
      </c>
      <c r="D281" s="256">
        <f t="shared" si="80"/>
        <v>372041.11</v>
      </c>
      <c r="E281" s="254">
        <f>'1.1'!M281</f>
        <v>7008.98</v>
      </c>
      <c r="F281" s="255">
        <f>'2.1'!K281</f>
        <v>141023.72</v>
      </c>
      <c r="G281" s="256">
        <f t="shared" si="81"/>
        <v>134014.74</v>
      </c>
      <c r="H281" s="254">
        <f>'1.1'!B281</f>
        <v>1133214.95</v>
      </c>
      <c r="I281" s="255">
        <f>'2.1'!B281</f>
        <v>895188.58</v>
      </c>
      <c r="J281" s="254">
        <f t="shared" si="82"/>
        <v>238026.37</v>
      </c>
      <c r="K281" s="125" t="e">
        <v>#N/A</v>
      </c>
      <c r="L281" s="129" t="e">
        <v>#N/A</v>
      </c>
      <c r="M281" s="256" t="e">
        <f t="shared" si="78"/>
        <v>#N/A</v>
      </c>
      <c r="N281" s="257" t="e">
        <v>#N/A</v>
      </c>
      <c r="O281" s="258" t="e">
        <v>#N/A</v>
      </c>
      <c r="P281" s="256" t="e">
        <f t="shared" si="83"/>
        <v>#N/A</v>
      </c>
      <c r="Q281" s="161" t="e">
        <f t="shared" si="84"/>
        <v>#N/A</v>
      </c>
      <c r="R281" s="77" t="e">
        <v>#N/A</v>
      </c>
      <c r="S281" s="161" t="e">
        <f t="shared" si="85"/>
        <v>#N/A</v>
      </c>
      <c r="T281" s="33" t="e">
        <v>#N/A</v>
      </c>
    </row>
    <row r="282" spans="1:20" ht="12.75" customHeight="1" x14ac:dyDescent="0.25">
      <c r="A282" s="285">
        <v>2025.09</v>
      </c>
      <c r="B282" s="254" t="e">
        <f>'1.1'!C282</f>
        <v>#N/A</v>
      </c>
      <c r="C282" s="255" t="e">
        <f>'2.1'!C282</f>
        <v>#N/A</v>
      </c>
      <c r="D282" s="256" t="e">
        <f t="shared" si="80"/>
        <v>#N/A</v>
      </c>
      <c r="E282" s="254" t="e">
        <f>'1.1'!M282</f>
        <v>#N/A</v>
      </c>
      <c r="F282" s="255" t="e">
        <f>'2.1'!K282</f>
        <v>#N/A</v>
      </c>
      <c r="G282" s="256" t="e">
        <f t="shared" si="81"/>
        <v>#N/A</v>
      </c>
      <c r="H282" s="254" t="e">
        <f>'1.1'!B282</f>
        <v>#N/A</v>
      </c>
      <c r="I282" s="255" t="e">
        <f>'2.1'!B282</f>
        <v>#N/A</v>
      </c>
      <c r="J282" s="254" t="e">
        <f t="shared" si="82"/>
        <v>#N/A</v>
      </c>
      <c r="K282" s="125" t="e">
        <v>#N/A</v>
      </c>
      <c r="L282" s="129" t="e">
        <v>#N/A</v>
      </c>
      <c r="M282" s="256" t="e">
        <f t="shared" si="78"/>
        <v>#N/A</v>
      </c>
      <c r="N282" s="257" t="e">
        <v>#N/A</v>
      </c>
      <c r="O282" s="258" t="e">
        <v>#N/A</v>
      </c>
      <c r="P282" s="256" t="e">
        <f t="shared" si="83"/>
        <v>#N/A</v>
      </c>
      <c r="Q282" s="161" t="e">
        <f t="shared" si="84"/>
        <v>#N/A</v>
      </c>
      <c r="R282" s="77" t="e">
        <v>#N/A</v>
      </c>
      <c r="S282" s="161" t="e">
        <f t="shared" si="85"/>
        <v>#N/A</v>
      </c>
      <c r="T282" s="33" t="e">
        <v>#N/A</v>
      </c>
    </row>
    <row r="283" spans="1:20" ht="12.75" customHeight="1" x14ac:dyDescent="0.25">
      <c r="A283" s="285">
        <v>2025.1</v>
      </c>
      <c r="B283" s="254" t="e">
        <f>'1.1'!C283</f>
        <v>#N/A</v>
      </c>
      <c r="C283" s="255" t="e">
        <f>'2.1'!C283</f>
        <v>#N/A</v>
      </c>
      <c r="D283" s="256" t="e">
        <f t="shared" si="80"/>
        <v>#N/A</v>
      </c>
      <c r="E283" s="254" t="e">
        <f>'1.1'!M283</f>
        <v>#N/A</v>
      </c>
      <c r="F283" s="255" t="e">
        <f>'2.1'!K283</f>
        <v>#N/A</v>
      </c>
      <c r="G283" s="256" t="e">
        <f t="shared" si="81"/>
        <v>#N/A</v>
      </c>
      <c r="H283" s="254" t="e">
        <f>'1.1'!B283</f>
        <v>#N/A</v>
      </c>
      <c r="I283" s="255" t="e">
        <f>'2.1'!B283</f>
        <v>#N/A</v>
      </c>
      <c r="J283" s="254" t="e">
        <f t="shared" si="82"/>
        <v>#N/A</v>
      </c>
      <c r="K283" s="125" t="e">
        <v>#N/A</v>
      </c>
      <c r="L283" s="129" t="e">
        <v>#N/A</v>
      </c>
      <c r="M283" s="256" t="e">
        <f t="shared" si="78"/>
        <v>#N/A</v>
      </c>
      <c r="N283" s="257" t="e">
        <v>#N/A</v>
      </c>
      <c r="O283" s="258" t="e">
        <v>#N/A</v>
      </c>
      <c r="P283" s="256" t="e">
        <f t="shared" si="83"/>
        <v>#N/A</v>
      </c>
      <c r="Q283" s="161" t="e">
        <f t="shared" si="84"/>
        <v>#N/A</v>
      </c>
      <c r="R283" s="77" t="e">
        <v>#N/A</v>
      </c>
      <c r="S283" s="161" t="e">
        <f t="shared" si="85"/>
        <v>#N/A</v>
      </c>
      <c r="T283" s="33" t="e">
        <v>#N/A</v>
      </c>
    </row>
    <row r="284" spans="1:20" ht="12.75" customHeight="1" x14ac:dyDescent="0.25">
      <c r="A284" s="285">
        <v>2025.11</v>
      </c>
      <c r="B284" s="254" t="e">
        <f>'1.1'!C284</f>
        <v>#N/A</v>
      </c>
      <c r="C284" s="255" t="e">
        <f>'2.1'!C284</f>
        <v>#N/A</v>
      </c>
      <c r="D284" s="256" t="e">
        <f t="shared" si="80"/>
        <v>#N/A</v>
      </c>
      <c r="E284" s="254" t="e">
        <f>'1.1'!M284</f>
        <v>#N/A</v>
      </c>
      <c r="F284" s="255" t="e">
        <f>'2.1'!K284</f>
        <v>#N/A</v>
      </c>
      <c r="G284" s="256" t="e">
        <f t="shared" si="81"/>
        <v>#N/A</v>
      </c>
      <c r="H284" s="254" t="e">
        <f>'1.1'!B284</f>
        <v>#N/A</v>
      </c>
      <c r="I284" s="255" t="e">
        <f>'2.1'!B284</f>
        <v>#N/A</v>
      </c>
      <c r="J284" s="254" t="e">
        <f t="shared" si="82"/>
        <v>#N/A</v>
      </c>
      <c r="K284" s="125" t="e">
        <v>#N/A</v>
      </c>
      <c r="L284" s="129" t="e">
        <v>#N/A</v>
      </c>
      <c r="M284" s="256" t="e">
        <f t="shared" si="78"/>
        <v>#N/A</v>
      </c>
      <c r="N284" s="257" t="e">
        <v>#N/A</v>
      </c>
      <c r="O284" s="258" t="e">
        <v>#N/A</v>
      </c>
      <c r="P284" s="256" t="e">
        <f t="shared" si="83"/>
        <v>#N/A</v>
      </c>
      <c r="Q284" s="161" t="e">
        <f t="shared" si="84"/>
        <v>#N/A</v>
      </c>
      <c r="R284" s="77" t="e">
        <v>#N/A</v>
      </c>
      <c r="S284" s="161" t="e">
        <f t="shared" si="85"/>
        <v>#N/A</v>
      </c>
      <c r="T284" s="33" t="e">
        <v>#N/A</v>
      </c>
    </row>
    <row r="285" spans="1:20" ht="12.75" customHeight="1" x14ac:dyDescent="0.25">
      <c r="A285" s="285">
        <v>2025.12</v>
      </c>
      <c r="B285" s="254" t="e">
        <f>'1.1'!C285</f>
        <v>#N/A</v>
      </c>
      <c r="C285" s="255" t="e">
        <f>'2.1'!C285</f>
        <v>#N/A</v>
      </c>
      <c r="D285" s="256" t="e">
        <f t="shared" si="80"/>
        <v>#N/A</v>
      </c>
      <c r="E285" s="254" t="e">
        <f>'1.1'!M285</f>
        <v>#N/A</v>
      </c>
      <c r="F285" s="255" t="e">
        <f>'2.1'!K285</f>
        <v>#N/A</v>
      </c>
      <c r="G285" s="256" t="e">
        <f t="shared" si="81"/>
        <v>#N/A</v>
      </c>
      <c r="H285" s="254" t="e">
        <f>'1.1'!B285</f>
        <v>#N/A</v>
      </c>
      <c r="I285" s="255" t="e">
        <f>'2.1'!B285</f>
        <v>#N/A</v>
      </c>
      <c r="J285" s="254" t="e">
        <f t="shared" si="82"/>
        <v>#N/A</v>
      </c>
      <c r="K285" s="125" t="e">
        <v>#N/A</v>
      </c>
      <c r="L285" s="129" t="e">
        <v>#N/A</v>
      </c>
      <c r="M285" s="256" t="e">
        <f t="shared" si="78"/>
        <v>#N/A</v>
      </c>
      <c r="N285" s="257" t="e">
        <v>#N/A</v>
      </c>
      <c r="O285" s="258" t="e">
        <v>#N/A</v>
      </c>
      <c r="P285" s="256" t="e">
        <f t="shared" si="83"/>
        <v>#N/A</v>
      </c>
      <c r="Q285" s="161" t="e">
        <f t="shared" si="84"/>
        <v>#N/A</v>
      </c>
      <c r="R285" s="77" t="e">
        <v>#N/A</v>
      </c>
      <c r="S285" s="161" t="e">
        <f t="shared" si="85"/>
        <v>#N/A</v>
      </c>
      <c r="T285" s="33" t="e">
        <v>#N/A</v>
      </c>
    </row>
    <row r="286" spans="1:20" ht="12.75" customHeight="1" x14ac:dyDescent="0.25">
      <c r="A286" s="285">
        <v>2026.01</v>
      </c>
      <c r="B286" s="254" t="e">
        <f>'1.1'!C286</f>
        <v>#N/A</v>
      </c>
      <c r="C286" s="255" t="e">
        <f>'2.1'!C286</f>
        <v>#N/A</v>
      </c>
      <c r="D286" s="256" t="e">
        <f t="shared" si="80"/>
        <v>#N/A</v>
      </c>
      <c r="E286" s="254" t="e">
        <f>'1.1'!M286</f>
        <v>#N/A</v>
      </c>
      <c r="F286" s="255" t="e">
        <f>'2.1'!K286</f>
        <v>#N/A</v>
      </c>
      <c r="G286" s="256" t="e">
        <f t="shared" si="81"/>
        <v>#N/A</v>
      </c>
      <c r="H286" s="254" t="e">
        <f>'1.1'!B286</f>
        <v>#N/A</v>
      </c>
      <c r="I286" s="255" t="e">
        <f>'2.1'!B286</f>
        <v>#N/A</v>
      </c>
      <c r="J286" s="254" t="e">
        <f t="shared" si="82"/>
        <v>#N/A</v>
      </c>
      <c r="K286" s="125" t="e">
        <v>#N/A</v>
      </c>
      <c r="L286" s="129" t="e">
        <v>#N/A</v>
      </c>
      <c r="M286" s="256" t="e">
        <f t="shared" si="78"/>
        <v>#N/A</v>
      </c>
      <c r="N286" s="257" t="e">
        <v>#N/A</v>
      </c>
      <c r="O286" s="258" t="e">
        <v>#N/A</v>
      </c>
      <c r="P286" s="256" t="e">
        <f t="shared" si="83"/>
        <v>#N/A</v>
      </c>
      <c r="Q286" s="161" t="e">
        <f t="shared" si="84"/>
        <v>#N/A</v>
      </c>
      <c r="R286" s="77" t="e">
        <v>#N/A</v>
      </c>
      <c r="S286" s="161" t="e">
        <f t="shared" si="85"/>
        <v>#N/A</v>
      </c>
      <c r="T286" s="33" t="e">
        <v>#N/A</v>
      </c>
    </row>
    <row r="287" spans="1:20" ht="12.75" customHeight="1" x14ac:dyDescent="0.25">
      <c r="A287" s="285">
        <v>2026.02</v>
      </c>
      <c r="B287" s="254" t="e">
        <f>'1.1'!C287</f>
        <v>#N/A</v>
      </c>
      <c r="C287" s="255" t="e">
        <f>'2.1'!C287</f>
        <v>#N/A</v>
      </c>
      <c r="D287" s="256" t="e">
        <f t="shared" si="80"/>
        <v>#N/A</v>
      </c>
      <c r="E287" s="254" t="e">
        <f>'1.1'!M287</f>
        <v>#N/A</v>
      </c>
      <c r="F287" s="255" t="e">
        <f>'2.1'!K287</f>
        <v>#N/A</v>
      </c>
      <c r="G287" s="256" t="e">
        <f t="shared" si="81"/>
        <v>#N/A</v>
      </c>
      <c r="H287" s="254" t="e">
        <f>'1.1'!B287</f>
        <v>#N/A</v>
      </c>
      <c r="I287" s="255" t="e">
        <f>'2.1'!B287</f>
        <v>#N/A</v>
      </c>
      <c r="J287" s="254" t="e">
        <f t="shared" si="82"/>
        <v>#N/A</v>
      </c>
      <c r="K287" s="125" t="e">
        <v>#N/A</v>
      </c>
      <c r="L287" s="129" t="e">
        <v>#N/A</v>
      </c>
      <c r="M287" s="256" t="e">
        <f t="shared" si="78"/>
        <v>#N/A</v>
      </c>
      <c r="N287" s="257" t="e">
        <v>#N/A</v>
      </c>
      <c r="O287" s="258" t="e">
        <v>#N/A</v>
      </c>
      <c r="P287" s="256" t="e">
        <f t="shared" si="83"/>
        <v>#N/A</v>
      </c>
      <c r="Q287" s="161" t="e">
        <f t="shared" si="84"/>
        <v>#N/A</v>
      </c>
      <c r="R287" s="77" t="e">
        <v>#N/A</v>
      </c>
      <c r="S287" s="161" t="e">
        <f t="shared" si="85"/>
        <v>#N/A</v>
      </c>
      <c r="T287" s="33" t="e">
        <v>#N/A</v>
      </c>
    </row>
    <row r="288" spans="1:20" ht="12.75" customHeight="1" x14ac:dyDescent="0.25">
      <c r="A288" s="285">
        <v>2026.03</v>
      </c>
      <c r="B288" s="254" t="e">
        <f>'1.1'!C288</f>
        <v>#N/A</v>
      </c>
      <c r="C288" s="255" t="e">
        <f>'2.1'!C288</f>
        <v>#N/A</v>
      </c>
      <c r="D288" s="256" t="e">
        <f t="shared" si="80"/>
        <v>#N/A</v>
      </c>
      <c r="E288" s="254" t="e">
        <f>'1.1'!M288</f>
        <v>#N/A</v>
      </c>
      <c r="F288" s="255" t="e">
        <f>'2.1'!K288</f>
        <v>#N/A</v>
      </c>
      <c r="G288" s="256" t="e">
        <f t="shared" si="81"/>
        <v>#N/A</v>
      </c>
      <c r="H288" s="254" t="e">
        <f>'1.1'!B288</f>
        <v>#N/A</v>
      </c>
      <c r="I288" s="255" t="e">
        <f>'2.1'!B288</f>
        <v>#N/A</v>
      </c>
      <c r="J288" s="254" t="e">
        <f t="shared" si="82"/>
        <v>#N/A</v>
      </c>
      <c r="K288" s="125" t="e">
        <v>#N/A</v>
      </c>
      <c r="L288" s="129" t="e">
        <v>#N/A</v>
      </c>
      <c r="M288" s="256" t="e">
        <f t="shared" si="78"/>
        <v>#N/A</v>
      </c>
      <c r="N288" s="257" t="e">
        <v>#N/A</v>
      </c>
      <c r="O288" s="258" t="e">
        <v>#N/A</v>
      </c>
      <c r="P288" s="256" t="e">
        <f t="shared" si="83"/>
        <v>#N/A</v>
      </c>
      <c r="Q288" s="161" t="e">
        <f t="shared" si="84"/>
        <v>#N/A</v>
      </c>
      <c r="R288" s="77" t="e">
        <v>#N/A</v>
      </c>
      <c r="S288" s="161" t="e">
        <f t="shared" si="85"/>
        <v>#N/A</v>
      </c>
      <c r="T288" s="33" t="e">
        <v>#N/A</v>
      </c>
    </row>
    <row r="289" spans="1:20" ht="12.75" customHeight="1" x14ac:dyDescent="0.25">
      <c r="A289" s="285">
        <v>2026.04</v>
      </c>
      <c r="B289" s="254" t="e">
        <f>'1.1'!C289</f>
        <v>#N/A</v>
      </c>
      <c r="C289" s="255" t="e">
        <f>'2.1'!C289</f>
        <v>#N/A</v>
      </c>
      <c r="D289" s="256" t="e">
        <f t="shared" si="80"/>
        <v>#N/A</v>
      </c>
      <c r="E289" s="254" t="e">
        <f>'1.1'!M289</f>
        <v>#N/A</v>
      </c>
      <c r="F289" s="255" t="e">
        <f>'2.1'!K289</f>
        <v>#N/A</v>
      </c>
      <c r="G289" s="256" t="e">
        <f t="shared" si="81"/>
        <v>#N/A</v>
      </c>
      <c r="H289" s="254" t="e">
        <f>'1.1'!B289</f>
        <v>#N/A</v>
      </c>
      <c r="I289" s="255" t="e">
        <f>'2.1'!B289</f>
        <v>#N/A</v>
      </c>
      <c r="J289" s="254" t="e">
        <f t="shared" si="82"/>
        <v>#N/A</v>
      </c>
      <c r="K289" s="125" t="e">
        <v>#N/A</v>
      </c>
      <c r="L289" s="129" t="e">
        <v>#N/A</v>
      </c>
      <c r="M289" s="256" t="e">
        <f t="shared" si="78"/>
        <v>#N/A</v>
      </c>
      <c r="N289" s="257" t="e">
        <v>#N/A</v>
      </c>
      <c r="O289" s="258" t="e">
        <v>#N/A</v>
      </c>
      <c r="P289" s="256" t="e">
        <f t="shared" si="83"/>
        <v>#N/A</v>
      </c>
      <c r="Q289" s="161" t="e">
        <f t="shared" si="84"/>
        <v>#N/A</v>
      </c>
      <c r="R289" s="77" t="e">
        <v>#N/A</v>
      </c>
      <c r="S289" s="161" t="e">
        <f t="shared" si="85"/>
        <v>#N/A</v>
      </c>
      <c r="T289" s="33" t="e">
        <v>#N/A</v>
      </c>
    </row>
    <row r="290" spans="1:20" ht="12.75" customHeight="1" x14ac:dyDescent="0.25">
      <c r="A290" s="285">
        <v>2026.05</v>
      </c>
      <c r="B290" s="254" t="e">
        <f>'1.1'!C290</f>
        <v>#N/A</v>
      </c>
      <c r="C290" s="255" t="e">
        <f>'2.1'!C290</f>
        <v>#N/A</v>
      </c>
      <c r="D290" s="256" t="e">
        <f t="shared" si="80"/>
        <v>#N/A</v>
      </c>
      <c r="E290" s="254" t="e">
        <f>'1.1'!M290</f>
        <v>#N/A</v>
      </c>
      <c r="F290" s="255" t="e">
        <f>'2.1'!K290</f>
        <v>#N/A</v>
      </c>
      <c r="G290" s="256" t="e">
        <f t="shared" si="81"/>
        <v>#N/A</v>
      </c>
      <c r="H290" s="254" t="e">
        <f>'1.1'!B290</f>
        <v>#N/A</v>
      </c>
      <c r="I290" s="255" t="e">
        <f>'2.1'!B290</f>
        <v>#N/A</v>
      </c>
      <c r="J290" s="254" t="e">
        <f t="shared" si="82"/>
        <v>#N/A</v>
      </c>
      <c r="K290" s="125" t="e">
        <v>#N/A</v>
      </c>
      <c r="L290" s="129" t="e">
        <v>#N/A</v>
      </c>
      <c r="M290" s="256" t="e">
        <f t="shared" si="78"/>
        <v>#N/A</v>
      </c>
      <c r="N290" s="257" t="e">
        <v>#N/A</v>
      </c>
      <c r="O290" s="258" t="e">
        <v>#N/A</v>
      </c>
      <c r="P290" s="256" t="e">
        <f t="shared" si="83"/>
        <v>#N/A</v>
      </c>
      <c r="Q290" s="161" t="e">
        <f t="shared" si="84"/>
        <v>#N/A</v>
      </c>
      <c r="R290" s="77" t="e">
        <v>#N/A</v>
      </c>
      <c r="S290" s="161" t="e">
        <f t="shared" si="85"/>
        <v>#N/A</v>
      </c>
      <c r="T290" s="33" t="e">
        <v>#N/A</v>
      </c>
    </row>
    <row r="291" spans="1:20" ht="12.75" customHeight="1" x14ac:dyDescent="0.25">
      <c r="A291" s="285">
        <v>2026.06</v>
      </c>
      <c r="B291" s="254" t="e">
        <f>'1.1'!C291</f>
        <v>#N/A</v>
      </c>
      <c r="C291" s="255" t="e">
        <f>'2.1'!C291</f>
        <v>#N/A</v>
      </c>
      <c r="D291" s="256" t="e">
        <f t="shared" si="80"/>
        <v>#N/A</v>
      </c>
      <c r="E291" s="254" t="e">
        <f>'1.1'!M291</f>
        <v>#N/A</v>
      </c>
      <c r="F291" s="255" t="e">
        <f>'2.1'!K291</f>
        <v>#N/A</v>
      </c>
      <c r="G291" s="256" t="e">
        <f t="shared" si="81"/>
        <v>#N/A</v>
      </c>
      <c r="H291" s="254" t="e">
        <f>'1.1'!B291</f>
        <v>#N/A</v>
      </c>
      <c r="I291" s="255" t="e">
        <f>'2.1'!B291</f>
        <v>#N/A</v>
      </c>
      <c r="J291" s="254" t="e">
        <f t="shared" si="82"/>
        <v>#N/A</v>
      </c>
      <c r="K291" s="125" t="e">
        <v>#N/A</v>
      </c>
      <c r="L291" s="129" t="e">
        <v>#N/A</v>
      </c>
      <c r="M291" s="256" t="e">
        <f t="shared" si="78"/>
        <v>#N/A</v>
      </c>
      <c r="N291" s="257" t="e">
        <v>#N/A</v>
      </c>
      <c r="O291" s="258" t="e">
        <v>#N/A</v>
      </c>
      <c r="P291" s="256" t="e">
        <f t="shared" si="83"/>
        <v>#N/A</v>
      </c>
      <c r="Q291" s="161" t="e">
        <f t="shared" si="84"/>
        <v>#N/A</v>
      </c>
      <c r="R291" s="77" t="e">
        <v>#N/A</v>
      </c>
      <c r="S291" s="161" t="e">
        <f t="shared" si="85"/>
        <v>#N/A</v>
      </c>
      <c r="T291" s="33" t="e">
        <v>#N/A</v>
      </c>
    </row>
    <row r="292" spans="1:20" ht="12.75" customHeight="1" x14ac:dyDescent="0.25">
      <c r="A292" s="285">
        <v>2026.07</v>
      </c>
      <c r="B292" s="254" t="e">
        <f>'1.1'!C292</f>
        <v>#N/A</v>
      </c>
      <c r="C292" s="255" t="e">
        <f>'2.1'!C292</f>
        <v>#N/A</v>
      </c>
      <c r="D292" s="256" t="e">
        <f t="shared" si="80"/>
        <v>#N/A</v>
      </c>
      <c r="E292" s="254" t="e">
        <f>'1.1'!M292</f>
        <v>#N/A</v>
      </c>
      <c r="F292" s="255" t="e">
        <f>'2.1'!K292</f>
        <v>#N/A</v>
      </c>
      <c r="G292" s="256" t="e">
        <f t="shared" si="81"/>
        <v>#N/A</v>
      </c>
      <c r="H292" s="254" t="e">
        <f>'1.1'!B292</f>
        <v>#N/A</v>
      </c>
      <c r="I292" s="255" t="e">
        <f>'2.1'!B292</f>
        <v>#N/A</v>
      </c>
      <c r="J292" s="254" t="e">
        <f t="shared" si="82"/>
        <v>#N/A</v>
      </c>
      <c r="K292" s="125" t="e">
        <v>#N/A</v>
      </c>
      <c r="L292" s="129" t="e">
        <v>#N/A</v>
      </c>
      <c r="M292" s="256" t="e">
        <f t="shared" si="78"/>
        <v>#N/A</v>
      </c>
      <c r="N292" s="257" t="e">
        <v>#N/A</v>
      </c>
      <c r="O292" s="258" t="e">
        <v>#N/A</v>
      </c>
      <c r="P292" s="256" t="e">
        <f t="shared" si="83"/>
        <v>#N/A</v>
      </c>
      <c r="Q292" s="161" t="e">
        <f t="shared" si="84"/>
        <v>#N/A</v>
      </c>
      <c r="R292" s="77" t="e">
        <v>#N/A</v>
      </c>
      <c r="S292" s="161" t="e">
        <f t="shared" si="85"/>
        <v>#N/A</v>
      </c>
      <c r="T292" s="33" t="e">
        <v>#N/A</v>
      </c>
    </row>
    <row r="293" spans="1:20" ht="12.75" customHeight="1" x14ac:dyDescent="0.25">
      <c r="A293" s="285">
        <v>2026.08</v>
      </c>
      <c r="B293" s="254" t="e">
        <f>'1.1'!C293</f>
        <v>#N/A</v>
      </c>
      <c r="C293" s="255" t="e">
        <f>'2.1'!C293</f>
        <v>#N/A</v>
      </c>
      <c r="D293" s="256" t="e">
        <f t="shared" si="80"/>
        <v>#N/A</v>
      </c>
      <c r="E293" s="254" t="e">
        <f>'1.1'!M293</f>
        <v>#N/A</v>
      </c>
      <c r="F293" s="255" t="e">
        <f>'2.1'!K293</f>
        <v>#N/A</v>
      </c>
      <c r="G293" s="256" t="e">
        <f t="shared" si="81"/>
        <v>#N/A</v>
      </c>
      <c r="H293" s="254" t="e">
        <f>'1.1'!B293</f>
        <v>#N/A</v>
      </c>
      <c r="I293" s="255" t="e">
        <f>'2.1'!B293</f>
        <v>#N/A</v>
      </c>
      <c r="J293" s="254" t="e">
        <f t="shared" si="82"/>
        <v>#N/A</v>
      </c>
      <c r="K293" s="125" t="e">
        <v>#N/A</v>
      </c>
      <c r="L293" s="129" t="e">
        <v>#N/A</v>
      </c>
      <c r="M293" s="256" t="e">
        <f t="shared" si="78"/>
        <v>#N/A</v>
      </c>
      <c r="N293" s="257" t="e">
        <v>#N/A</v>
      </c>
      <c r="O293" s="258" t="e">
        <v>#N/A</v>
      </c>
      <c r="P293" s="256" t="e">
        <f t="shared" si="83"/>
        <v>#N/A</v>
      </c>
      <c r="Q293" s="161" t="e">
        <f t="shared" si="84"/>
        <v>#N/A</v>
      </c>
      <c r="R293" s="77" t="e">
        <v>#N/A</v>
      </c>
      <c r="S293" s="161" t="e">
        <f t="shared" si="85"/>
        <v>#N/A</v>
      </c>
      <c r="T293" s="33" t="e">
        <v>#N/A</v>
      </c>
    </row>
    <row r="294" spans="1:20" ht="12.75" customHeight="1" x14ac:dyDescent="0.25">
      <c r="A294" s="285">
        <v>2026.09</v>
      </c>
      <c r="B294" s="254" t="e">
        <f>'1.1'!C294</f>
        <v>#N/A</v>
      </c>
      <c r="C294" s="255" t="e">
        <f>'2.1'!C294</f>
        <v>#N/A</v>
      </c>
      <c r="D294" s="256" t="e">
        <f t="shared" si="80"/>
        <v>#N/A</v>
      </c>
      <c r="E294" s="254" t="e">
        <f>'1.1'!M294</f>
        <v>#N/A</v>
      </c>
      <c r="F294" s="255" t="e">
        <f>'2.1'!K294</f>
        <v>#N/A</v>
      </c>
      <c r="G294" s="256" t="e">
        <f t="shared" si="81"/>
        <v>#N/A</v>
      </c>
      <c r="H294" s="254" t="e">
        <f>'1.1'!B294</f>
        <v>#N/A</v>
      </c>
      <c r="I294" s="255" t="e">
        <f>'2.1'!B294</f>
        <v>#N/A</v>
      </c>
      <c r="J294" s="254" t="e">
        <f t="shared" si="82"/>
        <v>#N/A</v>
      </c>
      <c r="K294" s="125" t="e">
        <v>#N/A</v>
      </c>
      <c r="L294" s="129" t="e">
        <v>#N/A</v>
      </c>
      <c r="M294" s="256" t="e">
        <f t="shared" si="78"/>
        <v>#N/A</v>
      </c>
      <c r="N294" s="257" t="e">
        <v>#N/A</v>
      </c>
      <c r="O294" s="258" t="e">
        <v>#N/A</v>
      </c>
      <c r="P294" s="256" t="e">
        <f t="shared" si="83"/>
        <v>#N/A</v>
      </c>
      <c r="Q294" s="161" t="e">
        <f t="shared" si="84"/>
        <v>#N/A</v>
      </c>
      <c r="R294" s="77" t="e">
        <v>#N/A</v>
      </c>
      <c r="S294" s="161" t="e">
        <f t="shared" si="85"/>
        <v>#N/A</v>
      </c>
      <c r="T294" s="33" t="e">
        <v>#N/A</v>
      </c>
    </row>
    <row r="295" spans="1:20" ht="12.75" customHeight="1" x14ac:dyDescent="0.25">
      <c r="A295" s="285">
        <v>2026.1</v>
      </c>
      <c r="B295" s="254" t="e">
        <f>'1.1'!C295</f>
        <v>#N/A</v>
      </c>
      <c r="C295" s="255" t="e">
        <f>'2.1'!C295</f>
        <v>#N/A</v>
      </c>
      <c r="D295" s="256" t="e">
        <f t="shared" si="80"/>
        <v>#N/A</v>
      </c>
      <c r="E295" s="254" t="e">
        <f>'1.1'!M295</f>
        <v>#N/A</v>
      </c>
      <c r="F295" s="255" t="e">
        <f>'2.1'!K295</f>
        <v>#N/A</v>
      </c>
      <c r="G295" s="256" t="e">
        <f t="shared" si="81"/>
        <v>#N/A</v>
      </c>
      <c r="H295" s="254" t="e">
        <f>'1.1'!B295</f>
        <v>#N/A</v>
      </c>
      <c r="I295" s="255" t="e">
        <f>'2.1'!B295</f>
        <v>#N/A</v>
      </c>
      <c r="J295" s="254" t="e">
        <f t="shared" si="82"/>
        <v>#N/A</v>
      </c>
      <c r="K295" s="125" t="e">
        <v>#N/A</v>
      </c>
      <c r="L295" s="129" t="e">
        <v>#N/A</v>
      </c>
      <c r="M295" s="256" t="e">
        <f t="shared" si="78"/>
        <v>#N/A</v>
      </c>
      <c r="N295" s="257" t="e">
        <v>#N/A</v>
      </c>
      <c r="O295" s="258" t="e">
        <v>#N/A</v>
      </c>
      <c r="P295" s="256" t="e">
        <f t="shared" si="83"/>
        <v>#N/A</v>
      </c>
      <c r="Q295" s="161" t="e">
        <f t="shared" si="84"/>
        <v>#N/A</v>
      </c>
      <c r="R295" s="77" t="e">
        <v>#N/A</v>
      </c>
      <c r="S295" s="161" t="e">
        <f t="shared" si="85"/>
        <v>#N/A</v>
      </c>
      <c r="T295" s="33" t="e">
        <v>#N/A</v>
      </c>
    </row>
    <row r="296" spans="1:20" ht="12.75" customHeight="1" x14ac:dyDescent="0.25">
      <c r="A296" s="285">
        <v>2026.11</v>
      </c>
      <c r="B296" s="254" t="e">
        <f>'1.1'!C296</f>
        <v>#N/A</v>
      </c>
      <c r="C296" s="255" t="e">
        <f>'2.1'!C296</f>
        <v>#N/A</v>
      </c>
      <c r="D296" s="256" t="e">
        <f t="shared" si="80"/>
        <v>#N/A</v>
      </c>
      <c r="E296" s="254" t="e">
        <f>'1.1'!M296</f>
        <v>#N/A</v>
      </c>
      <c r="F296" s="255" t="e">
        <f>'2.1'!K296</f>
        <v>#N/A</v>
      </c>
      <c r="G296" s="256" t="e">
        <f t="shared" si="81"/>
        <v>#N/A</v>
      </c>
      <c r="H296" s="254" t="e">
        <f>'1.1'!B296</f>
        <v>#N/A</v>
      </c>
      <c r="I296" s="255" t="e">
        <f>'2.1'!B296</f>
        <v>#N/A</v>
      </c>
      <c r="J296" s="254" t="e">
        <f t="shared" si="82"/>
        <v>#N/A</v>
      </c>
      <c r="K296" s="125" t="e">
        <v>#N/A</v>
      </c>
      <c r="L296" s="129" t="e">
        <v>#N/A</v>
      </c>
      <c r="M296" s="256" t="e">
        <f t="shared" si="78"/>
        <v>#N/A</v>
      </c>
      <c r="N296" s="257" t="e">
        <v>#N/A</v>
      </c>
      <c r="O296" s="258" t="e">
        <v>#N/A</v>
      </c>
      <c r="P296" s="256" t="e">
        <f t="shared" si="83"/>
        <v>#N/A</v>
      </c>
      <c r="Q296" s="161" t="e">
        <f t="shared" si="84"/>
        <v>#N/A</v>
      </c>
      <c r="R296" s="77" t="e">
        <v>#N/A</v>
      </c>
      <c r="S296" s="161" t="e">
        <f t="shared" si="85"/>
        <v>#N/A</v>
      </c>
      <c r="T296" s="33" t="e">
        <v>#N/A</v>
      </c>
    </row>
    <row r="297" spans="1:20" ht="12.75" customHeight="1" x14ac:dyDescent="0.25">
      <c r="A297" s="285">
        <v>2026.12</v>
      </c>
      <c r="B297" s="254" t="e">
        <f>'1.1'!C297</f>
        <v>#N/A</v>
      </c>
      <c r="C297" s="255" t="e">
        <f>'2.1'!C297</f>
        <v>#N/A</v>
      </c>
      <c r="D297" s="256" t="e">
        <f t="shared" si="80"/>
        <v>#N/A</v>
      </c>
      <c r="E297" s="254" t="e">
        <f>'1.1'!M297</f>
        <v>#N/A</v>
      </c>
      <c r="F297" s="255" t="e">
        <f>'2.1'!K297</f>
        <v>#N/A</v>
      </c>
      <c r="G297" s="256" t="e">
        <f t="shared" si="81"/>
        <v>#N/A</v>
      </c>
      <c r="H297" s="254" t="e">
        <f>'1.1'!B297</f>
        <v>#N/A</v>
      </c>
      <c r="I297" s="255" t="e">
        <f>'2.1'!B297</f>
        <v>#N/A</v>
      </c>
      <c r="J297" s="254" t="e">
        <f t="shared" si="82"/>
        <v>#N/A</v>
      </c>
      <c r="K297" s="125" t="e">
        <v>#N/A</v>
      </c>
      <c r="L297" s="129" t="e">
        <v>#N/A</v>
      </c>
      <c r="M297" s="256" t="e">
        <f t="shared" si="78"/>
        <v>#N/A</v>
      </c>
      <c r="N297" s="257" t="e">
        <v>#N/A</v>
      </c>
      <c r="O297" s="258" t="e">
        <v>#N/A</v>
      </c>
      <c r="P297" s="256" t="e">
        <f t="shared" si="83"/>
        <v>#N/A</v>
      </c>
      <c r="Q297" s="161" t="e">
        <f t="shared" si="84"/>
        <v>#N/A</v>
      </c>
      <c r="R297" s="77" t="e">
        <v>#N/A</v>
      </c>
      <c r="S297" s="161" t="e">
        <f t="shared" si="85"/>
        <v>#N/A</v>
      </c>
      <c r="T297" s="33" t="e">
        <v>#N/A</v>
      </c>
    </row>
    <row r="298" spans="1:20" ht="12.75" customHeight="1" x14ac:dyDescent="0.25">
      <c r="A298" s="285">
        <v>2027.01</v>
      </c>
      <c r="B298" s="254" t="e">
        <f>'1.1'!C298</f>
        <v>#N/A</v>
      </c>
      <c r="C298" s="255" t="e">
        <f>'2.1'!C298</f>
        <v>#N/A</v>
      </c>
      <c r="D298" s="256" t="e">
        <f t="shared" si="80"/>
        <v>#N/A</v>
      </c>
      <c r="E298" s="254" t="e">
        <f>'1.1'!M298</f>
        <v>#N/A</v>
      </c>
      <c r="F298" s="255" t="e">
        <f>'2.1'!K298</f>
        <v>#N/A</v>
      </c>
      <c r="G298" s="256" t="e">
        <f t="shared" si="81"/>
        <v>#N/A</v>
      </c>
      <c r="H298" s="254" t="e">
        <f>'1.1'!B298</f>
        <v>#N/A</v>
      </c>
      <c r="I298" s="255" t="e">
        <f>'2.1'!B298</f>
        <v>#N/A</v>
      </c>
      <c r="J298" s="254" t="e">
        <f t="shared" si="82"/>
        <v>#N/A</v>
      </c>
      <c r="K298" s="125" t="e">
        <v>#N/A</v>
      </c>
      <c r="L298" s="129" t="e">
        <v>#N/A</v>
      </c>
      <c r="M298" s="256" t="e">
        <f t="shared" si="78"/>
        <v>#N/A</v>
      </c>
      <c r="N298" s="257" t="e">
        <v>#N/A</v>
      </c>
      <c r="O298" s="258" t="e">
        <v>#N/A</v>
      </c>
      <c r="P298" s="256" t="e">
        <f t="shared" si="83"/>
        <v>#N/A</v>
      </c>
      <c r="Q298" s="161" t="e">
        <f t="shared" si="84"/>
        <v>#N/A</v>
      </c>
      <c r="R298" s="77" t="e">
        <v>#N/A</v>
      </c>
      <c r="S298" s="161" t="e">
        <f t="shared" si="85"/>
        <v>#N/A</v>
      </c>
      <c r="T298" s="33" t="e">
        <v>#N/A</v>
      </c>
    </row>
    <row r="299" spans="1:20" ht="12.75" customHeight="1" x14ac:dyDescent="0.25">
      <c r="A299" s="285">
        <v>2027.02</v>
      </c>
      <c r="B299" s="254" t="e">
        <f>'1.1'!C299</f>
        <v>#N/A</v>
      </c>
      <c r="C299" s="255" t="e">
        <f>'2.1'!C299</f>
        <v>#N/A</v>
      </c>
      <c r="D299" s="256" t="e">
        <f t="shared" si="80"/>
        <v>#N/A</v>
      </c>
      <c r="E299" s="254" t="e">
        <f>'1.1'!M299</f>
        <v>#N/A</v>
      </c>
      <c r="F299" s="255" t="e">
        <f>'2.1'!K299</f>
        <v>#N/A</v>
      </c>
      <c r="G299" s="256" t="e">
        <f t="shared" si="81"/>
        <v>#N/A</v>
      </c>
      <c r="H299" s="254" t="e">
        <f>'1.1'!B299</f>
        <v>#N/A</v>
      </c>
      <c r="I299" s="255" t="e">
        <f>'2.1'!B299</f>
        <v>#N/A</v>
      </c>
      <c r="J299" s="254" t="e">
        <f t="shared" si="82"/>
        <v>#N/A</v>
      </c>
      <c r="K299" s="125" t="e">
        <v>#N/A</v>
      </c>
      <c r="L299" s="129" t="e">
        <v>#N/A</v>
      </c>
      <c r="M299" s="256" t="e">
        <f t="shared" si="78"/>
        <v>#N/A</v>
      </c>
      <c r="N299" s="257" t="e">
        <v>#N/A</v>
      </c>
      <c r="O299" s="258" t="e">
        <v>#N/A</v>
      </c>
      <c r="P299" s="256" t="e">
        <f t="shared" si="83"/>
        <v>#N/A</v>
      </c>
      <c r="Q299" s="161" t="e">
        <f t="shared" si="84"/>
        <v>#N/A</v>
      </c>
      <c r="R299" s="77" t="e">
        <v>#N/A</v>
      </c>
      <c r="S299" s="161" t="e">
        <f t="shared" si="85"/>
        <v>#N/A</v>
      </c>
      <c r="T299" s="33" t="e">
        <v>#N/A</v>
      </c>
    </row>
    <row r="300" spans="1:20" ht="12.75" customHeight="1" x14ac:dyDescent="0.25">
      <c r="A300" s="285">
        <v>2027.03</v>
      </c>
      <c r="B300" s="254" t="e">
        <f>'1.1'!C300</f>
        <v>#N/A</v>
      </c>
      <c r="C300" s="255" t="e">
        <f>'2.1'!C300</f>
        <v>#N/A</v>
      </c>
      <c r="D300" s="256" t="e">
        <f t="shared" si="80"/>
        <v>#N/A</v>
      </c>
      <c r="E300" s="254" t="e">
        <f>'1.1'!M300</f>
        <v>#N/A</v>
      </c>
      <c r="F300" s="255" t="e">
        <f>'2.1'!K300</f>
        <v>#N/A</v>
      </c>
      <c r="G300" s="256" t="e">
        <f t="shared" si="81"/>
        <v>#N/A</v>
      </c>
      <c r="H300" s="254" t="e">
        <f>'1.1'!B300</f>
        <v>#N/A</v>
      </c>
      <c r="I300" s="255" t="e">
        <f>'2.1'!B300</f>
        <v>#N/A</v>
      </c>
      <c r="J300" s="254" t="e">
        <f t="shared" si="82"/>
        <v>#N/A</v>
      </c>
      <c r="K300" s="125" t="e">
        <v>#N/A</v>
      </c>
      <c r="L300" s="129" t="e">
        <v>#N/A</v>
      </c>
      <c r="M300" s="256" t="e">
        <f t="shared" si="78"/>
        <v>#N/A</v>
      </c>
      <c r="N300" s="257" t="e">
        <v>#N/A</v>
      </c>
      <c r="O300" s="258" t="e">
        <v>#N/A</v>
      </c>
      <c r="P300" s="256" t="e">
        <f t="shared" si="83"/>
        <v>#N/A</v>
      </c>
      <c r="Q300" s="161" t="e">
        <f t="shared" si="84"/>
        <v>#N/A</v>
      </c>
      <c r="R300" s="77" t="e">
        <v>#N/A</v>
      </c>
      <c r="S300" s="161" t="e">
        <f t="shared" si="85"/>
        <v>#N/A</v>
      </c>
      <c r="T300" s="33" t="e">
        <v>#N/A</v>
      </c>
    </row>
    <row r="301" spans="1:20" ht="12.75" customHeight="1" x14ac:dyDescent="0.25">
      <c r="A301" s="285">
        <v>2027.04</v>
      </c>
      <c r="B301" s="254" t="e">
        <f>'1.1'!C301</f>
        <v>#N/A</v>
      </c>
      <c r="C301" s="255" t="e">
        <f>'2.1'!C301</f>
        <v>#N/A</v>
      </c>
      <c r="D301" s="256" t="e">
        <f t="shared" si="80"/>
        <v>#N/A</v>
      </c>
      <c r="E301" s="254" t="e">
        <f>'1.1'!M301</f>
        <v>#N/A</v>
      </c>
      <c r="F301" s="255" t="e">
        <f>'2.1'!K301</f>
        <v>#N/A</v>
      </c>
      <c r="G301" s="256" t="e">
        <f t="shared" si="81"/>
        <v>#N/A</v>
      </c>
      <c r="H301" s="254" t="e">
        <f>'1.1'!B301</f>
        <v>#N/A</v>
      </c>
      <c r="I301" s="255" t="e">
        <f>'2.1'!B301</f>
        <v>#N/A</v>
      </c>
      <c r="J301" s="254" t="e">
        <f t="shared" si="82"/>
        <v>#N/A</v>
      </c>
      <c r="K301" s="125" t="e">
        <v>#N/A</v>
      </c>
      <c r="L301" s="129" t="e">
        <v>#N/A</v>
      </c>
      <c r="M301" s="256" t="e">
        <f t="shared" si="78"/>
        <v>#N/A</v>
      </c>
      <c r="N301" s="257" t="e">
        <v>#N/A</v>
      </c>
      <c r="O301" s="258" t="e">
        <v>#N/A</v>
      </c>
      <c r="P301" s="256" t="e">
        <f t="shared" si="83"/>
        <v>#N/A</v>
      </c>
      <c r="Q301" s="161" t="e">
        <f t="shared" si="84"/>
        <v>#N/A</v>
      </c>
      <c r="R301" s="77" t="e">
        <v>#N/A</v>
      </c>
      <c r="S301" s="161" t="e">
        <f t="shared" si="85"/>
        <v>#N/A</v>
      </c>
      <c r="T301" s="33" t="e">
        <v>#N/A</v>
      </c>
    </row>
    <row r="302" spans="1:20" ht="12.75" customHeight="1" x14ac:dyDescent="0.25">
      <c r="A302" s="285">
        <v>2027.05</v>
      </c>
      <c r="B302" s="254" t="e">
        <f>'1.1'!C302</f>
        <v>#N/A</v>
      </c>
      <c r="C302" s="255" t="e">
        <f>'2.1'!C302</f>
        <v>#N/A</v>
      </c>
      <c r="D302" s="256" t="e">
        <f t="shared" si="80"/>
        <v>#N/A</v>
      </c>
      <c r="E302" s="254" t="e">
        <f>'1.1'!M302</f>
        <v>#N/A</v>
      </c>
      <c r="F302" s="255" t="e">
        <f>'2.1'!K302</f>
        <v>#N/A</v>
      </c>
      <c r="G302" s="256" t="e">
        <f t="shared" si="81"/>
        <v>#N/A</v>
      </c>
      <c r="H302" s="254" t="e">
        <f>'1.1'!B302</f>
        <v>#N/A</v>
      </c>
      <c r="I302" s="255" t="e">
        <f>'2.1'!B302</f>
        <v>#N/A</v>
      </c>
      <c r="J302" s="254" t="e">
        <f t="shared" si="82"/>
        <v>#N/A</v>
      </c>
      <c r="K302" s="125" t="e">
        <v>#N/A</v>
      </c>
      <c r="L302" s="129" t="e">
        <v>#N/A</v>
      </c>
      <c r="M302" s="256" t="e">
        <f t="shared" si="78"/>
        <v>#N/A</v>
      </c>
      <c r="N302" s="257" t="e">
        <v>#N/A</v>
      </c>
      <c r="O302" s="258" t="e">
        <v>#N/A</v>
      </c>
      <c r="P302" s="256" t="e">
        <f t="shared" si="83"/>
        <v>#N/A</v>
      </c>
      <c r="Q302" s="161" t="e">
        <f t="shared" si="84"/>
        <v>#N/A</v>
      </c>
      <c r="R302" s="77" t="e">
        <v>#N/A</v>
      </c>
      <c r="S302" s="161" t="e">
        <f t="shared" si="85"/>
        <v>#N/A</v>
      </c>
      <c r="T302" s="33" t="e">
        <v>#N/A</v>
      </c>
    </row>
    <row r="303" spans="1:20" ht="12.75" customHeight="1" x14ac:dyDescent="0.25">
      <c r="A303" s="285">
        <v>2027.06</v>
      </c>
      <c r="B303" s="254" t="e">
        <f>'1.1'!C303</f>
        <v>#N/A</v>
      </c>
      <c r="C303" s="255" t="e">
        <f>'2.1'!C303</f>
        <v>#N/A</v>
      </c>
      <c r="D303" s="256" t="e">
        <f t="shared" si="80"/>
        <v>#N/A</v>
      </c>
      <c r="E303" s="254" t="e">
        <f>'1.1'!M303</f>
        <v>#N/A</v>
      </c>
      <c r="F303" s="255" t="e">
        <f>'2.1'!K303</f>
        <v>#N/A</v>
      </c>
      <c r="G303" s="256" t="e">
        <f t="shared" si="81"/>
        <v>#N/A</v>
      </c>
      <c r="H303" s="254" t="e">
        <f>'1.1'!B303</f>
        <v>#N/A</v>
      </c>
      <c r="I303" s="255" t="e">
        <f>'2.1'!B303</f>
        <v>#N/A</v>
      </c>
      <c r="J303" s="254" t="e">
        <f t="shared" si="82"/>
        <v>#N/A</v>
      </c>
      <c r="K303" s="125" t="e">
        <v>#N/A</v>
      </c>
      <c r="L303" s="129" t="e">
        <v>#N/A</v>
      </c>
      <c r="M303" s="256" t="e">
        <f t="shared" si="78"/>
        <v>#N/A</v>
      </c>
      <c r="N303" s="257" t="e">
        <v>#N/A</v>
      </c>
      <c r="O303" s="258" t="e">
        <v>#N/A</v>
      </c>
      <c r="P303" s="256" t="e">
        <f t="shared" si="83"/>
        <v>#N/A</v>
      </c>
      <c r="Q303" s="161" t="e">
        <f t="shared" si="84"/>
        <v>#N/A</v>
      </c>
      <c r="R303" s="77" t="e">
        <v>#N/A</v>
      </c>
      <c r="S303" s="161" t="e">
        <f t="shared" si="85"/>
        <v>#N/A</v>
      </c>
      <c r="T303" s="33" t="e">
        <v>#N/A</v>
      </c>
    </row>
    <row r="304" spans="1:20" ht="12.75" customHeight="1" x14ac:dyDescent="0.25">
      <c r="A304" s="285">
        <v>2027.07</v>
      </c>
      <c r="B304" s="254" t="e">
        <f>'1.1'!C304</f>
        <v>#N/A</v>
      </c>
      <c r="C304" s="255" t="e">
        <f>'2.1'!C304</f>
        <v>#N/A</v>
      </c>
      <c r="D304" s="256" t="e">
        <f t="shared" si="80"/>
        <v>#N/A</v>
      </c>
      <c r="E304" s="254" t="e">
        <f>'1.1'!M304</f>
        <v>#N/A</v>
      </c>
      <c r="F304" s="255" t="e">
        <f>'2.1'!K304</f>
        <v>#N/A</v>
      </c>
      <c r="G304" s="256" t="e">
        <f t="shared" si="81"/>
        <v>#N/A</v>
      </c>
      <c r="H304" s="254" t="e">
        <f>'1.1'!B304</f>
        <v>#N/A</v>
      </c>
      <c r="I304" s="255" t="e">
        <f>'2.1'!B304</f>
        <v>#N/A</v>
      </c>
      <c r="J304" s="254" t="e">
        <f t="shared" si="82"/>
        <v>#N/A</v>
      </c>
      <c r="K304" s="125" t="e">
        <v>#N/A</v>
      </c>
      <c r="L304" s="129" t="e">
        <v>#N/A</v>
      </c>
      <c r="M304" s="256" t="e">
        <f t="shared" si="78"/>
        <v>#N/A</v>
      </c>
      <c r="N304" s="257" t="e">
        <v>#N/A</v>
      </c>
      <c r="O304" s="258" t="e">
        <v>#N/A</v>
      </c>
      <c r="P304" s="256" t="e">
        <f t="shared" si="83"/>
        <v>#N/A</v>
      </c>
      <c r="Q304" s="161" t="e">
        <f t="shared" si="84"/>
        <v>#N/A</v>
      </c>
      <c r="R304" s="77" t="e">
        <v>#N/A</v>
      </c>
      <c r="S304" s="161" t="e">
        <f t="shared" si="85"/>
        <v>#N/A</v>
      </c>
      <c r="T304" s="33" t="e">
        <v>#N/A</v>
      </c>
    </row>
    <row r="305" spans="1:20" ht="12.75" customHeight="1" x14ac:dyDescent="0.25">
      <c r="A305" s="285">
        <v>2027.08</v>
      </c>
      <c r="B305" s="254" t="e">
        <f>'1.1'!C305</f>
        <v>#N/A</v>
      </c>
      <c r="C305" s="255" t="e">
        <f>'2.1'!C305</f>
        <v>#N/A</v>
      </c>
      <c r="D305" s="256" t="e">
        <f t="shared" si="80"/>
        <v>#N/A</v>
      </c>
      <c r="E305" s="254" t="e">
        <f>'1.1'!M305</f>
        <v>#N/A</v>
      </c>
      <c r="F305" s="255" t="e">
        <f>'2.1'!K305</f>
        <v>#N/A</v>
      </c>
      <c r="G305" s="256" t="e">
        <f t="shared" si="81"/>
        <v>#N/A</v>
      </c>
      <c r="H305" s="254" t="e">
        <f>'1.1'!B305</f>
        <v>#N/A</v>
      </c>
      <c r="I305" s="255" t="e">
        <f>'2.1'!B305</f>
        <v>#N/A</v>
      </c>
      <c r="J305" s="254" t="e">
        <f t="shared" si="82"/>
        <v>#N/A</v>
      </c>
      <c r="K305" s="125" t="e">
        <v>#N/A</v>
      </c>
      <c r="L305" s="129" t="e">
        <v>#N/A</v>
      </c>
      <c r="M305" s="256" t="e">
        <f t="shared" si="78"/>
        <v>#N/A</v>
      </c>
      <c r="N305" s="257" t="e">
        <v>#N/A</v>
      </c>
      <c r="O305" s="258" t="e">
        <v>#N/A</v>
      </c>
      <c r="P305" s="256" t="e">
        <f t="shared" si="83"/>
        <v>#N/A</v>
      </c>
      <c r="Q305" s="161" t="e">
        <f t="shared" si="84"/>
        <v>#N/A</v>
      </c>
      <c r="R305" s="77" t="e">
        <v>#N/A</v>
      </c>
      <c r="S305" s="161" t="e">
        <f t="shared" si="85"/>
        <v>#N/A</v>
      </c>
      <c r="T305" s="33" t="e">
        <v>#N/A</v>
      </c>
    </row>
    <row r="306" spans="1:20" ht="12.75" customHeight="1" x14ac:dyDescent="0.25">
      <c r="A306" s="285">
        <v>2027.09</v>
      </c>
      <c r="B306" s="254" t="e">
        <f>'1.1'!C306</f>
        <v>#N/A</v>
      </c>
      <c r="C306" s="255" t="e">
        <f>'2.1'!C306</f>
        <v>#N/A</v>
      </c>
      <c r="D306" s="256" t="e">
        <f t="shared" si="80"/>
        <v>#N/A</v>
      </c>
      <c r="E306" s="254" t="e">
        <f>'1.1'!M306</f>
        <v>#N/A</v>
      </c>
      <c r="F306" s="255" t="e">
        <f>'2.1'!K306</f>
        <v>#N/A</v>
      </c>
      <c r="G306" s="256" t="e">
        <f t="shared" si="81"/>
        <v>#N/A</v>
      </c>
      <c r="H306" s="254" t="e">
        <f>'1.1'!B306</f>
        <v>#N/A</v>
      </c>
      <c r="I306" s="255" t="e">
        <f>'2.1'!B306</f>
        <v>#N/A</v>
      </c>
      <c r="J306" s="254" t="e">
        <f t="shared" si="82"/>
        <v>#N/A</v>
      </c>
      <c r="K306" s="125" t="e">
        <v>#N/A</v>
      </c>
      <c r="L306" s="129" t="e">
        <v>#N/A</v>
      </c>
      <c r="M306" s="256" t="e">
        <f t="shared" si="78"/>
        <v>#N/A</v>
      </c>
      <c r="N306" s="257" t="e">
        <v>#N/A</v>
      </c>
      <c r="O306" s="258" t="e">
        <v>#N/A</v>
      </c>
      <c r="P306" s="256" t="e">
        <f t="shared" si="83"/>
        <v>#N/A</v>
      </c>
      <c r="Q306" s="161" t="e">
        <f t="shared" si="84"/>
        <v>#N/A</v>
      </c>
      <c r="R306" s="77" t="e">
        <v>#N/A</v>
      </c>
      <c r="S306" s="161" t="e">
        <f t="shared" si="85"/>
        <v>#N/A</v>
      </c>
      <c r="T306" s="33" t="e">
        <v>#N/A</v>
      </c>
    </row>
    <row r="307" spans="1:20" ht="12.75" customHeight="1" x14ac:dyDescent="0.25">
      <c r="A307" s="285">
        <v>2027.1</v>
      </c>
      <c r="B307" s="254" t="e">
        <f>'1.1'!C307</f>
        <v>#N/A</v>
      </c>
      <c r="C307" s="255" t="e">
        <f>'2.1'!C307</f>
        <v>#N/A</v>
      </c>
      <c r="D307" s="256" t="e">
        <f t="shared" si="80"/>
        <v>#N/A</v>
      </c>
      <c r="E307" s="254" t="e">
        <f>'1.1'!M307</f>
        <v>#N/A</v>
      </c>
      <c r="F307" s="255" t="e">
        <f>'2.1'!K307</f>
        <v>#N/A</v>
      </c>
      <c r="G307" s="256" t="e">
        <f t="shared" si="81"/>
        <v>#N/A</v>
      </c>
      <c r="H307" s="254" t="e">
        <f>'1.1'!B307</f>
        <v>#N/A</v>
      </c>
      <c r="I307" s="255" t="e">
        <f>'2.1'!B307</f>
        <v>#N/A</v>
      </c>
      <c r="J307" s="254" t="e">
        <f t="shared" si="82"/>
        <v>#N/A</v>
      </c>
      <c r="K307" s="125" t="e">
        <v>#N/A</v>
      </c>
      <c r="L307" s="129" t="e">
        <v>#N/A</v>
      </c>
      <c r="M307" s="256" t="e">
        <f t="shared" si="78"/>
        <v>#N/A</v>
      </c>
      <c r="N307" s="257" t="e">
        <v>#N/A</v>
      </c>
      <c r="O307" s="258" t="e">
        <v>#N/A</v>
      </c>
      <c r="P307" s="256" t="e">
        <f t="shared" si="83"/>
        <v>#N/A</v>
      </c>
      <c r="Q307" s="161" t="e">
        <f t="shared" si="84"/>
        <v>#N/A</v>
      </c>
      <c r="R307" s="77" t="e">
        <v>#N/A</v>
      </c>
      <c r="S307" s="161" t="e">
        <f t="shared" si="85"/>
        <v>#N/A</v>
      </c>
      <c r="T307" s="33" t="e">
        <v>#N/A</v>
      </c>
    </row>
    <row r="308" spans="1:20" ht="12.75" customHeight="1" x14ac:dyDescent="0.25">
      <c r="A308" s="285">
        <v>2027.11</v>
      </c>
      <c r="B308" s="254" t="e">
        <f>'1.1'!C308</f>
        <v>#N/A</v>
      </c>
      <c r="C308" s="255" t="e">
        <f>'2.1'!C308</f>
        <v>#N/A</v>
      </c>
      <c r="D308" s="256" t="e">
        <f t="shared" si="80"/>
        <v>#N/A</v>
      </c>
      <c r="E308" s="254" t="e">
        <f>'1.1'!M308</f>
        <v>#N/A</v>
      </c>
      <c r="F308" s="255" t="e">
        <f>'2.1'!K308</f>
        <v>#N/A</v>
      </c>
      <c r="G308" s="256" t="e">
        <f t="shared" si="81"/>
        <v>#N/A</v>
      </c>
      <c r="H308" s="254" t="e">
        <f>'1.1'!B308</f>
        <v>#N/A</v>
      </c>
      <c r="I308" s="255" t="e">
        <f>'2.1'!B308</f>
        <v>#N/A</v>
      </c>
      <c r="J308" s="254" t="e">
        <f t="shared" si="82"/>
        <v>#N/A</v>
      </c>
      <c r="K308" s="125" t="e">
        <v>#N/A</v>
      </c>
      <c r="L308" s="129" t="e">
        <v>#N/A</v>
      </c>
      <c r="M308" s="256" t="e">
        <f t="shared" si="78"/>
        <v>#N/A</v>
      </c>
      <c r="N308" s="257" t="e">
        <v>#N/A</v>
      </c>
      <c r="O308" s="258" t="e">
        <v>#N/A</v>
      </c>
      <c r="P308" s="256" t="e">
        <f t="shared" si="83"/>
        <v>#N/A</v>
      </c>
      <c r="Q308" s="161" t="e">
        <f t="shared" ref="Q308:Q339" si="86">R308-J308</f>
        <v>#N/A</v>
      </c>
      <c r="R308" s="77" t="e">
        <v>#N/A</v>
      </c>
      <c r="S308" s="161" t="e">
        <f t="shared" si="85"/>
        <v>#N/A</v>
      </c>
      <c r="T308" s="33" t="e">
        <v>#N/A</v>
      </c>
    </row>
    <row r="309" spans="1:20" ht="12.75" customHeight="1" x14ac:dyDescent="0.25">
      <c r="A309" s="285">
        <v>2027.12</v>
      </c>
      <c r="B309" s="254" t="e">
        <f>'1.1'!C309</f>
        <v>#N/A</v>
      </c>
      <c r="C309" s="255" t="e">
        <f>'2.1'!C309</f>
        <v>#N/A</v>
      </c>
      <c r="D309" s="256" t="e">
        <f t="shared" si="80"/>
        <v>#N/A</v>
      </c>
      <c r="E309" s="254" t="e">
        <f>'1.1'!M309</f>
        <v>#N/A</v>
      </c>
      <c r="F309" s="255" t="e">
        <f>'2.1'!K309</f>
        <v>#N/A</v>
      </c>
      <c r="G309" s="256" t="e">
        <f t="shared" si="81"/>
        <v>#N/A</v>
      </c>
      <c r="H309" s="254" t="e">
        <f>'1.1'!B309</f>
        <v>#N/A</v>
      </c>
      <c r="I309" s="255" t="e">
        <f>'2.1'!B309</f>
        <v>#N/A</v>
      </c>
      <c r="J309" s="254" t="e">
        <f t="shared" si="82"/>
        <v>#N/A</v>
      </c>
      <c r="K309" s="125" t="e">
        <v>#N/A</v>
      </c>
      <c r="L309" s="129" t="e">
        <v>#N/A</v>
      </c>
      <c r="M309" s="256" t="e">
        <f t="shared" si="78"/>
        <v>#N/A</v>
      </c>
      <c r="N309" s="257" t="e">
        <v>#N/A</v>
      </c>
      <c r="O309" s="258" t="e">
        <v>#N/A</v>
      </c>
      <c r="P309" s="256" t="e">
        <f t="shared" si="83"/>
        <v>#N/A</v>
      </c>
      <c r="Q309" s="161" t="e">
        <f t="shared" si="86"/>
        <v>#N/A</v>
      </c>
      <c r="R309" s="77" t="e">
        <v>#N/A</v>
      </c>
      <c r="S309" s="161" t="e">
        <f t="shared" si="85"/>
        <v>#N/A</v>
      </c>
      <c r="T309" s="33" t="e">
        <v>#N/A</v>
      </c>
    </row>
    <row r="310" spans="1:20" ht="12.75" customHeight="1" x14ac:dyDescent="0.25">
      <c r="A310" s="285">
        <v>2028.01</v>
      </c>
      <c r="B310" s="254" t="e">
        <f>'1.1'!C310</f>
        <v>#N/A</v>
      </c>
      <c r="C310" s="255" t="e">
        <f>'2.1'!C310</f>
        <v>#N/A</v>
      </c>
      <c r="D310" s="256" t="e">
        <f t="shared" si="80"/>
        <v>#N/A</v>
      </c>
      <c r="E310" s="254" t="e">
        <f>'1.1'!M310</f>
        <v>#N/A</v>
      </c>
      <c r="F310" s="255" t="e">
        <f>'2.1'!K310</f>
        <v>#N/A</v>
      </c>
      <c r="G310" s="256" t="e">
        <f t="shared" si="81"/>
        <v>#N/A</v>
      </c>
      <c r="H310" s="254" t="e">
        <f>'1.1'!B310</f>
        <v>#N/A</v>
      </c>
      <c r="I310" s="255" t="e">
        <f>'2.1'!B310</f>
        <v>#N/A</v>
      </c>
      <c r="J310" s="254" t="e">
        <f t="shared" si="82"/>
        <v>#N/A</v>
      </c>
      <c r="K310" s="125" t="e">
        <v>#N/A</v>
      </c>
      <c r="L310" s="129" t="e">
        <v>#N/A</v>
      </c>
      <c r="M310" s="256" t="e">
        <f t="shared" si="78"/>
        <v>#N/A</v>
      </c>
      <c r="N310" s="257" t="e">
        <v>#N/A</v>
      </c>
      <c r="O310" s="258" t="e">
        <v>#N/A</v>
      </c>
      <c r="P310" s="256" t="e">
        <f t="shared" si="83"/>
        <v>#N/A</v>
      </c>
      <c r="Q310" s="161" t="e">
        <f t="shared" si="86"/>
        <v>#N/A</v>
      </c>
      <c r="R310" s="77" t="e">
        <v>#N/A</v>
      </c>
      <c r="S310" s="161" t="e">
        <f t="shared" si="85"/>
        <v>#N/A</v>
      </c>
      <c r="T310" s="33" t="e">
        <v>#N/A</v>
      </c>
    </row>
    <row r="311" spans="1:20" ht="12.75" customHeight="1" x14ac:dyDescent="0.25">
      <c r="A311" s="285">
        <v>2028.02</v>
      </c>
      <c r="B311" s="254" t="e">
        <f>'1.1'!C311</f>
        <v>#N/A</v>
      </c>
      <c r="C311" s="255" t="e">
        <f>'2.1'!C311</f>
        <v>#N/A</v>
      </c>
      <c r="D311" s="256" t="e">
        <f t="shared" si="80"/>
        <v>#N/A</v>
      </c>
      <c r="E311" s="254" t="e">
        <f>'1.1'!M311</f>
        <v>#N/A</v>
      </c>
      <c r="F311" s="255" t="e">
        <f>'2.1'!K311</f>
        <v>#N/A</v>
      </c>
      <c r="G311" s="256" t="e">
        <f t="shared" si="81"/>
        <v>#N/A</v>
      </c>
      <c r="H311" s="254" t="e">
        <f>'1.1'!B311</f>
        <v>#N/A</v>
      </c>
      <c r="I311" s="255" t="e">
        <f>'2.1'!B311</f>
        <v>#N/A</v>
      </c>
      <c r="J311" s="254" t="e">
        <f t="shared" si="82"/>
        <v>#N/A</v>
      </c>
      <c r="K311" s="125" t="e">
        <v>#N/A</v>
      </c>
      <c r="L311" s="129" t="e">
        <v>#N/A</v>
      </c>
      <c r="M311" s="256" t="e">
        <f t="shared" si="78"/>
        <v>#N/A</v>
      </c>
      <c r="N311" s="257" t="e">
        <v>#N/A</v>
      </c>
      <c r="O311" s="258" t="e">
        <v>#N/A</v>
      </c>
      <c r="P311" s="256" t="e">
        <f t="shared" si="83"/>
        <v>#N/A</v>
      </c>
      <c r="Q311" s="161" t="e">
        <f t="shared" si="86"/>
        <v>#N/A</v>
      </c>
      <c r="R311" s="77" t="e">
        <v>#N/A</v>
      </c>
      <c r="S311" s="161" t="e">
        <f t="shared" si="85"/>
        <v>#N/A</v>
      </c>
      <c r="T311" s="33" t="e">
        <v>#N/A</v>
      </c>
    </row>
    <row r="312" spans="1:20" ht="12.75" customHeight="1" x14ac:dyDescent="0.25">
      <c r="A312" s="285">
        <v>2028.03</v>
      </c>
      <c r="B312" s="254" t="e">
        <f>'1.1'!C312</f>
        <v>#N/A</v>
      </c>
      <c r="C312" s="255" t="e">
        <f>'2.1'!C312</f>
        <v>#N/A</v>
      </c>
      <c r="D312" s="256" t="e">
        <f t="shared" si="80"/>
        <v>#N/A</v>
      </c>
      <c r="E312" s="254" t="e">
        <f>'1.1'!M312</f>
        <v>#N/A</v>
      </c>
      <c r="F312" s="255" t="e">
        <f>'2.1'!K312</f>
        <v>#N/A</v>
      </c>
      <c r="G312" s="256" t="e">
        <f t="shared" si="81"/>
        <v>#N/A</v>
      </c>
      <c r="H312" s="254" t="e">
        <f>'1.1'!B312</f>
        <v>#N/A</v>
      </c>
      <c r="I312" s="255" t="e">
        <f>'2.1'!B312</f>
        <v>#N/A</v>
      </c>
      <c r="J312" s="254" t="e">
        <f t="shared" si="82"/>
        <v>#N/A</v>
      </c>
      <c r="K312" s="125" t="e">
        <v>#N/A</v>
      </c>
      <c r="L312" s="129" t="e">
        <v>#N/A</v>
      </c>
      <c r="M312" s="256" t="e">
        <f t="shared" si="78"/>
        <v>#N/A</v>
      </c>
      <c r="N312" s="257" t="e">
        <v>#N/A</v>
      </c>
      <c r="O312" s="258" t="e">
        <v>#N/A</v>
      </c>
      <c r="P312" s="256" t="e">
        <f t="shared" si="83"/>
        <v>#N/A</v>
      </c>
      <c r="Q312" s="161" t="e">
        <f t="shared" si="86"/>
        <v>#N/A</v>
      </c>
      <c r="R312" s="77" t="e">
        <v>#N/A</v>
      </c>
      <c r="S312" s="161" t="e">
        <f t="shared" si="85"/>
        <v>#N/A</v>
      </c>
      <c r="T312" s="33" t="e">
        <v>#N/A</v>
      </c>
    </row>
    <row r="313" spans="1:20" ht="12.75" customHeight="1" x14ac:dyDescent="0.25">
      <c r="A313" s="285">
        <v>2028.04</v>
      </c>
      <c r="B313" s="254" t="e">
        <f>'1.1'!C313</f>
        <v>#N/A</v>
      </c>
      <c r="C313" s="255" t="e">
        <f>'2.1'!C313</f>
        <v>#N/A</v>
      </c>
      <c r="D313" s="256" t="e">
        <f t="shared" si="80"/>
        <v>#N/A</v>
      </c>
      <c r="E313" s="254" t="e">
        <f>'1.1'!M313</f>
        <v>#N/A</v>
      </c>
      <c r="F313" s="255" t="e">
        <f>'2.1'!K313</f>
        <v>#N/A</v>
      </c>
      <c r="G313" s="256" t="e">
        <f t="shared" si="81"/>
        <v>#N/A</v>
      </c>
      <c r="H313" s="254" t="e">
        <f>'1.1'!B313</f>
        <v>#N/A</v>
      </c>
      <c r="I313" s="255" t="e">
        <f>'2.1'!B313</f>
        <v>#N/A</v>
      </c>
      <c r="J313" s="254" t="e">
        <f t="shared" si="82"/>
        <v>#N/A</v>
      </c>
      <c r="K313" s="125" t="e">
        <v>#N/A</v>
      </c>
      <c r="L313" s="129" t="e">
        <v>#N/A</v>
      </c>
      <c r="M313" s="256" t="e">
        <f t="shared" si="78"/>
        <v>#N/A</v>
      </c>
      <c r="N313" s="257" t="e">
        <v>#N/A</v>
      </c>
      <c r="O313" s="258" t="e">
        <v>#N/A</v>
      </c>
      <c r="P313" s="256" t="e">
        <f t="shared" si="83"/>
        <v>#N/A</v>
      </c>
      <c r="Q313" s="161" t="e">
        <f t="shared" si="86"/>
        <v>#N/A</v>
      </c>
      <c r="R313" s="77" t="e">
        <v>#N/A</v>
      </c>
      <c r="S313" s="161" t="e">
        <f t="shared" si="85"/>
        <v>#N/A</v>
      </c>
      <c r="T313" s="33" t="e">
        <v>#N/A</v>
      </c>
    </row>
    <row r="314" spans="1:20" ht="12.75" customHeight="1" x14ac:dyDescent="0.25">
      <c r="A314" s="285">
        <v>2028.05</v>
      </c>
      <c r="B314" s="254" t="e">
        <f>'1.1'!C314</f>
        <v>#N/A</v>
      </c>
      <c r="C314" s="255" t="e">
        <f>'2.1'!C314</f>
        <v>#N/A</v>
      </c>
      <c r="D314" s="256" t="e">
        <f t="shared" si="80"/>
        <v>#N/A</v>
      </c>
      <c r="E314" s="254" t="e">
        <f>'1.1'!M314</f>
        <v>#N/A</v>
      </c>
      <c r="F314" s="255" t="e">
        <f>'2.1'!K314</f>
        <v>#N/A</v>
      </c>
      <c r="G314" s="256" t="e">
        <f t="shared" si="81"/>
        <v>#N/A</v>
      </c>
      <c r="H314" s="254" t="e">
        <f>'1.1'!B314</f>
        <v>#N/A</v>
      </c>
      <c r="I314" s="255" t="e">
        <f>'2.1'!B314</f>
        <v>#N/A</v>
      </c>
      <c r="J314" s="254" t="e">
        <f t="shared" si="82"/>
        <v>#N/A</v>
      </c>
      <c r="K314" s="125" t="e">
        <v>#N/A</v>
      </c>
      <c r="L314" s="129" t="e">
        <v>#N/A</v>
      </c>
      <c r="M314" s="256" t="e">
        <f t="shared" ref="M314:M345" si="87">J314+K314-L314</f>
        <v>#N/A</v>
      </c>
      <c r="N314" s="257" t="e">
        <v>#N/A</v>
      </c>
      <c r="O314" s="258" t="e">
        <v>#N/A</v>
      </c>
      <c r="P314" s="256" t="e">
        <f t="shared" si="83"/>
        <v>#N/A</v>
      </c>
      <c r="Q314" s="161" t="e">
        <f t="shared" si="86"/>
        <v>#N/A</v>
      </c>
      <c r="R314" s="77" t="e">
        <v>#N/A</v>
      </c>
      <c r="S314" s="161" t="e">
        <f t="shared" si="85"/>
        <v>#N/A</v>
      </c>
      <c r="T314" s="33" t="e">
        <v>#N/A</v>
      </c>
    </row>
    <row r="315" spans="1:20" ht="12.75" customHeight="1" x14ac:dyDescent="0.25">
      <c r="A315" s="285">
        <v>2028.06</v>
      </c>
      <c r="B315" s="254" t="e">
        <f>'1.1'!C315</f>
        <v>#N/A</v>
      </c>
      <c r="C315" s="255" t="e">
        <f>'2.1'!C315</f>
        <v>#N/A</v>
      </c>
      <c r="D315" s="256" t="e">
        <f t="shared" si="80"/>
        <v>#N/A</v>
      </c>
      <c r="E315" s="254" t="e">
        <f>'1.1'!M315</f>
        <v>#N/A</v>
      </c>
      <c r="F315" s="255" t="e">
        <f>'2.1'!K315</f>
        <v>#N/A</v>
      </c>
      <c r="G315" s="256" t="e">
        <f t="shared" si="81"/>
        <v>#N/A</v>
      </c>
      <c r="H315" s="254" t="e">
        <f>'1.1'!B315</f>
        <v>#N/A</v>
      </c>
      <c r="I315" s="255" t="e">
        <f>'2.1'!B315</f>
        <v>#N/A</v>
      </c>
      <c r="J315" s="254" t="e">
        <f t="shared" si="82"/>
        <v>#N/A</v>
      </c>
      <c r="K315" s="125" t="e">
        <v>#N/A</v>
      </c>
      <c r="L315" s="129" t="e">
        <v>#N/A</v>
      </c>
      <c r="M315" s="256" t="e">
        <f t="shared" si="87"/>
        <v>#N/A</v>
      </c>
      <c r="N315" s="257" t="e">
        <v>#N/A</v>
      </c>
      <c r="O315" s="258" t="e">
        <v>#N/A</v>
      </c>
      <c r="P315" s="256" t="e">
        <f t="shared" si="83"/>
        <v>#N/A</v>
      </c>
      <c r="Q315" s="161" t="e">
        <f t="shared" si="86"/>
        <v>#N/A</v>
      </c>
      <c r="R315" s="77" t="e">
        <v>#N/A</v>
      </c>
      <c r="S315" s="161" t="e">
        <f t="shared" si="85"/>
        <v>#N/A</v>
      </c>
      <c r="T315" s="33" t="e">
        <v>#N/A</v>
      </c>
    </row>
    <row r="316" spans="1:20" ht="12.75" customHeight="1" x14ac:dyDescent="0.25">
      <c r="A316" s="285">
        <v>2028.07</v>
      </c>
      <c r="B316" s="254" t="e">
        <f>'1.1'!C316</f>
        <v>#N/A</v>
      </c>
      <c r="C316" s="255" t="e">
        <f>'2.1'!C316</f>
        <v>#N/A</v>
      </c>
      <c r="D316" s="256" t="e">
        <f t="shared" si="80"/>
        <v>#N/A</v>
      </c>
      <c r="E316" s="254" t="e">
        <f>'1.1'!M316</f>
        <v>#N/A</v>
      </c>
      <c r="F316" s="255" t="e">
        <f>'2.1'!K316</f>
        <v>#N/A</v>
      </c>
      <c r="G316" s="256" t="e">
        <f t="shared" si="81"/>
        <v>#N/A</v>
      </c>
      <c r="H316" s="254" t="e">
        <f>'1.1'!B316</f>
        <v>#N/A</v>
      </c>
      <c r="I316" s="255" t="e">
        <f>'2.1'!B316</f>
        <v>#N/A</v>
      </c>
      <c r="J316" s="254" t="e">
        <f t="shared" si="82"/>
        <v>#N/A</v>
      </c>
      <c r="K316" s="125" t="e">
        <v>#N/A</v>
      </c>
      <c r="L316" s="129" t="e">
        <v>#N/A</v>
      </c>
      <c r="M316" s="256" t="e">
        <f t="shared" si="87"/>
        <v>#N/A</v>
      </c>
      <c r="N316" s="257" t="e">
        <v>#N/A</v>
      </c>
      <c r="O316" s="258" t="e">
        <v>#N/A</v>
      </c>
      <c r="P316" s="256" t="e">
        <f t="shared" si="83"/>
        <v>#N/A</v>
      </c>
      <c r="Q316" s="161" t="e">
        <f t="shared" si="86"/>
        <v>#N/A</v>
      </c>
      <c r="R316" s="77" t="e">
        <v>#N/A</v>
      </c>
      <c r="S316" s="161" t="e">
        <f t="shared" si="85"/>
        <v>#N/A</v>
      </c>
      <c r="T316" s="33" t="e">
        <v>#N/A</v>
      </c>
    </row>
    <row r="317" spans="1:20" ht="12.75" customHeight="1" x14ac:dyDescent="0.25">
      <c r="A317" s="285">
        <v>2028.08</v>
      </c>
      <c r="B317" s="254" t="e">
        <f>'1.1'!C317</f>
        <v>#N/A</v>
      </c>
      <c r="C317" s="255" t="e">
        <f>'2.1'!C317</f>
        <v>#N/A</v>
      </c>
      <c r="D317" s="256" t="e">
        <f t="shared" si="80"/>
        <v>#N/A</v>
      </c>
      <c r="E317" s="254" t="e">
        <f>'1.1'!M317</f>
        <v>#N/A</v>
      </c>
      <c r="F317" s="255" t="e">
        <f>'2.1'!K317</f>
        <v>#N/A</v>
      </c>
      <c r="G317" s="256" t="e">
        <f t="shared" si="81"/>
        <v>#N/A</v>
      </c>
      <c r="H317" s="254" t="e">
        <f>'1.1'!B317</f>
        <v>#N/A</v>
      </c>
      <c r="I317" s="255" t="e">
        <f>'2.1'!B317</f>
        <v>#N/A</v>
      </c>
      <c r="J317" s="254" t="e">
        <f t="shared" si="82"/>
        <v>#N/A</v>
      </c>
      <c r="K317" s="125" t="e">
        <v>#N/A</v>
      </c>
      <c r="L317" s="129" t="e">
        <v>#N/A</v>
      </c>
      <c r="M317" s="256" t="e">
        <f t="shared" si="87"/>
        <v>#N/A</v>
      </c>
      <c r="N317" s="257" t="e">
        <v>#N/A</v>
      </c>
      <c r="O317" s="258" t="e">
        <v>#N/A</v>
      </c>
      <c r="P317" s="256" t="e">
        <f t="shared" si="83"/>
        <v>#N/A</v>
      </c>
      <c r="Q317" s="161" t="e">
        <f t="shared" si="86"/>
        <v>#N/A</v>
      </c>
      <c r="R317" s="77" t="e">
        <v>#N/A</v>
      </c>
      <c r="S317" s="161" t="e">
        <f t="shared" si="85"/>
        <v>#N/A</v>
      </c>
      <c r="T317" s="33" t="e">
        <v>#N/A</v>
      </c>
    </row>
    <row r="318" spans="1:20" ht="12.75" customHeight="1" x14ac:dyDescent="0.25">
      <c r="A318" s="285">
        <v>2028.09</v>
      </c>
      <c r="B318" s="254" t="e">
        <f>'1.1'!C318</f>
        <v>#N/A</v>
      </c>
      <c r="C318" s="255" t="e">
        <f>'2.1'!C318</f>
        <v>#N/A</v>
      </c>
      <c r="D318" s="256" t="e">
        <f t="shared" si="80"/>
        <v>#N/A</v>
      </c>
      <c r="E318" s="254" t="e">
        <f>'1.1'!M318</f>
        <v>#N/A</v>
      </c>
      <c r="F318" s="255" t="e">
        <f>'2.1'!K318</f>
        <v>#N/A</v>
      </c>
      <c r="G318" s="256" t="e">
        <f t="shared" si="81"/>
        <v>#N/A</v>
      </c>
      <c r="H318" s="254" t="e">
        <f>'1.1'!B318</f>
        <v>#N/A</v>
      </c>
      <c r="I318" s="255" t="e">
        <f>'2.1'!B318</f>
        <v>#N/A</v>
      </c>
      <c r="J318" s="254" t="e">
        <f t="shared" si="82"/>
        <v>#N/A</v>
      </c>
      <c r="K318" s="125" t="e">
        <v>#N/A</v>
      </c>
      <c r="L318" s="129" t="e">
        <v>#N/A</v>
      </c>
      <c r="M318" s="256" t="e">
        <f t="shared" si="87"/>
        <v>#N/A</v>
      </c>
      <c r="N318" s="257" t="e">
        <v>#N/A</v>
      </c>
      <c r="O318" s="258" t="e">
        <v>#N/A</v>
      </c>
      <c r="P318" s="256" t="e">
        <f t="shared" si="83"/>
        <v>#N/A</v>
      </c>
      <c r="Q318" s="161" t="e">
        <f t="shared" si="86"/>
        <v>#N/A</v>
      </c>
      <c r="R318" s="77" t="e">
        <v>#N/A</v>
      </c>
      <c r="S318" s="161" t="e">
        <f t="shared" si="85"/>
        <v>#N/A</v>
      </c>
      <c r="T318" s="33" t="e">
        <v>#N/A</v>
      </c>
    </row>
    <row r="319" spans="1:20" ht="12.75" customHeight="1" x14ac:dyDescent="0.25">
      <c r="A319" s="285">
        <v>2028.1</v>
      </c>
      <c r="B319" s="254" t="e">
        <f>'1.1'!C319</f>
        <v>#N/A</v>
      </c>
      <c r="C319" s="255" t="e">
        <f>'2.1'!C319</f>
        <v>#N/A</v>
      </c>
      <c r="D319" s="256" t="e">
        <f t="shared" si="80"/>
        <v>#N/A</v>
      </c>
      <c r="E319" s="254" t="e">
        <f>'1.1'!M319</f>
        <v>#N/A</v>
      </c>
      <c r="F319" s="255" t="e">
        <f>'2.1'!K319</f>
        <v>#N/A</v>
      </c>
      <c r="G319" s="256" t="e">
        <f t="shared" si="81"/>
        <v>#N/A</v>
      </c>
      <c r="H319" s="254" t="e">
        <f>'1.1'!B319</f>
        <v>#N/A</v>
      </c>
      <c r="I319" s="255" t="e">
        <f>'2.1'!B319</f>
        <v>#N/A</v>
      </c>
      <c r="J319" s="254" t="e">
        <f t="shared" si="82"/>
        <v>#N/A</v>
      </c>
      <c r="K319" s="125" t="e">
        <v>#N/A</v>
      </c>
      <c r="L319" s="129" t="e">
        <v>#N/A</v>
      </c>
      <c r="M319" s="256" t="e">
        <f t="shared" si="87"/>
        <v>#N/A</v>
      </c>
      <c r="N319" s="257" t="e">
        <v>#N/A</v>
      </c>
      <c r="O319" s="258" t="e">
        <v>#N/A</v>
      </c>
      <c r="P319" s="256" t="e">
        <f t="shared" si="83"/>
        <v>#N/A</v>
      </c>
      <c r="Q319" s="161" t="e">
        <f t="shared" si="86"/>
        <v>#N/A</v>
      </c>
      <c r="R319" s="77" t="e">
        <v>#N/A</v>
      </c>
      <c r="S319" s="161" t="e">
        <f t="shared" ref="S319:S345" si="88">T319-R319</f>
        <v>#N/A</v>
      </c>
      <c r="T319" s="33" t="e">
        <v>#N/A</v>
      </c>
    </row>
    <row r="320" spans="1:20" ht="12.75" customHeight="1" x14ac:dyDescent="0.25">
      <c r="A320" s="285">
        <v>2028.11</v>
      </c>
      <c r="B320" s="254" t="e">
        <f>'1.1'!C320</f>
        <v>#N/A</v>
      </c>
      <c r="C320" s="255" t="e">
        <f>'2.1'!C320</f>
        <v>#N/A</v>
      </c>
      <c r="D320" s="256" t="e">
        <f t="shared" si="80"/>
        <v>#N/A</v>
      </c>
      <c r="E320" s="254" t="e">
        <f>'1.1'!M320</f>
        <v>#N/A</v>
      </c>
      <c r="F320" s="255" t="e">
        <f>'2.1'!K320</f>
        <v>#N/A</v>
      </c>
      <c r="G320" s="256" t="e">
        <f t="shared" si="81"/>
        <v>#N/A</v>
      </c>
      <c r="H320" s="254" t="e">
        <f>'1.1'!B320</f>
        <v>#N/A</v>
      </c>
      <c r="I320" s="255" t="e">
        <f>'2.1'!B320</f>
        <v>#N/A</v>
      </c>
      <c r="J320" s="254" t="e">
        <f t="shared" si="82"/>
        <v>#N/A</v>
      </c>
      <c r="K320" s="125" t="e">
        <v>#N/A</v>
      </c>
      <c r="L320" s="129" t="e">
        <v>#N/A</v>
      </c>
      <c r="M320" s="256" t="e">
        <f t="shared" si="87"/>
        <v>#N/A</v>
      </c>
      <c r="N320" s="257" t="e">
        <v>#N/A</v>
      </c>
      <c r="O320" s="258" t="e">
        <v>#N/A</v>
      </c>
      <c r="P320" s="256" t="e">
        <f t="shared" si="83"/>
        <v>#N/A</v>
      </c>
      <c r="Q320" s="161" t="e">
        <f t="shared" si="86"/>
        <v>#N/A</v>
      </c>
      <c r="R320" s="77" t="e">
        <v>#N/A</v>
      </c>
      <c r="S320" s="161" t="e">
        <f t="shared" si="88"/>
        <v>#N/A</v>
      </c>
      <c r="T320" s="33" t="e">
        <v>#N/A</v>
      </c>
    </row>
    <row r="321" spans="1:20" ht="12.75" customHeight="1" x14ac:dyDescent="0.25">
      <c r="A321" s="285">
        <v>2028.12</v>
      </c>
      <c r="B321" s="254" t="e">
        <f>'1.1'!C321</f>
        <v>#N/A</v>
      </c>
      <c r="C321" s="255" t="e">
        <f>'2.1'!C321</f>
        <v>#N/A</v>
      </c>
      <c r="D321" s="256" t="e">
        <f t="shared" si="80"/>
        <v>#N/A</v>
      </c>
      <c r="E321" s="254" t="e">
        <f>'1.1'!M321</f>
        <v>#N/A</v>
      </c>
      <c r="F321" s="255" t="e">
        <f>'2.1'!K321</f>
        <v>#N/A</v>
      </c>
      <c r="G321" s="256" t="e">
        <f t="shared" si="81"/>
        <v>#N/A</v>
      </c>
      <c r="H321" s="254" t="e">
        <f>'1.1'!B321</f>
        <v>#N/A</v>
      </c>
      <c r="I321" s="255" t="e">
        <f>'2.1'!B321</f>
        <v>#N/A</v>
      </c>
      <c r="J321" s="254" t="e">
        <f t="shared" si="82"/>
        <v>#N/A</v>
      </c>
      <c r="K321" s="125" t="e">
        <v>#N/A</v>
      </c>
      <c r="L321" s="129" t="e">
        <v>#N/A</v>
      </c>
      <c r="M321" s="256" t="e">
        <f t="shared" si="87"/>
        <v>#N/A</v>
      </c>
      <c r="N321" s="257" t="e">
        <v>#N/A</v>
      </c>
      <c r="O321" s="258" t="e">
        <v>#N/A</v>
      </c>
      <c r="P321" s="256" t="e">
        <f t="shared" si="83"/>
        <v>#N/A</v>
      </c>
      <c r="Q321" s="161" t="e">
        <f t="shared" si="86"/>
        <v>#N/A</v>
      </c>
      <c r="R321" s="77" t="e">
        <v>#N/A</v>
      </c>
      <c r="S321" s="161" t="e">
        <f t="shared" si="88"/>
        <v>#N/A</v>
      </c>
      <c r="T321" s="33" t="e">
        <v>#N/A</v>
      </c>
    </row>
    <row r="322" spans="1:20" ht="12.75" customHeight="1" x14ac:dyDescent="0.25">
      <c r="A322" s="285">
        <v>2029.01</v>
      </c>
      <c r="B322" s="254" t="e">
        <f>'1.1'!C322</f>
        <v>#N/A</v>
      </c>
      <c r="C322" s="255" t="e">
        <f>'2.1'!C322</f>
        <v>#N/A</v>
      </c>
      <c r="D322" s="256" t="e">
        <f t="shared" si="80"/>
        <v>#N/A</v>
      </c>
      <c r="E322" s="254" t="e">
        <f>'1.1'!M322</f>
        <v>#N/A</v>
      </c>
      <c r="F322" s="255" t="e">
        <f>'2.1'!K322</f>
        <v>#N/A</v>
      </c>
      <c r="G322" s="256" t="e">
        <f t="shared" si="81"/>
        <v>#N/A</v>
      </c>
      <c r="H322" s="254" t="e">
        <f>'1.1'!B322</f>
        <v>#N/A</v>
      </c>
      <c r="I322" s="255" t="e">
        <f>'2.1'!B322</f>
        <v>#N/A</v>
      </c>
      <c r="J322" s="254" t="e">
        <f t="shared" si="82"/>
        <v>#N/A</v>
      </c>
      <c r="K322" s="125" t="e">
        <v>#N/A</v>
      </c>
      <c r="L322" s="129" t="e">
        <v>#N/A</v>
      </c>
      <c r="M322" s="256" t="e">
        <f t="shared" si="87"/>
        <v>#N/A</v>
      </c>
      <c r="N322" s="257" t="e">
        <v>#N/A</v>
      </c>
      <c r="O322" s="258" t="e">
        <v>#N/A</v>
      </c>
      <c r="P322" s="256" t="e">
        <f t="shared" si="83"/>
        <v>#N/A</v>
      </c>
      <c r="Q322" s="161" t="e">
        <f t="shared" si="86"/>
        <v>#N/A</v>
      </c>
      <c r="R322" s="77" t="e">
        <v>#N/A</v>
      </c>
      <c r="S322" s="161" t="e">
        <f t="shared" si="88"/>
        <v>#N/A</v>
      </c>
      <c r="T322" s="33" t="e">
        <v>#N/A</v>
      </c>
    </row>
    <row r="323" spans="1:20" ht="12.75" customHeight="1" x14ac:dyDescent="0.25">
      <c r="A323" s="285">
        <v>2029.02</v>
      </c>
      <c r="B323" s="254" t="e">
        <f>'1.1'!C323</f>
        <v>#N/A</v>
      </c>
      <c r="C323" s="255" t="e">
        <f>'2.1'!C323</f>
        <v>#N/A</v>
      </c>
      <c r="D323" s="256" t="e">
        <f t="shared" si="80"/>
        <v>#N/A</v>
      </c>
      <c r="E323" s="254" t="e">
        <f>'1.1'!M323</f>
        <v>#N/A</v>
      </c>
      <c r="F323" s="255" t="e">
        <f>'2.1'!K323</f>
        <v>#N/A</v>
      </c>
      <c r="G323" s="256" t="e">
        <f t="shared" si="81"/>
        <v>#N/A</v>
      </c>
      <c r="H323" s="254" t="e">
        <f>'1.1'!B323</f>
        <v>#N/A</v>
      </c>
      <c r="I323" s="255" t="e">
        <f>'2.1'!B323</f>
        <v>#N/A</v>
      </c>
      <c r="J323" s="254" t="e">
        <f t="shared" si="82"/>
        <v>#N/A</v>
      </c>
      <c r="K323" s="125" t="e">
        <v>#N/A</v>
      </c>
      <c r="L323" s="129" t="e">
        <v>#N/A</v>
      </c>
      <c r="M323" s="256" t="e">
        <f t="shared" si="87"/>
        <v>#N/A</v>
      </c>
      <c r="N323" s="257" t="e">
        <v>#N/A</v>
      </c>
      <c r="O323" s="258" t="e">
        <v>#N/A</v>
      </c>
      <c r="P323" s="256" t="e">
        <f t="shared" si="83"/>
        <v>#N/A</v>
      </c>
      <c r="Q323" s="161" t="e">
        <f t="shared" si="86"/>
        <v>#N/A</v>
      </c>
      <c r="R323" s="77" t="e">
        <v>#N/A</v>
      </c>
      <c r="S323" s="161" t="e">
        <f t="shared" si="88"/>
        <v>#N/A</v>
      </c>
      <c r="T323" s="33" t="e">
        <v>#N/A</v>
      </c>
    </row>
    <row r="324" spans="1:20" ht="12.75" customHeight="1" x14ac:dyDescent="0.25">
      <c r="A324" s="285">
        <v>2029.03</v>
      </c>
      <c r="B324" s="254" t="e">
        <f>'1.1'!C324</f>
        <v>#N/A</v>
      </c>
      <c r="C324" s="255" t="e">
        <f>'2.1'!C324</f>
        <v>#N/A</v>
      </c>
      <c r="D324" s="256" t="e">
        <f t="shared" si="80"/>
        <v>#N/A</v>
      </c>
      <c r="E324" s="254" t="e">
        <f>'1.1'!M324</f>
        <v>#N/A</v>
      </c>
      <c r="F324" s="255" t="e">
        <f>'2.1'!K324</f>
        <v>#N/A</v>
      </c>
      <c r="G324" s="256" t="e">
        <f t="shared" si="81"/>
        <v>#N/A</v>
      </c>
      <c r="H324" s="254" t="e">
        <f>'1.1'!B324</f>
        <v>#N/A</v>
      </c>
      <c r="I324" s="255" t="e">
        <f>'2.1'!B324</f>
        <v>#N/A</v>
      </c>
      <c r="J324" s="254" t="e">
        <f t="shared" si="82"/>
        <v>#N/A</v>
      </c>
      <c r="K324" s="125" t="e">
        <v>#N/A</v>
      </c>
      <c r="L324" s="129" t="e">
        <v>#N/A</v>
      </c>
      <c r="M324" s="256" t="e">
        <f t="shared" si="87"/>
        <v>#N/A</v>
      </c>
      <c r="N324" s="257" t="e">
        <v>#N/A</v>
      </c>
      <c r="O324" s="258" t="e">
        <v>#N/A</v>
      </c>
      <c r="P324" s="256" t="e">
        <f t="shared" si="83"/>
        <v>#N/A</v>
      </c>
      <c r="Q324" s="161" t="e">
        <f t="shared" si="86"/>
        <v>#N/A</v>
      </c>
      <c r="R324" s="77" t="e">
        <v>#N/A</v>
      </c>
      <c r="S324" s="161" t="e">
        <f t="shared" si="88"/>
        <v>#N/A</v>
      </c>
      <c r="T324" s="33" t="e">
        <v>#N/A</v>
      </c>
    </row>
    <row r="325" spans="1:20" ht="12.75" customHeight="1" x14ac:dyDescent="0.25">
      <c r="A325" s="285">
        <v>2029.04</v>
      </c>
      <c r="B325" s="254" t="e">
        <f>'1.1'!C325</f>
        <v>#N/A</v>
      </c>
      <c r="C325" s="255" t="e">
        <f>'2.1'!C325</f>
        <v>#N/A</v>
      </c>
      <c r="D325" s="256" t="e">
        <f t="shared" si="80"/>
        <v>#N/A</v>
      </c>
      <c r="E325" s="254" t="e">
        <f>'1.1'!M325</f>
        <v>#N/A</v>
      </c>
      <c r="F325" s="255" t="e">
        <f>'2.1'!K325</f>
        <v>#N/A</v>
      </c>
      <c r="G325" s="256" t="e">
        <f t="shared" si="81"/>
        <v>#N/A</v>
      </c>
      <c r="H325" s="254" t="e">
        <f>'1.1'!B325</f>
        <v>#N/A</v>
      </c>
      <c r="I325" s="255" t="e">
        <f>'2.1'!B325</f>
        <v>#N/A</v>
      </c>
      <c r="J325" s="254" t="e">
        <f t="shared" si="82"/>
        <v>#N/A</v>
      </c>
      <c r="K325" s="125" t="e">
        <v>#N/A</v>
      </c>
      <c r="L325" s="129" t="e">
        <v>#N/A</v>
      </c>
      <c r="M325" s="256" t="e">
        <f t="shared" si="87"/>
        <v>#N/A</v>
      </c>
      <c r="N325" s="257" t="e">
        <v>#N/A</v>
      </c>
      <c r="O325" s="258" t="e">
        <v>#N/A</v>
      </c>
      <c r="P325" s="256" t="e">
        <f t="shared" si="83"/>
        <v>#N/A</v>
      </c>
      <c r="Q325" s="161" t="e">
        <f t="shared" si="86"/>
        <v>#N/A</v>
      </c>
      <c r="R325" s="77" t="e">
        <v>#N/A</v>
      </c>
      <c r="S325" s="161" t="e">
        <f t="shared" si="88"/>
        <v>#N/A</v>
      </c>
      <c r="T325" s="33" t="e">
        <v>#N/A</v>
      </c>
    </row>
    <row r="326" spans="1:20" ht="12.75" customHeight="1" x14ac:dyDescent="0.25">
      <c r="A326" s="285">
        <v>2029.05</v>
      </c>
      <c r="B326" s="254" t="e">
        <f>'1.1'!C326</f>
        <v>#N/A</v>
      </c>
      <c r="C326" s="255" t="e">
        <f>'2.1'!C326</f>
        <v>#N/A</v>
      </c>
      <c r="D326" s="256" t="e">
        <f t="shared" si="80"/>
        <v>#N/A</v>
      </c>
      <c r="E326" s="254" t="e">
        <f>'1.1'!M326</f>
        <v>#N/A</v>
      </c>
      <c r="F326" s="255" t="e">
        <f>'2.1'!K326</f>
        <v>#N/A</v>
      </c>
      <c r="G326" s="256" t="e">
        <f t="shared" si="81"/>
        <v>#N/A</v>
      </c>
      <c r="H326" s="254" t="e">
        <f>'1.1'!B326</f>
        <v>#N/A</v>
      </c>
      <c r="I326" s="255" t="e">
        <f>'2.1'!B326</f>
        <v>#N/A</v>
      </c>
      <c r="J326" s="254" t="e">
        <f t="shared" si="82"/>
        <v>#N/A</v>
      </c>
      <c r="K326" s="125" t="e">
        <v>#N/A</v>
      </c>
      <c r="L326" s="129" t="e">
        <v>#N/A</v>
      </c>
      <c r="M326" s="256" t="e">
        <f t="shared" si="87"/>
        <v>#N/A</v>
      </c>
      <c r="N326" s="257" t="e">
        <v>#N/A</v>
      </c>
      <c r="O326" s="258" t="e">
        <v>#N/A</v>
      </c>
      <c r="P326" s="256" t="e">
        <f t="shared" si="83"/>
        <v>#N/A</v>
      </c>
      <c r="Q326" s="161" t="e">
        <f t="shared" si="86"/>
        <v>#N/A</v>
      </c>
      <c r="R326" s="77" t="e">
        <v>#N/A</v>
      </c>
      <c r="S326" s="161" t="e">
        <f t="shared" si="88"/>
        <v>#N/A</v>
      </c>
      <c r="T326" s="33" t="e">
        <v>#N/A</v>
      </c>
    </row>
    <row r="327" spans="1:20" ht="12.75" customHeight="1" x14ac:dyDescent="0.25">
      <c r="A327" s="285">
        <v>2029.06</v>
      </c>
      <c r="B327" s="254" t="e">
        <f>'1.1'!C327</f>
        <v>#N/A</v>
      </c>
      <c r="C327" s="255" t="e">
        <f>'2.1'!C327</f>
        <v>#N/A</v>
      </c>
      <c r="D327" s="256" t="e">
        <f t="shared" ref="D327:D345" si="89">B327-C327</f>
        <v>#N/A</v>
      </c>
      <c r="E327" s="254" t="e">
        <f>'1.1'!M327</f>
        <v>#N/A</v>
      </c>
      <c r="F327" s="255" t="e">
        <f>'2.1'!K327</f>
        <v>#N/A</v>
      </c>
      <c r="G327" s="256" t="e">
        <f t="shared" ref="G327:G345" si="90">F327-E327</f>
        <v>#N/A</v>
      </c>
      <c r="H327" s="254" t="e">
        <f>'1.1'!B327</f>
        <v>#N/A</v>
      </c>
      <c r="I327" s="255" t="e">
        <f>'2.1'!B327</f>
        <v>#N/A</v>
      </c>
      <c r="J327" s="254" t="e">
        <f t="shared" ref="J327:J345" si="91">H327-I327</f>
        <v>#N/A</v>
      </c>
      <c r="K327" s="125" t="e">
        <v>#N/A</v>
      </c>
      <c r="L327" s="129" t="e">
        <v>#N/A</v>
      </c>
      <c r="M327" s="256" t="e">
        <f t="shared" si="87"/>
        <v>#N/A</v>
      </c>
      <c r="N327" s="257" t="e">
        <v>#N/A</v>
      </c>
      <c r="O327" s="258" t="e">
        <v>#N/A</v>
      </c>
      <c r="P327" s="256" t="e">
        <f t="shared" ref="P327:P345" si="92">N327-O327</f>
        <v>#N/A</v>
      </c>
      <c r="Q327" s="161" t="e">
        <f t="shared" si="86"/>
        <v>#N/A</v>
      </c>
      <c r="R327" s="77" t="e">
        <v>#N/A</v>
      </c>
      <c r="S327" s="161" t="e">
        <f t="shared" si="88"/>
        <v>#N/A</v>
      </c>
      <c r="T327" s="33" t="e">
        <v>#N/A</v>
      </c>
    </row>
    <row r="328" spans="1:20" ht="12.75" customHeight="1" x14ac:dyDescent="0.25">
      <c r="A328" s="285">
        <v>2029.07</v>
      </c>
      <c r="B328" s="254" t="e">
        <f>'1.1'!C328</f>
        <v>#N/A</v>
      </c>
      <c r="C328" s="255" t="e">
        <f>'2.1'!C328</f>
        <v>#N/A</v>
      </c>
      <c r="D328" s="256" t="e">
        <f t="shared" si="89"/>
        <v>#N/A</v>
      </c>
      <c r="E328" s="254" t="e">
        <f>'1.1'!M328</f>
        <v>#N/A</v>
      </c>
      <c r="F328" s="255" t="e">
        <f>'2.1'!K328</f>
        <v>#N/A</v>
      </c>
      <c r="G328" s="256" t="e">
        <f t="shared" si="90"/>
        <v>#N/A</v>
      </c>
      <c r="H328" s="254" t="e">
        <f>'1.1'!B328</f>
        <v>#N/A</v>
      </c>
      <c r="I328" s="255" t="e">
        <f>'2.1'!B328</f>
        <v>#N/A</v>
      </c>
      <c r="J328" s="254" t="e">
        <f t="shared" si="91"/>
        <v>#N/A</v>
      </c>
      <c r="K328" s="125" t="e">
        <v>#N/A</v>
      </c>
      <c r="L328" s="129" t="e">
        <v>#N/A</v>
      </c>
      <c r="M328" s="256" t="e">
        <f t="shared" si="87"/>
        <v>#N/A</v>
      </c>
      <c r="N328" s="257" t="e">
        <v>#N/A</v>
      </c>
      <c r="O328" s="258" t="e">
        <v>#N/A</v>
      </c>
      <c r="P328" s="256" t="e">
        <f t="shared" si="92"/>
        <v>#N/A</v>
      </c>
      <c r="Q328" s="161" t="e">
        <f t="shared" si="86"/>
        <v>#N/A</v>
      </c>
      <c r="R328" s="77" t="e">
        <v>#N/A</v>
      </c>
      <c r="S328" s="161" t="e">
        <f t="shared" si="88"/>
        <v>#N/A</v>
      </c>
      <c r="T328" s="33" t="e">
        <v>#N/A</v>
      </c>
    </row>
    <row r="329" spans="1:20" ht="12.75" customHeight="1" x14ac:dyDescent="0.25">
      <c r="A329" s="285">
        <v>2029.08</v>
      </c>
      <c r="B329" s="254" t="e">
        <f>'1.1'!C329</f>
        <v>#N/A</v>
      </c>
      <c r="C329" s="255" t="e">
        <f>'2.1'!C329</f>
        <v>#N/A</v>
      </c>
      <c r="D329" s="256" t="e">
        <f t="shared" si="89"/>
        <v>#N/A</v>
      </c>
      <c r="E329" s="254" t="e">
        <f>'1.1'!M329</f>
        <v>#N/A</v>
      </c>
      <c r="F329" s="255" t="e">
        <f>'2.1'!K329</f>
        <v>#N/A</v>
      </c>
      <c r="G329" s="256" t="e">
        <f t="shared" si="90"/>
        <v>#N/A</v>
      </c>
      <c r="H329" s="254" t="e">
        <f>'1.1'!B329</f>
        <v>#N/A</v>
      </c>
      <c r="I329" s="255" t="e">
        <f>'2.1'!B329</f>
        <v>#N/A</v>
      </c>
      <c r="J329" s="254" t="e">
        <f t="shared" si="91"/>
        <v>#N/A</v>
      </c>
      <c r="K329" s="125" t="e">
        <v>#N/A</v>
      </c>
      <c r="L329" s="129" t="e">
        <v>#N/A</v>
      </c>
      <c r="M329" s="256" t="e">
        <f t="shared" si="87"/>
        <v>#N/A</v>
      </c>
      <c r="N329" s="257" t="e">
        <v>#N/A</v>
      </c>
      <c r="O329" s="258" t="e">
        <v>#N/A</v>
      </c>
      <c r="P329" s="256" t="e">
        <f t="shared" si="92"/>
        <v>#N/A</v>
      </c>
      <c r="Q329" s="161" t="e">
        <f t="shared" si="86"/>
        <v>#N/A</v>
      </c>
      <c r="R329" s="77" t="e">
        <v>#N/A</v>
      </c>
      <c r="S329" s="161" t="e">
        <f t="shared" si="88"/>
        <v>#N/A</v>
      </c>
      <c r="T329" s="33" t="e">
        <v>#N/A</v>
      </c>
    </row>
    <row r="330" spans="1:20" ht="12.75" customHeight="1" x14ac:dyDescent="0.25">
      <c r="A330" s="285">
        <v>2029.09</v>
      </c>
      <c r="B330" s="254" t="e">
        <f>'1.1'!C330</f>
        <v>#N/A</v>
      </c>
      <c r="C330" s="255" t="e">
        <f>'2.1'!C330</f>
        <v>#N/A</v>
      </c>
      <c r="D330" s="256" t="e">
        <f t="shared" si="89"/>
        <v>#N/A</v>
      </c>
      <c r="E330" s="254" t="e">
        <f>'1.1'!M330</f>
        <v>#N/A</v>
      </c>
      <c r="F330" s="255" t="e">
        <f>'2.1'!K330</f>
        <v>#N/A</v>
      </c>
      <c r="G330" s="256" t="e">
        <f t="shared" si="90"/>
        <v>#N/A</v>
      </c>
      <c r="H330" s="254" t="e">
        <f>'1.1'!B330</f>
        <v>#N/A</v>
      </c>
      <c r="I330" s="255" t="e">
        <f>'2.1'!B330</f>
        <v>#N/A</v>
      </c>
      <c r="J330" s="254" t="e">
        <f t="shared" si="91"/>
        <v>#N/A</v>
      </c>
      <c r="K330" s="125" t="e">
        <v>#N/A</v>
      </c>
      <c r="L330" s="129" t="e">
        <v>#N/A</v>
      </c>
      <c r="M330" s="256" t="e">
        <f t="shared" si="87"/>
        <v>#N/A</v>
      </c>
      <c r="N330" s="257" t="e">
        <v>#N/A</v>
      </c>
      <c r="O330" s="258" t="e">
        <v>#N/A</v>
      </c>
      <c r="P330" s="256" t="e">
        <f t="shared" si="92"/>
        <v>#N/A</v>
      </c>
      <c r="Q330" s="161" t="e">
        <f t="shared" si="86"/>
        <v>#N/A</v>
      </c>
      <c r="R330" s="77" t="e">
        <v>#N/A</v>
      </c>
      <c r="S330" s="161" t="e">
        <f t="shared" si="88"/>
        <v>#N/A</v>
      </c>
      <c r="T330" s="33" t="e">
        <v>#N/A</v>
      </c>
    </row>
    <row r="331" spans="1:20" ht="12.75" customHeight="1" x14ac:dyDescent="0.25">
      <c r="A331" s="285">
        <v>2029.1</v>
      </c>
      <c r="B331" s="254" t="e">
        <f>'1.1'!C331</f>
        <v>#N/A</v>
      </c>
      <c r="C331" s="255" t="e">
        <f>'2.1'!C331</f>
        <v>#N/A</v>
      </c>
      <c r="D331" s="256" t="e">
        <f t="shared" si="89"/>
        <v>#N/A</v>
      </c>
      <c r="E331" s="254" t="e">
        <f>'1.1'!M331</f>
        <v>#N/A</v>
      </c>
      <c r="F331" s="255" t="e">
        <f>'2.1'!K331</f>
        <v>#N/A</v>
      </c>
      <c r="G331" s="256" t="e">
        <f t="shared" si="90"/>
        <v>#N/A</v>
      </c>
      <c r="H331" s="254" t="e">
        <f>'1.1'!B331</f>
        <v>#N/A</v>
      </c>
      <c r="I331" s="255" t="e">
        <f>'2.1'!B331</f>
        <v>#N/A</v>
      </c>
      <c r="J331" s="254" t="e">
        <f t="shared" si="91"/>
        <v>#N/A</v>
      </c>
      <c r="K331" s="125" t="e">
        <v>#N/A</v>
      </c>
      <c r="L331" s="129" t="e">
        <v>#N/A</v>
      </c>
      <c r="M331" s="256" t="e">
        <f t="shared" si="87"/>
        <v>#N/A</v>
      </c>
      <c r="N331" s="257" t="e">
        <v>#N/A</v>
      </c>
      <c r="O331" s="258" t="e">
        <v>#N/A</v>
      </c>
      <c r="P331" s="256" t="e">
        <f t="shared" si="92"/>
        <v>#N/A</v>
      </c>
      <c r="Q331" s="161" t="e">
        <f t="shared" si="86"/>
        <v>#N/A</v>
      </c>
      <c r="R331" s="77" t="e">
        <v>#N/A</v>
      </c>
      <c r="S331" s="161" t="e">
        <f t="shared" si="88"/>
        <v>#N/A</v>
      </c>
      <c r="T331" s="33" t="e">
        <v>#N/A</v>
      </c>
    </row>
    <row r="332" spans="1:20" ht="12.75" customHeight="1" x14ac:dyDescent="0.25">
      <c r="A332" s="285">
        <v>2029.11</v>
      </c>
      <c r="B332" s="254" t="e">
        <f>'1.1'!C332</f>
        <v>#N/A</v>
      </c>
      <c r="C332" s="255" t="e">
        <f>'2.1'!C332</f>
        <v>#N/A</v>
      </c>
      <c r="D332" s="256" t="e">
        <f t="shared" si="89"/>
        <v>#N/A</v>
      </c>
      <c r="E332" s="254" t="e">
        <f>'1.1'!M332</f>
        <v>#N/A</v>
      </c>
      <c r="F332" s="255" t="e">
        <f>'2.1'!K332</f>
        <v>#N/A</v>
      </c>
      <c r="G332" s="256" t="e">
        <f t="shared" si="90"/>
        <v>#N/A</v>
      </c>
      <c r="H332" s="254" t="e">
        <f>'1.1'!B332</f>
        <v>#N/A</v>
      </c>
      <c r="I332" s="255" t="e">
        <f>'2.1'!B332</f>
        <v>#N/A</v>
      </c>
      <c r="J332" s="254" t="e">
        <f t="shared" si="91"/>
        <v>#N/A</v>
      </c>
      <c r="K332" s="125" t="e">
        <v>#N/A</v>
      </c>
      <c r="L332" s="129" t="e">
        <v>#N/A</v>
      </c>
      <c r="M332" s="256" t="e">
        <f t="shared" si="87"/>
        <v>#N/A</v>
      </c>
      <c r="N332" s="257" t="e">
        <v>#N/A</v>
      </c>
      <c r="O332" s="258" t="e">
        <v>#N/A</v>
      </c>
      <c r="P332" s="256" t="e">
        <f t="shared" si="92"/>
        <v>#N/A</v>
      </c>
      <c r="Q332" s="161" t="e">
        <f t="shared" si="86"/>
        <v>#N/A</v>
      </c>
      <c r="R332" s="77" t="e">
        <v>#N/A</v>
      </c>
      <c r="S332" s="161" t="e">
        <f t="shared" si="88"/>
        <v>#N/A</v>
      </c>
      <c r="T332" s="33" t="e">
        <v>#N/A</v>
      </c>
    </row>
    <row r="333" spans="1:20" ht="12.75" customHeight="1" x14ac:dyDescent="0.25">
      <c r="A333" s="285">
        <v>2029.12</v>
      </c>
      <c r="B333" s="254" t="e">
        <f>'1.1'!C333</f>
        <v>#N/A</v>
      </c>
      <c r="C333" s="255" t="e">
        <f>'2.1'!C333</f>
        <v>#N/A</v>
      </c>
      <c r="D333" s="256" t="e">
        <f t="shared" si="89"/>
        <v>#N/A</v>
      </c>
      <c r="E333" s="254" t="e">
        <f>'1.1'!M333</f>
        <v>#N/A</v>
      </c>
      <c r="F333" s="255" t="e">
        <f>'2.1'!K333</f>
        <v>#N/A</v>
      </c>
      <c r="G333" s="256" t="e">
        <f t="shared" si="90"/>
        <v>#N/A</v>
      </c>
      <c r="H333" s="254" t="e">
        <f>'1.1'!B333</f>
        <v>#N/A</v>
      </c>
      <c r="I333" s="255" t="e">
        <f>'2.1'!B333</f>
        <v>#N/A</v>
      </c>
      <c r="J333" s="254" t="e">
        <f t="shared" si="91"/>
        <v>#N/A</v>
      </c>
      <c r="K333" s="125" t="e">
        <v>#N/A</v>
      </c>
      <c r="L333" s="129" t="e">
        <v>#N/A</v>
      </c>
      <c r="M333" s="256" t="e">
        <f t="shared" si="87"/>
        <v>#N/A</v>
      </c>
      <c r="N333" s="257" t="e">
        <v>#N/A</v>
      </c>
      <c r="O333" s="258" t="e">
        <v>#N/A</v>
      </c>
      <c r="P333" s="256" t="e">
        <f t="shared" si="92"/>
        <v>#N/A</v>
      </c>
      <c r="Q333" s="161" t="e">
        <f t="shared" si="86"/>
        <v>#N/A</v>
      </c>
      <c r="R333" s="77" t="e">
        <v>#N/A</v>
      </c>
      <c r="S333" s="161" t="e">
        <f t="shared" si="88"/>
        <v>#N/A</v>
      </c>
      <c r="T333" s="33" t="e">
        <v>#N/A</v>
      </c>
    </row>
    <row r="334" spans="1:20" ht="12.75" customHeight="1" x14ac:dyDescent="0.25">
      <c r="A334" s="285">
        <v>2030.01</v>
      </c>
      <c r="B334" s="254" t="e">
        <f>'1.1'!C334</f>
        <v>#N/A</v>
      </c>
      <c r="C334" s="255" t="e">
        <f>'2.1'!C334</f>
        <v>#N/A</v>
      </c>
      <c r="D334" s="256" t="e">
        <f t="shared" si="89"/>
        <v>#N/A</v>
      </c>
      <c r="E334" s="254" t="e">
        <f>'1.1'!M334</f>
        <v>#N/A</v>
      </c>
      <c r="F334" s="255" t="e">
        <f>'2.1'!K334</f>
        <v>#N/A</v>
      </c>
      <c r="G334" s="256" t="e">
        <f t="shared" si="90"/>
        <v>#N/A</v>
      </c>
      <c r="H334" s="254" t="e">
        <f>'1.1'!B334</f>
        <v>#N/A</v>
      </c>
      <c r="I334" s="255" t="e">
        <f>'2.1'!B334</f>
        <v>#N/A</v>
      </c>
      <c r="J334" s="254" t="e">
        <f t="shared" si="91"/>
        <v>#N/A</v>
      </c>
      <c r="K334" s="125" t="e">
        <v>#N/A</v>
      </c>
      <c r="L334" s="129" t="e">
        <v>#N/A</v>
      </c>
      <c r="M334" s="256" t="e">
        <f t="shared" si="87"/>
        <v>#N/A</v>
      </c>
      <c r="N334" s="257" t="e">
        <v>#N/A</v>
      </c>
      <c r="O334" s="258" t="e">
        <v>#N/A</v>
      </c>
      <c r="P334" s="256" t="e">
        <f t="shared" si="92"/>
        <v>#N/A</v>
      </c>
      <c r="Q334" s="161" t="e">
        <f t="shared" si="86"/>
        <v>#N/A</v>
      </c>
      <c r="R334" s="77" t="e">
        <v>#N/A</v>
      </c>
      <c r="S334" s="161" t="e">
        <f t="shared" si="88"/>
        <v>#N/A</v>
      </c>
      <c r="T334" s="33" t="e">
        <v>#N/A</v>
      </c>
    </row>
    <row r="335" spans="1:20" ht="12.75" customHeight="1" x14ac:dyDescent="0.25">
      <c r="A335" s="285">
        <v>2030.02</v>
      </c>
      <c r="B335" s="254" t="e">
        <f>'1.1'!C335</f>
        <v>#N/A</v>
      </c>
      <c r="C335" s="255" t="e">
        <f>'2.1'!C335</f>
        <v>#N/A</v>
      </c>
      <c r="D335" s="256" t="e">
        <f t="shared" si="89"/>
        <v>#N/A</v>
      </c>
      <c r="E335" s="254" t="e">
        <f>'1.1'!M335</f>
        <v>#N/A</v>
      </c>
      <c r="F335" s="255" t="e">
        <f>'2.1'!K335</f>
        <v>#N/A</v>
      </c>
      <c r="G335" s="256" t="e">
        <f t="shared" si="90"/>
        <v>#N/A</v>
      </c>
      <c r="H335" s="254" t="e">
        <f>'1.1'!B335</f>
        <v>#N/A</v>
      </c>
      <c r="I335" s="255" t="e">
        <f>'2.1'!B335</f>
        <v>#N/A</v>
      </c>
      <c r="J335" s="254" t="e">
        <f t="shared" si="91"/>
        <v>#N/A</v>
      </c>
      <c r="K335" s="125" t="e">
        <v>#N/A</v>
      </c>
      <c r="L335" s="129" t="e">
        <v>#N/A</v>
      </c>
      <c r="M335" s="256" t="e">
        <f t="shared" si="87"/>
        <v>#N/A</v>
      </c>
      <c r="N335" s="257" t="e">
        <v>#N/A</v>
      </c>
      <c r="O335" s="258" t="e">
        <v>#N/A</v>
      </c>
      <c r="P335" s="256" t="e">
        <f t="shared" si="92"/>
        <v>#N/A</v>
      </c>
      <c r="Q335" s="161" t="e">
        <f t="shared" si="86"/>
        <v>#N/A</v>
      </c>
      <c r="R335" s="77" t="e">
        <v>#N/A</v>
      </c>
      <c r="S335" s="161" t="e">
        <f t="shared" si="88"/>
        <v>#N/A</v>
      </c>
      <c r="T335" s="33" t="e">
        <v>#N/A</v>
      </c>
    </row>
    <row r="336" spans="1:20" ht="12.75" customHeight="1" x14ac:dyDescent="0.25">
      <c r="A336" s="285">
        <v>2030.03</v>
      </c>
      <c r="B336" s="254" t="e">
        <f>'1.1'!C336</f>
        <v>#N/A</v>
      </c>
      <c r="C336" s="255" t="e">
        <f>'2.1'!C336</f>
        <v>#N/A</v>
      </c>
      <c r="D336" s="256" t="e">
        <f t="shared" si="89"/>
        <v>#N/A</v>
      </c>
      <c r="E336" s="254" t="e">
        <f>'1.1'!M336</f>
        <v>#N/A</v>
      </c>
      <c r="F336" s="255" t="e">
        <f>'2.1'!K336</f>
        <v>#N/A</v>
      </c>
      <c r="G336" s="256" t="e">
        <f t="shared" si="90"/>
        <v>#N/A</v>
      </c>
      <c r="H336" s="254" t="e">
        <f>'1.1'!B336</f>
        <v>#N/A</v>
      </c>
      <c r="I336" s="255" t="e">
        <f>'2.1'!B336</f>
        <v>#N/A</v>
      </c>
      <c r="J336" s="254" t="e">
        <f t="shared" si="91"/>
        <v>#N/A</v>
      </c>
      <c r="K336" s="125" t="e">
        <v>#N/A</v>
      </c>
      <c r="L336" s="129" t="e">
        <v>#N/A</v>
      </c>
      <c r="M336" s="256" t="e">
        <f t="shared" si="87"/>
        <v>#N/A</v>
      </c>
      <c r="N336" s="257" t="e">
        <v>#N/A</v>
      </c>
      <c r="O336" s="258" t="e">
        <v>#N/A</v>
      </c>
      <c r="P336" s="256" t="e">
        <f t="shared" si="92"/>
        <v>#N/A</v>
      </c>
      <c r="Q336" s="161" t="e">
        <f t="shared" si="86"/>
        <v>#N/A</v>
      </c>
      <c r="R336" s="77" t="e">
        <v>#N/A</v>
      </c>
      <c r="S336" s="161" t="e">
        <f t="shared" si="88"/>
        <v>#N/A</v>
      </c>
      <c r="T336" s="33" t="e">
        <v>#N/A</v>
      </c>
    </row>
    <row r="337" spans="1:20" ht="12.75" customHeight="1" x14ac:dyDescent="0.25">
      <c r="A337" s="285">
        <v>2030.04</v>
      </c>
      <c r="B337" s="254" t="e">
        <f>'1.1'!C337</f>
        <v>#N/A</v>
      </c>
      <c r="C337" s="255" t="e">
        <f>'2.1'!C337</f>
        <v>#N/A</v>
      </c>
      <c r="D337" s="256" t="e">
        <f t="shared" si="89"/>
        <v>#N/A</v>
      </c>
      <c r="E337" s="254" t="e">
        <f>'1.1'!M337</f>
        <v>#N/A</v>
      </c>
      <c r="F337" s="255" t="e">
        <f>'2.1'!K337</f>
        <v>#N/A</v>
      </c>
      <c r="G337" s="256" t="e">
        <f t="shared" si="90"/>
        <v>#N/A</v>
      </c>
      <c r="H337" s="254" t="e">
        <f>'1.1'!B337</f>
        <v>#N/A</v>
      </c>
      <c r="I337" s="255" t="e">
        <f>'2.1'!B337</f>
        <v>#N/A</v>
      </c>
      <c r="J337" s="254" t="e">
        <f t="shared" si="91"/>
        <v>#N/A</v>
      </c>
      <c r="K337" s="125" t="e">
        <v>#N/A</v>
      </c>
      <c r="L337" s="129" t="e">
        <v>#N/A</v>
      </c>
      <c r="M337" s="256" t="e">
        <f t="shared" si="87"/>
        <v>#N/A</v>
      </c>
      <c r="N337" s="257" t="e">
        <v>#N/A</v>
      </c>
      <c r="O337" s="258" t="e">
        <v>#N/A</v>
      </c>
      <c r="P337" s="256" t="e">
        <f t="shared" si="92"/>
        <v>#N/A</v>
      </c>
      <c r="Q337" s="161" t="e">
        <f t="shared" si="86"/>
        <v>#N/A</v>
      </c>
      <c r="R337" s="77" t="e">
        <v>#N/A</v>
      </c>
      <c r="S337" s="161" t="e">
        <f t="shared" si="88"/>
        <v>#N/A</v>
      </c>
      <c r="T337" s="33" t="e">
        <v>#N/A</v>
      </c>
    </row>
    <row r="338" spans="1:20" ht="12.75" customHeight="1" x14ac:dyDescent="0.25">
      <c r="A338" s="285">
        <v>2030.05</v>
      </c>
      <c r="B338" s="254" t="e">
        <f>'1.1'!C338</f>
        <v>#N/A</v>
      </c>
      <c r="C338" s="255" t="e">
        <f>'2.1'!C338</f>
        <v>#N/A</v>
      </c>
      <c r="D338" s="256" t="e">
        <f t="shared" si="89"/>
        <v>#N/A</v>
      </c>
      <c r="E338" s="254" t="e">
        <f>'1.1'!M338</f>
        <v>#N/A</v>
      </c>
      <c r="F338" s="255" t="e">
        <f>'2.1'!K338</f>
        <v>#N/A</v>
      </c>
      <c r="G338" s="256" t="e">
        <f t="shared" si="90"/>
        <v>#N/A</v>
      </c>
      <c r="H338" s="254" t="e">
        <f>'1.1'!B338</f>
        <v>#N/A</v>
      </c>
      <c r="I338" s="255" t="e">
        <f>'2.1'!B338</f>
        <v>#N/A</v>
      </c>
      <c r="J338" s="254" t="e">
        <f t="shared" si="91"/>
        <v>#N/A</v>
      </c>
      <c r="K338" s="125" t="e">
        <v>#N/A</v>
      </c>
      <c r="L338" s="129" t="e">
        <v>#N/A</v>
      </c>
      <c r="M338" s="256" t="e">
        <f t="shared" si="87"/>
        <v>#N/A</v>
      </c>
      <c r="N338" s="257" t="e">
        <v>#N/A</v>
      </c>
      <c r="O338" s="258" t="e">
        <v>#N/A</v>
      </c>
      <c r="P338" s="256" t="e">
        <f t="shared" si="92"/>
        <v>#N/A</v>
      </c>
      <c r="Q338" s="161" t="e">
        <f t="shared" si="86"/>
        <v>#N/A</v>
      </c>
      <c r="R338" s="77" t="e">
        <v>#N/A</v>
      </c>
      <c r="S338" s="161" t="e">
        <f t="shared" si="88"/>
        <v>#N/A</v>
      </c>
      <c r="T338" s="33" t="e">
        <v>#N/A</v>
      </c>
    </row>
    <row r="339" spans="1:20" ht="12.75" customHeight="1" x14ac:dyDescent="0.25">
      <c r="A339" s="285">
        <v>2030.06</v>
      </c>
      <c r="B339" s="254" t="e">
        <f>'1.1'!C339</f>
        <v>#N/A</v>
      </c>
      <c r="C339" s="255" t="e">
        <f>'2.1'!C339</f>
        <v>#N/A</v>
      </c>
      <c r="D339" s="256" t="e">
        <f t="shared" si="89"/>
        <v>#N/A</v>
      </c>
      <c r="E339" s="254" t="e">
        <f>'1.1'!M339</f>
        <v>#N/A</v>
      </c>
      <c r="F339" s="255" t="e">
        <f>'2.1'!K339</f>
        <v>#N/A</v>
      </c>
      <c r="G339" s="256" t="e">
        <f t="shared" si="90"/>
        <v>#N/A</v>
      </c>
      <c r="H339" s="254" t="e">
        <f>'1.1'!B339</f>
        <v>#N/A</v>
      </c>
      <c r="I339" s="255" t="e">
        <f>'2.1'!B339</f>
        <v>#N/A</v>
      </c>
      <c r="J339" s="254" t="e">
        <f t="shared" si="91"/>
        <v>#N/A</v>
      </c>
      <c r="K339" s="125" t="e">
        <v>#N/A</v>
      </c>
      <c r="L339" s="129" t="e">
        <v>#N/A</v>
      </c>
      <c r="M339" s="256" t="e">
        <f t="shared" si="87"/>
        <v>#N/A</v>
      </c>
      <c r="N339" s="257" t="e">
        <v>#N/A</v>
      </c>
      <c r="O339" s="258" t="e">
        <v>#N/A</v>
      </c>
      <c r="P339" s="256" t="e">
        <f t="shared" si="92"/>
        <v>#N/A</v>
      </c>
      <c r="Q339" s="161" t="e">
        <f t="shared" si="86"/>
        <v>#N/A</v>
      </c>
      <c r="R339" s="77" t="e">
        <v>#N/A</v>
      </c>
      <c r="S339" s="161" t="e">
        <f t="shared" si="88"/>
        <v>#N/A</v>
      </c>
      <c r="T339" s="33" t="e">
        <v>#N/A</v>
      </c>
    </row>
    <row r="340" spans="1:20" ht="12.75" customHeight="1" x14ac:dyDescent="0.25">
      <c r="A340" s="285">
        <v>2030.07</v>
      </c>
      <c r="B340" s="254" t="e">
        <f>'1.1'!C340</f>
        <v>#N/A</v>
      </c>
      <c r="C340" s="255" t="e">
        <f>'2.1'!C340</f>
        <v>#N/A</v>
      </c>
      <c r="D340" s="256" t="e">
        <f t="shared" si="89"/>
        <v>#N/A</v>
      </c>
      <c r="E340" s="254" t="e">
        <f>'1.1'!M340</f>
        <v>#N/A</v>
      </c>
      <c r="F340" s="255" t="e">
        <f>'2.1'!K340</f>
        <v>#N/A</v>
      </c>
      <c r="G340" s="256" t="e">
        <f t="shared" si="90"/>
        <v>#N/A</v>
      </c>
      <c r="H340" s="254" t="e">
        <f>'1.1'!B340</f>
        <v>#N/A</v>
      </c>
      <c r="I340" s="255" t="e">
        <f>'2.1'!B340</f>
        <v>#N/A</v>
      </c>
      <c r="J340" s="254" t="e">
        <f t="shared" si="91"/>
        <v>#N/A</v>
      </c>
      <c r="K340" s="125" t="e">
        <v>#N/A</v>
      </c>
      <c r="L340" s="129" t="e">
        <v>#N/A</v>
      </c>
      <c r="M340" s="256" t="e">
        <f t="shared" si="87"/>
        <v>#N/A</v>
      </c>
      <c r="N340" s="257" t="e">
        <v>#N/A</v>
      </c>
      <c r="O340" s="258" t="e">
        <v>#N/A</v>
      </c>
      <c r="P340" s="256" t="e">
        <f t="shared" si="92"/>
        <v>#N/A</v>
      </c>
      <c r="Q340" s="161" t="e">
        <f t="shared" ref="Q340:Q345" si="93">R340-J340</f>
        <v>#N/A</v>
      </c>
      <c r="R340" s="77" t="e">
        <v>#N/A</v>
      </c>
      <c r="S340" s="161" t="e">
        <f t="shared" si="88"/>
        <v>#N/A</v>
      </c>
      <c r="T340" s="33" t="e">
        <v>#N/A</v>
      </c>
    </row>
    <row r="341" spans="1:20" ht="12.75" customHeight="1" x14ac:dyDescent="0.25">
      <c r="A341" s="285">
        <v>2030.08</v>
      </c>
      <c r="B341" s="254" t="e">
        <f>'1.1'!C341</f>
        <v>#N/A</v>
      </c>
      <c r="C341" s="255" t="e">
        <f>'2.1'!C341</f>
        <v>#N/A</v>
      </c>
      <c r="D341" s="256" t="e">
        <f t="shared" si="89"/>
        <v>#N/A</v>
      </c>
      <c r="E341" s="254" t="e">
        <f>'1.1'!M341</f>
        <v>#N/A</v>
      </c>
      <c r="F341" s="255" t="e">
        <f>'2.1'!K341</f>
        <v>#N/A</v>
      </c>
      <c r="G341" s="256" t="e">
        <f t="shared" si="90"/>
        <v>#N/A</v>
      </c>
      <c r="H341" s="254" t="e">
        <f>'1.1'!B341</f>
        <v>#N/A</v>
      </c>
      <c r="I341" s="255" t="e">
        <f>'2.1'!B341</f>
        <v>#N/A</v>
      </c>
      <c r="J341" s="254" t="e">
        <f t="shared" si="91"/>
        <v>#N/A</v>
      </c>
      <c r="K341" s="125" t="e">
        <v>#N/A</v>
      </c>
      <c r="L341" s="129" t="e">
        <v>#N/A</v>
      </c>
      <c r="M341" s="256" t="e">
        <f t="shared" si="87"/>
        <v>#N/A</v>
      </c>
      <c r="N341" s="257" t="e">
        <v>#N/A</v>
      </c>
      <c r="O341" s="258" t="e">
        <v>#N/A</v>
      </c>
      <c r="P341" s="256" t="e">
        <f t="shared" si="92"/>
        <v>#N/A</v>
      </c>
      <c r="Q341" s="161" t="e">
        <f t="shared" si="93"/>
        <v>#N/A</v>
      </c>
      <c r="R341" s="77" t="e">
        <v>#N/A</v>
      </c>
      <c r="S341" s="161" t="e">
        <f t="shared" si="88"/>
        <v>#N/A</v>
      </c>
      <c r="T341" s="33" t="e">
        <v>#N/A</v>
      </c>
    </row>
    <row r="342" spans="1:20" ht="12.75" customHeight="1" x14ac:dyDescent="0.25">
      <c r="A342" s="285">
        <v>2030.09</v>
      </c>
      <c r="B342" s="254" t="e">
        <f>'1.1'!C342</f>
        <v>#N/A</v>
      </c>
      <c r="C342" s="255" t="e">
        <f>'2.1'!C342</f>
        <v>#N/A</v>
      </c>
      <c r="D342" s="256" t="e">
        <f t="shared" si="89"/>
        <v>#N/A</v>
      </c>
      <c r="E342" s="254" t="e">
        <f>'1.1'!M342</f>
        <v>#N/A</v>
      </c>
      <c r="F342" s="255" t="e">
        <f>'2.1'!K342</f>
        <v>#N/A</v>
      </c>
      <c r="G342" s="256" t="e">
        <f t="shared" si="90"/>
        <v>#N/A</v>
      </c>
      <c r="H342" s="254" t="e">
        <f>'1.1'!B342</f>
        <v>#N/A</v>
      </c>
      <c r="I342" s="255" t="e">
        <f>'2.1'!B342</f>
        <v>#N/A</v>
      </c>
      <c r="J342" s="254" t="e">
        <f t="shared" si="91"/>
        <v>#N/A</v>
      </c>
      <c r="K342" s="125" t="e">
        <v>#N/A</v>
      </c>
      <c r="L342" s="129" t="e">
        <v>#N/A</v>
      </c>
      <c r="M342" s="256" t="e">
        <f t="shared" si="87"/>
        <v>#N/A</v>
      </c>
      <c r="N342" s="257" t="e">
        <v>#N/A</v>
      </c>
      <c r="O342" s="258" t="e">
        <v>#N/A</v>
      </c>
      <c r="P342" s="256" t="e">
        <f t="shared" si="92"/>
        <v>#N/A</v>
      </c>
      <c r="Q342" s="161" t="e">
        <f t="shared" si="93"/>
        <v>#N/A</v>
      </c>
      <c r="R342" s="77" t="e">
        <v>#N/A</v>
      </c>
      <c r="S342" s="161" t="e">
        <f t="shared" si="88"/>
        <v>#N/A</v>
      </c>
      <c r="T342" s="33" t="e">
        <v>#N/A</v>
      </c>
    </row>
    <row r="343" spans="1:20" ht="12.75" customHeight="1" x14ac:dyDescent="0.25">
      <c r="A343" s="285">
        <v>2030.1</v>
      </c>
      <c r="B343" s="254" t="e">
        <f>'1.1'!C343</f>
        <v>#N/A</v>
      </c>
      <c r="C343" s="255" t="e">
        <f>'2.1'!C343</f>
        <v>#N/A</v>
      </c>
      <c r="D343" s="256" t="e">
        <f t="shared" si="89"/>
        <v>#N/A</v>
      </c>
      <c r="E343" s="254" t="e">
        <f>'1.1'!M343</f>
        <v>#N/A</v>
      </c>
      <c r="F343" s="255" t="e">
        <f>'2.1'!K343</f>
        <v>#N/A</v>
      </c>
      <c r="G343" s="256" t="e">
        <f t="shared" si="90"/>
        <v>#N/A</v>
      </c>
      <c r="H343" s="254" t="e">
        <f>'1.1'!B343</f>
        <v>#N/A</v>
      </c>
      <c r="I343" s="255" t="e">
        <f>'2.1'!B343</f>
        <v>#N/A</v>
      </c>
      <c r="J343" s="254" t="e">
        <f t="shared" si="91"/>
        <v>#N/A</v>
      </c>
      <c r="K343" s="125" t="e">
        <v>#N/A</v>
      </c>
      <c r="L343" s="129" t="e">
        <v>#N/A</v>
      </c>
      <c r="M343" s="256" t="e">
        <f t="shared" si="87"/>
        <v>#N/A</v>
      </c>
      <c r="N343" s="257" t="e">
        <v>#N/A</v>
      </c>
      <c r="O343" s="258" t="e">
        <v>#N/A</v>
      </c>
      <c r="P343" s="256" t="e">
        <f t="shared" si="92"/>
        <v>#N/A</v>
      </c>
      <c r="Q343" s="161" t="e">
        <f t="shared" si="93"/>
        <v>#N/A</v>
      </c>
      <c r="R343" s="77" t="e">
        <v>#N/A</v>
      </c>
      <c r="S343" s="161" t="e">
        <f t="shared" si="88"/>
        <v>#N/A</v>
      </c>
      <c r="T343" s="33" t="e">
        <v>#N/A</v>
      </c>
    </row>
    <row r="344" spans="1:20" ht="12.75" customHeight="1" x14ac:dyDescent="0.25">
      <c r="A344" s="285">
        <v>2030.11</v>
      </c>
      <c r="B344" s="254" t="e">
        <f>'1.1'!C344</f>
        <v>#N/A</v>
      </c>
      <c r="C344" s="255" t="e">
        <f>'2.1'!C344</f>
        <v>#N/A</v>
      </c>
      <c r="D344" s="256" t="e">
        <f t="shared" si="89"/>
        <v>#N/A</v>
      </c>
      <c r="E344" s="254" t="e">
        <f>'1.1'!M344</f>
        <v>#N/A</v>
      </c>
      <c r="F344" s="255" t="e">
        <f>'2.1'!K344</f>
        <v>#N/A</v>
      </c>
      <c r="G344" s="256" t="e">
        <f t="shared" si="90"/>
        <v>#N/A</v>
      </c>
      <c r="H344" s="254" t="e">
        <f>'1.1'!B344</f>
        <v>#N/A</v>
      </c>
      <c r="I344" s="255" t="e">
        <f>'2.1'!B344</f>
        <v>#N/A</v>
      </c>
      <c r="J344" s="254" t="e">
        <f t="shared" si="91"/>
        <v>#N/A</v>
      </c>
      <c r="K344" s="125" t="e">
        <v>#N/A</v>
      </c>
      <c r="L344" s="129" t="e">
        <v>#N/A</v>
      </c>
      <c r="M344" s="256" t="e">
        <f t="shared" si="87"/>
        <v>#N/A</v>
      </c>
      <c r="N344" s="257" t="e">
        <v>#N/A</v>
      </c>
      <c r="O344" s="258" t="e">
        <v>#N/A</v>
      </c>
      <c r="P344" s="256" t="e">
        <f t="shared" si="92"/>
        <v>#N/A</v>
      </c>
      <c r="Q344" s="161" t="e">
        <f t="shared" si="93"/>
        <v>#N/A</v>
      </c>
      <c r="R344" s="77" t="e">
        <v>#N/A</v>
      </c>
      <c r="S344" s="161" t="e">
        <f t="shared" si="88"/>
        <v>#N/A</v>
      </c>
      <c r="T344" s="33" t="e">
        <v>#N/A</v>
      </c>
    </row>
    <row r="345" spans="1:20" ht="12.75" customHeight="1" x14ac:dyDescent="0.25">
      <c r="A345" s="285">
        <v>2030.12</v>
      </c>
      <c r="B345" s="254" t="e">
        <f>'1.1'!C345</f>
        <v>#N/A</v>
      </c>
      <c r="C345" s="255" t="e">
        <f>'2.1'!C345</f>
        <v>#N/A</v>
      </c>
      <c r="D345" s="256" t="e">
        <f t="shared" si="89"/>
        <v>#N/A</v>
      </c>
      <c r="E345" s="254" t="e">
        <f>'1.1'!M345</f>
        <v>#N/A</v>
      </c>
      <c r="F345" s="255" t="e">
        <f>'2.1'!K345</f>
        <v>#N/A</v>
      </c>
      <c r="G345" s="256" t="e">
        <f t="shared" si="90"/>
        <v>#N/A</v>
      </c>
      <c r="H345" s="254" t="e">
        <f>'1.1'!B345</f>
        <v>#N/A</v>
      </c>
      <c r="I345" s="255" t="e">
        <f>'2.1'!B345</f>
        <v>#N/A</v>
      </c>
      <c r="J345" s="254" t="e">
        <f t="shared" si="91"/>
        <v>#N/A</v>
      </c>
      <c r="K345" s="125" t="e">
        <v>#N/A</v>
      </c>
      <c r="L345" s="129" t="e">
        <v>#N/A</v>
      </c>
      <c r="M345" s="256" t="e">
        <f t="shared" si="87"/>
        <v>#N/A</v>
      </c>
      <c r="N345" s="257" t="e">
        <v>#N/A</v>
      </c>
      <c r="O345" s="258" t="e">
        <v>#N/A</v>
      </c>
      <c r="P345" s="256" t="e">
        <f t="shared" si="92"/>
        <v>#N/A</v>
      </c>
      <c r="Q345" s="161" t="e">
        <f t="shared" si="93"/>
        <v>#N/A</v>
      </c>
      <c r="R345" s="77" t="e">
        <v>#N/A</v>
      </c>
      <c r="S345" s="161" t="e">
        <f t="shared" si="88"/>
        <v>#N/A</v>
      </c>
      <c r="T345" s="33" t="e">
        <v>#N/A</v>
      </c>
    </row>
    <row r="346" spans="1:20" x14ac:dyDescent="0.25">
      <c r="A346" s="286"/>
      <c r="K346" s="152"/>
      <c r="L346" s="152"/>
    </row>
    <row r="347" spans="1:20" x14ac:dyDescent="0.25">
      <c r="A347" s="286"/>
    </row>
    <row r="348" spans="1:20" x14ac:dyDescent="0.25">
      <c r="A348" s="286"/>
    </row>
    <row r="349" spans="1:20" x14ac:dyDescent="0.25">
      <c r="A349" s="286"/>
    </row>
    <row r="350" spans="1:20" x14ac:dyDescent="0.25">
      <c r="A350" s="286"/>
    </row>
    <row r="351" spans="1:20" x14ac:dyDescent="0.25">
      <c r="A351" s="286"/>
    </row>
    <row r="352" spans="1:20"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phoneticPr fontId="26" type="noConversion"/>
  <hyperlinks>
    <hyperlink ref="A5" location="Indice!A13" display="VOLVER AL INDICE" xr:uid="{00000000-0004-0000-0A00-000000000000}"/>
  </hyperlinks>
  <pageMargins left="0.7" right="0.7" top="0.75" bottom="0.75" header="0.3" footer="0.3"/>
  <pageSetup orientation="portrait" r:id="rId1"/>
  <ignoredErrors>
    <ignoredError sqref="B255:J345 M255:M264 Q279:Q345 S279:S345 P255 P256 P257 P258 P260 P261 M266:M276 M278:M345" evalErro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54"/>
  <sheetViews>
    <sheetView zoomScale="130" zoomScaleNormal="130" workbookViewId="0">
      <pane xSplit="1" ySplit="9" topLeftCell="B16" activePane="bottomRight" state="frozen"/>
      <selection activeCell="I18" sqref="I18"/>
      <selection pane="topRight" activeCell="I18" sqref="I18"/>
      <selection pane="bottomLeft" activeCell="I18" sqref="I18"/>
      <selection pane="bottomRight" activeCell="B10" sqref="B10"/>
    </sheetView>
  </sheetViews>
  <sheetFormatPr baseColWidth="10" defaultColWidth="11.5703125" defaultRowHeight="15" x14ac:dyDescent="0.25"/>
  <cols>
    <col min="1" max="1" width="9.7109375" style="287" bestFit="1" customWidth="1"/>
    <col min="2" max="45" width="14.7109375" style="3" customWidth="1"/>
    <col min="46" max="16384" width="11.5703125" style="3"/>
  </cols>
  <sheetData>
    <row r="1" spans="1:28" ht="3" hidden="1" customHeight="1" x14ac:dyDescent="0.25">
      <c r="A1" s="280"/>
      <c r="B1" s="36"/>
      <c r="C1" s="36"/>
      <c r="D1" s="36"/>
      <c r="E1" s="36"/>
      <c r="F1" s="36"/>
      <c r="G1" s="36"/>
      <c r="H1" s="36"/>
      <c r="I1" s="36"/>
      <c r="J1" s="36"/>
      <c r="K1" s="36"/>
      <c r="L1" s="36"/>
      <c r="M1" s="36"/>
      <c r="N1" s="36"/>
      <c r="O1" s="36"/>
      <c r="P1" s="36"/>
      <c r="Q1" s="36"/>
      <c r="R1" s="36"/>
      <c r="S1" s="36"/>
      <c r="T1" s="36"/>
      <c r="U1" s="36"/>
      <c r="V1" s="36"/>
      <c r="W1" s="36"/>
      <c r="X1" s="36"/>
      <c r="Y1" s="36"/>
      <c r="Z1" s="36"/>
      <c r="AA1" s="36"/>
      <c r="AB1" s="37"/>
    </row>
    <row r="2" spans="1:28" ht="16.5" customHeight="1" x14ac:dyDescent="0.25">
      <c r="A2" s="281" t="s">
        <v>10</v>
      </c>
      <c r="B2" s="28" t="s">
        <v>405</v>
      </c>
      <c r="C2" s="28"/>
      <c r="D2" s="28"/>
      <c r="E2" s="28"/>
      <c r="F2" s="28"/>
      <c r="G2" s="28"/>
      <c r="H2" s="28"/>
      <c r="I2" s="28"/>
      <c r="J2" s="28"/>
      <c r="K2" s="28"/>
      <c r="L2" s="28"/>
      <c r="M2" s="28"/>
      <c r="N2" s="28"/>
      <c r="O2" s="28"/>
      <c r="P2" s="28"/>
      <c r="Q2" s="28"/>
      <c r="R2" s="28"/>
      <c r="S2" s="28"/>
      <c r="T2" s="28"/>
      <c r="U2" s="28"/>
      <c r="V2" s="28"/>
      <c r="W2" s="28"/>
      <c r="X2" s="28"/>
      <c r="Y2" s="28"/>
      <c r="Z2" s="28"/>
      <c r="AA2" s="28"/>
      <c r="AB2" s="30"/>
    </row>
    <row r="3" spans="1:28" ht="12.75" customHeight="1" x14ac:dyDescent="0.25">
      <c r="A3" s="281" t="s">
        <v>11</v>
      </c>
      <c r="B3" s="28" t="s">
        <v>12</v>
      </c>
      <c r="C3" s="28"/>
      <c r="D3" s="28"/>
      <c r="E3" s="28"/>
      <c r="F3" s="28"/>
      <c r="G3" s="28"/>
      <c r="H3" s="28"/>
      <c r="I3" s="28"/>
      <c r="J3" s="28"/>
      <c r="K3" s="28"/>
      <c r="L3" s="28"/>
      <c r="M3" s="28"/>
      <c r="N3" s="28"/>
      <c r="O3" s="28"/>
      <c r="P3" s="28"/>
      <c r="Q3" s="28"/>
      <c r="R3" s="28"/>
      <c r="S3" s="28"/>
      <c r="T3" s="28"/>
      <c r="U3" s="28"/>
      <c r="V3" s="28"/>
      <c r="W3" s="28"/>
      <c r="X3" s="28"/>
      <c r="Y3" s="28"/>
      <c r="Z3" s="28"/>
      <c r="AA3" s="28"/>
      <c r="AB3" s="30"/>
    </row>
    <row r="4" spans="1:28" ht="3" hidden="1" customHeight="1" x14ac:dyDescent="0.25">
      <c r="A4" s="281"/>
      <c r="B4" s="28"/>
      <c r="C4" s="28"/>
      <c r="D4" s="28"/>
      <c r="E4" s="28"/>
      <c r="F4" s="28"/>
      <c r="G4" s="28"/>
      <c r="H4" s="28"/>
      <c r="I4" s="28"/>
      <c r="J4" s="28"/>
      <c r="K4" s="28"/>
      <c r="L4" s="28"/>
      <c r="M4" s="28"/>
      <c r="N4" s="28"/>
      <c r="O4" s="28"/>
      <c r="P4" s="28"/>
      <c r="Q4" s="28"/>
      <c r="R4" s="28"/>
      <c r="S4" s="28"/>
      <c r="T4" s="28"/>
      <c r="U4" s="28"/>
      <c r="V4" s="28"/>
      <c r="W4" s="28"/>
      <c r="X4" s="28"/>
      <c r="Y4" s="28"/>
      <c r="Z4" s="28"/>
      <c r="AA4" s="28"/>
      <c r="AB4" s="30"/>
    </row>
    <row r="5" spans="1:28" ht="41.25" customHeight="1" x14ac:dyDescent="0.25">
      <c r="A5" s="282" t="s">
        <v>515</v>
      </c>
      <c r="B5" s="231" t="s">
        <v>88</v>
      </c>
      <c r="C5" s="16" t="s">
        <v>433</v>
      </c>
      <c r="D5" s="16" t="s">
        <v>491</v>
      </c>
      <c r="E5" s="231" t="s">
        <v>434</v>
      </c>
      <c r="F5" s="231" t="s">
        <v>89</v>
      </c>
      <c r="G5" s="231" t="s">
        <v>48</v>
      </c>
      <c r="H5" s="231" t="s">
        <v>157</v>
      </c>
      <c r="I5" s="231" t="s">
        <v>90</v>
      </c>
      <c r="J5" s="231" t="s">
        <v>91</v>
      </c>
      <c r="K5" s="231" t="s">
        <v>435</v>
      </c>
      <c r="L5" s="231" t="s">
        <v>92</v>
      </c>
      <c r="M5" s="231" t="s">
        <v>93</v>
      </c>
      <c r="N5" s="231" t="s">
        <v>149</v>
      </c>
      <c r="O5" s="231" t="s">
        <v>148</v>
      </c>
      <c r="P5" s="231" t="s">
        <v>150</v>
      </c>
      <c r="Q5" s="231" t="s">
        <v>151</v>
      </c>
      <c r="R5" s="231" t="s">
        <v>152</v>
      </c>
      <c r="S5" s="231" t="s">
        <v>437</v>
      </c>
      <c r="T5" s="231" t="s">
        <v>438</v>
      </c>
      <c r="U5" s="231" t="s">
        <v>153</v>
      </c>
      <c r="V5" s="231" t="s">
        <v>439</v>
      </c>
      <c r="W5" s="231" t="s">
        <v>440</v>
      </c>
      <c r="X5" s="231" t="s">
        <v>441</v>
      </c>
      <c r="Y5" s="231" t="s">
        <v>442</v>
      </c>
      <c r="Z5" s="231" t="s">
        <v>443</v>
      </c>
      <c r="AA5" s="231" t="s">
        <v>444</v>
      </c>
      <c r="AB5" s="232" t="s">
        <v>154</v>
      </c>
    </row>
    <row r="6" spans="1:28" ht="3" hidden="1" customHeight="1" x14ac:dyDescent="0.25">
      <c r="A6" s="281"/>
      <c r="B6" s="28"/>
      <c r="C6" s="28"/>
      <c r="D6" s="28"/>
      <c r="E6" s="28"/>
      <c r="F6" s="28"/>
      <c r="G6" s="28"/>
      <c r="H6" s="28"/>
      <c r="I6" s="28"/>
      <c r="J6" s="28"/>
      <c r="K6" s="28"/>
      <c r="L6" s="28"/>
      <c r="M6" s="28"/>
      <c r="N6" s="28"/>
      <c r="O6" s="28"/>
      <c r="P6" s="28"/>
      <c r="Q6" s="28"/>
      <c r="R6" s="28"/>
      <c r="S6" s="28"/>
      <c r="T6" s="28"/>
      <c r="U6" s="28"/>
      <c r="V6" s="28"/>
      <c r="W6" s="28"/>
      <c r="X6" s="28"/>
      <c r="Y6" s="28"/>
      <c r="Z6" s="28"/>
      <c r="AA6" s="28"/>
      <c r="AB6" s="59"/>
    </row>
    <row r="7" spans="1:28" ht="22.5" customHeight="1" x14ac:dyDescent="0.25">
      <c r="A7" s="281" t="s">
        <v>516</v>
      </c>
      <c r="B7" s="16" t="s">
        <v>95</v>
      </c>
      <c r="C7" s="16" t="s">
        <v>95</v>
      </c>
      <c r="D7" s="16" t="s">
        <v>95</v>
      </c>
      <c r="E7" s="16" t="s">
        <v>95</v>
      </c>
      <c r="F7" s="16" t="s">
        <v>95</v>
      </c>
      <c r="G7" s="16" t="s">
        <v>95</v>
      </c>
      <c r="H7" s="16" t="s">
        <v>95</v>
      </c>
      <c r="I7" s="16" t="s">
        <v>95</v>
      </c>
      <c r="J7" s="16" t="s">
        <v>95</v>
      </c>
      <c r="K7" s="16" t="s">
        <v>95</v>
      </c>
      <c r="L7" s="16" t="s">
        <v>95</v>
      </c>
      <c r="M7" s="16" t="s">
        <v>95</v>
      </c>
      <c r="N7" s="16" t="s">
        <v>95</v>
      </c>
      <c r="O7" s="16" t="s">
        <v>95</v>
      </c>
      <c r="P7" s="16" t="s">
        <v>95</v>
      </c>
      <c r="Q7" s="16" t="s">
        <v>95</v>
      </c>
      <c r="R7" s="16" t="s">
        <v>95</v>
      </c>
      <c r="S7" s="16" t="s">
        <v>95</v>
      </c>
      <c r="T7" s="16" t="s">
        <v>95</v>
      </c>
      <c r="U7" s="16" t="s">
        <v>95</v>
      </c>
      <c r="V7" s="16" t="s">
        <v>95</v>
      </c>
      <c r="W7" s="16" t="s">
        <v>95</v>
      </c>
      <c r="X7" s="16" t="s">
        <v>95</v>
      </c>
      <c r="Y7" s="16" t="s">
        <v>95</v>
      </c>
      <c r="Z7" s="16" t="s">
        <v>95</v>
      </c>
      <c r="AA7" s="16" t="s">
        <v>95</v>
      </c>
      <c r="AB7" s="21" t="s">
        <v>95</v>
      </c>
    </row>
    <row r="8" spans="1:28" ht="13.5" customHeight="1" x14ac:dyDescent="0.25">
      <c r="A8" s="283" t="s">
        <v>514</v>
      </c>
      <c r="B8" s="38" t="s">
        <v>449</v>
      </c>
      <c r="C8" s="38" t="s">
        <v>450</v>
      </c>
      <c r="D8" s="38" t="s">
        <v>451</v>
      </c>
      <c r="E8" s="38" t="s">
        <v>492</v>
      </c>
      <c r="F8" s="38" t="s">
        <v>452</v>
      </c>
      <c r="G8" s="38" t="s">
        <v>453</v>
      </c>
      <c r="H8" s="38" t="s">
        <v>454</v>
      </c>
      <c r="I8" s="38" t="s">
        <v>455</v>
      </c>
      <c r="J8" s="38" t="s">
        <v>456</v>
      </c>
      <c r="K8" s="38" t="s">
        <v>457</v>
      </c>
      <c r="L8" s="38" t="s">
        <v>458</v>
      </c>
      <c r="M8" s="38" t="s">
        <v>459</v>
      </c>
      <c r="N8" s="38" t="s">
        <v>460</v>
      </c>
      <c r="O8" s="38" t="s">
        <v>461</v>
      </c>
      <c r="P8" s="38" t="s">
        <v>462</v>
      </c>
      <c r="Q8" s="38" t="s">
        <v>463</v>
      </c>
      <c r="R8" s="38" t="s">
        <v>464</v>
      </c>
      <c r="S8" s="38" t="s">
        <v>465</v>
      </c>
      <c r="T8" s="38" t="s">
        <v>466</v>
      </c>
      <c r="U8" s="38" t="s">
        <v>467</v>
      </c>
      <c r="V8" s="38" t="s">
        <v>468</v>
      </c>
      <c r="W8" s="38" t="s">
        <v>469</v>
      </c>
      <c r="X8" s="38" t="s">
        <v>470</v>
      </c>
      <c r="Y8" s="38" t="s">
        <v>471</v>
      </c>
      <c r="Z8" s="38" t="s">
        <v>472</v>
      </c>
      <c r="AA8" s="38" t="s">
        <v>473</v>
      </c>
      <c r="AB8" s="39" t="s">
        <v>474</v>
      </c>
    </row>
    <row r="9" spans="1:28" ht="13.5" customHeight="1" thickBot="1" x14ac:dyDescent="0.3">
      <c r="A9" s="284"/>
      <c r="B9" s="40"/>
      <c r="C9" s="40"/>
      <c r="D9" s="40"/>
      <c r="E9" s="40"/>
      <c r="F9" s="40"/>
      <c r="G9" s="40"/>
      <c r="H9" s="40" t="s">
        <v>144</v>
      </c>
      <c r="I9" s="40"/>
      <c r="J9" s="40"/>
      <c r="K9" s="40"/>
      <c r="L9" s="40" t="s">
        <v>476</v>
      </c>
      <c r="M9" s="40" t="s">
        <v>139</v>
      </c>
      <c r="N9" s="40" t="s">
        <v>436</v>
      </c>
      <c r="O9" s="40"/>
      <c r="P9" s="40"/>
      <c r="Q9" s="40" t="s">
        <v>477</v>
      </c>
      <c r="R9" s="40"/>
      <c r="S9" s="40"/>
      <c r="T9" s="40"/>
      <c r="U9" s="40"/>
      <c r="V9" s="40"/>
      <c r="W9" s="40"/>
      <c r="X9" s="40"/>
      <c r="Y9" s="40"/>
      <c r="Z9" s="40"/>
      <c r="AA9" s="40"/>
      <c r="AB9" s="41" t="s">
        <v>445</v>
      </c>
    </row>
    <row r="10" spans="1:28" ht="12.75" customHeight="1" x14ac:dyDescent="0.25">
      <c r="A10" s="285">
        <v>2022.12</v>
      </c>
      <c r="B10" s="190">
        <f t="shared" ref="B10:B18" si="0">C10+D10+E10</f>
        <v>52854.290880920002</v>
      </c>
      <c r="C10" s="156">
        <v>51269.141766380002</v>
      </c>
      <c r="D10" s="159"/>
      <c r="E10" s="158">
        <v>1585.14911454</v>
      </c>
      <c r="F10" s="191">
        <f t="shared" ref="F10:F73" si="1">G10</f>
        <v>20751.420274749998</v>
      </c>
      <c r="G10" s="144">
        <v>20751.420274749998</v>
      </c>
      <c r="H10" s="190">
        <f t="shared" ref="H10:H22" si="2">B10-F10</f>
        <v>32102.870606170003</v>
      </c>
      <c r="I10" s="141">
        <v>0</v>
      </c>
      <c r="J10" s="137">
        <v>1134.5849766399999</v>
      </c>
      <c r="K10" s="145">
        <v>1134.5849766399999</v>
      </c>
      <c r="L10" s="189">
        <f t="shared" ref="L10:L46" si="3">B10+I10</f>
        <v>52854.290880920002</v>
      </c>
      <c r="M10" s="189">
        <f t="shared" ref="M10:M46" si="4">F10+J10</f>
        <v>21886.005251389997</v>
      </c>
      <c r="N10" s="192">
        <f t="shared" ref="N10:N22" si="5">L10-M10</f>
        <v>30968.285629530004</v>
      </c>
      <c r="O10" s="146">
        <v>1134.5849766399999</v>
      </c>
      <c r="P10" s="147">
        <v>1134.5849766399999</v>
      </c>
      <c r="Q10" s="189">
        <f t="shared" ref="Q10:Q22" si="6">N10+O10-P10</f>
        <v>30968.285629530004</v>
      </c>
      <c r="R10" s="148">
        <v>30684.566192630002</v>
      </c>
      <c r="S10" s="146">
        <v>30684.566192630002</v>
      </c>
      <c r="T10" s="147">
        <v>30684.566192630002</v>
      </c>
      <c r="U10" s="189">
        <f>V10</f>
        <v>61652.851822160002</v>
      </c>
      <c r="V10" s="189">
        <f>W10</f>
        <v>61652.851822160002</v>
      </c>
      <c r="W10" s="189">
        <f>SUM(X10:Y10)</f>
        <v>61652.851822160002</v>
      </c>
      <c r="X10" s="148">
        <v>45952.006306030002</v>
      </c>
      <c r="Y10" s="147">
        <v>15700.845516130001</v>
      </c>
      <c r="Z10" s="142">
        <v>14188.403361000001</v>
      </c>
      <c r="AA10" s="142">
        <v>14188.403361000001</v>
      </c>
      <c r="AB10" s="193">
        <f>R10-U10+Z10-AA10</f>
        <v>-30968.285629530001</v>
      </c>
    </row>
    <row r="11" spans="1:28" ht="12.75" customHeight="1" x14ac:dyDescent="0.25">
      <c r="A11" s="285">
        <v>2023.01</v>
      </c>
      <c r="B11" s="161">
        <f t="shared" si="0"/>
        <v>106.7</v>
      </c>
      <c r="C11" s="157">
        <v>0</v>
      </c>
      <c r="D11" s="136"/>
      <c r="E11" s="140">
        <v>106.7</v>
      </c>
      <c r="F11" s="160">
        <f t="shared" si="1"/>
        <v>0</v>
      </c>
      <c r="G11" s="109">
        <v>0</v>
      </c>
      <c r="H11" s="161">
        <f t="shared" si="2"/>
        <v>106.7</v>
      </c>
      <c r="I11" s="89">
        <v>0</v>
      </c>
      <c r="J11" s="140">
        <v>0</v>
      </c>
      <c r="K11" s="77">
        <v>0</v>
      </c>
      <c r="L11" s="162">
        <f t="shared" si="3"/>
        <v>106.7</v>
      </c>
      <c r="M11" s="160">
        <f t="shared" si="4"/>
        <v>0</v>
      </c>
      <c r="N11" s="162">
        <f t="shared" si="5"/>
        <v>106.7</v>
      </c>
      <c r="O11" s="88">
        <v>0</v>
      </c>
      <c r="P11" s="109">
        <v>0</v>
      </c>
      <c r="Q11" s="161">
        <f t="shared" si="6"/>
        <v>106.7</v>
      </c>
      <c r="R11" s="87">
        <v>12000</v>
      </c>
      <c r="S11" s="130">
        <v>0</v>
      </c>
      <c r="T11" s="155">
        <v>0</v>
      </c>
      <c r="U11" s="160">
        <f>V11</f>
        <v>12106.672035969999</v>
      </c>
      <c r="V11" s="160">
        <f>W11</f>
        <v>12106.672035969999</v>
      </c>
      <c r="W11" s="160">
        <f>SUM(X11:Y11)</f>
        <v>12106.672035969999</v>
      </c>
      <c r="X11" s="109">
        <v>12106.672035969999</v>
      </c>
      <c r="Y11" s="109">
        <v>0</v>
      </c>
      <c r="Z11" s="109">
        <v>0</v>
      </c>
      <c r="AA11" s="109">
        <v>0</v>
      </c>
      <c r="AB11" s="194">
        <f t="shared" ref="AB11:AB74" si="7">R11-U11</f>
        <v>-106.67203596999934</v>
      </c>
    </row>
    <row r="12" spans="1:28" ht="12.75" customHeight="1" x14ac:dyDescent="0.25">
      <c r="A12" s="285">
        <v>2023.02</v>
      </c>
      <c r="B12" s="161">
        <f t="shared" si="0"/>
        <v>189.31626159999999</v>
      </c>
      <c r="C12" s="157">
        <v>0</v>
      </c>
      <c r="D12" s="136"/>
      <c r="E12" s="140">
        <v>189.31626159999999</v>
      </c>
      <c r="F12" s="160">
        <f t="shared" si="1"/>
        <v>0</v>
      </c>
      <c r="G12" s="109">
        <v>0</v>
      </c>
      <c r="H12" s="161">
        <f t="shared" si="2"/>
        <v>189.31626159999999</v>
      </c>
      <c r="I12" s="89">
        <v>0</v>
      </c>
      <c r="J12" s="140">
        <v>4.1735899999999999E-2</v>
      </c>
      <c r="K12" s="77">
        <v>4.1735899999999999E-2</v>
      </c>
      <c r="L12" s="162">
        <f t="shared" si="3"/>
        <v>189.31626159999999</v>
      </c>
      <c r="M12" s="160">
        <f t="shared" si="4"/>
        <v>4.1735899999999999E-2</v>
      </c>
      <c r="N12" s="162">
        <f t="shared" si="5"/>
        <v>189.2745257</v>
      </c>
      <c r="O12" s="88">
        <v>0</v>
      </c>
      <c r="P12" s="109">
        <v>0</v>
      </c>
      <c r="Q12" s="161">
        <f t="shared" si="6"/>
        <v>189.2745257</v>
      </c>
      <c r="R12" s="87">
        <v>4.1735899999999999E-2</v>
      </c>
      <c r="S12" s="130">
        <v>4.1735899999999999E-2</v>
      </c>
      <c r="T12" s="155">
        <v>4.1735899999999999E-2</v>
      </c>
      <c r="U12" s="160">
        <f t="shared" ref="U12:V47" si="8">V12</f>
        <v>189.31626159999999</v>
      </c>
      <c r="V12" s="160">
        <f t="shared" si="8"/>
        <v>189.31626159999999</v>
      </c>
      <c r="W12" s="160">
        <f t="shared" ref="W12:W75" si="9">SUM(X12:Y12)</f>
        <v>189.31626159999999</v>
      </c>
      <c r="X12" s="109">
        <v>189.31626159999999</v>
      </c>
      <c r="Y12" s="109">
        <v>0</v>
      </c>
      <c r="Z12" s="109">
        <v>0</v>
      </c>
      <c r="AA12" s="109">
        <v>0</v>
      </c>
      <c r="AB12" s="194">
        <f t="shared" si="7"/>
        <v>-189.2745257</v>
      </c>
    </row>
    <row r="13" spans="1:28" ht="12.75" customHeight="1" x14ac:dyDescent="0.25">
      <c r="A13" s="285">
        <v>2023.03</v>
      </c>
      <c r="B13" s="161">
        <f t="shared" si="0"/>
        <v>0</v>
      </c>
      <c r="C13" s="157">
        <v>0</v>
      </c>
      <c r="D13" s="136"/>
      <c r="E13" s="140">
        <v>0</v>
      </c>
      <c r="F13" s="160">
        <f t="shared" si="1"/>
        <v>0</v>
      </c>
      <c r="G13" s="109">
        <v>0</v>
      </c>
      <c r="H13" s="161">
        <f t="shared" si="2"/>
        <v>0</v>
      </c>
      <c r="I13" s="89">
        <v>0</v>
      </c>
      <c r="J13" s="140">
        <v>1956.90911278</v>
      </c>
      <c r="K13" s="77">
        <v>1956.90911278</v>
      </c>
      <c r="L13" s="162">
        <f t="shared" si="3"/>
        <v>0</v>
      </c>
      <c r="M13" s="160">
        <f t="shared" si="4"/>
        <v>1956.90911278</v>
      </c>
      <c r="N13" s="162">
        <f t="shared" si="5"/>
        <v>-1956.90911278</v>
      </c>
      <c r="O13" s="88">
        <v>0</v>
      </c>
      <c r="P13" s="109">
        <v>1077.2548112300001</v>
      </c>
      <c r="Q13" s="161">
        <f t="shared" si="6"/>
        <v>-3034.1639240100003</v>
      </c>
      <c r="R13" s="87">
        <v>3034.0887993900001</v>
      </c>
      <c r="S13" s="130">
        <v>2734.1245506</v>
      </c>
      <c r="T13" s="155">
        <v>2734.1245506</v>
      </c>
      <c r="U13" s="160">
        <f t="shared" si="8"/>
        <v>-7.5124620000000419E-2</v>
      </c>
      <c r="V13" s="160">
        <f t="shared" si="8"/>
        <v>-7.5124620000000419E-2</v>
      </c>
      <c r="W13" s="160">
        <f t="shared" si="9"/>
        <v>-7.5124620000000419E-2</v>
      </c>
      <c r="X13" s="109">
        <v>-8.5060288400000008</v>
      </c>
      <c r="Y13" s="109">
        <v>8.4309042200000004</v>
      </c>
      <c r="Z13" s="109">
        <v>0</v>
      </c>
      <c r="AA13" s="109">
        <v>0</v>
      </c>
      <c r="AB13" s="194">
        <f t="shared" si="7"/>
        <v>3034.1639240100003</v>
      </c>
    </row>
    <row r="14" spans="1:28" ht="12.75" customHeight="1" x14ac:dyDescent="0.25">
      <c r="A14" s="285">
        <v>2023.04</v>
      </c>
      <c r="B14" s="161">
        <f t="shared" si="0"/>
        <v>11271.71</v>
      </c>
      <c r="C14" s="157">
        <v>11271.71</v>
      </c>
      <c r="D14" s="136"/>
      <c r="E14" s="140">
        <v>0</v>
      </c>
      <c r="F14" s="160">
        <f t="shared" si="1"/>
        <v>0</v>
      </c>
      <c r="G14" s="109">
        <v>0</v>
      </c>
      <c r="H14" s="161">
        <f t="shared" si="2"/>
        <v>11271.71</v>
      </c>
      <c r="I14" s="89">
        <v>0</v>
      </c>
      <c r="J14" s="140">
        <v>2339.37</v>
      </c>
      <c r="K14" s="77">
        <v>2339.37</v>
      </c>
      <c r="L14" s="162">
        <f t="shared" si="3"/>
        <v>11271.71</v>
      </c>
      <c r="M14" s="160">
        <f t="shared" si="4"/>
        <v>2339.37</v>
      </c>
      <c r="N14" s="162">
        <f t="shared" si="5"/>
        <v>8932.34</v>
      </c>
      <c r="O14" s="88">
        <v>351.27983558</v>
      </c>
      <c r="P14" s="109">
        <v>1512.1122974800001</v>
      </c>
      <c r="Q14" s="161">
        <f t="shared" si="6"/>
        <v>7771.5075381000006</v>
      </c>
      <c r="R14" s="87">
        <v>5937.1727543500001</v>
      </c>
      <c r="S14" s="130">
        <v>2299.2788214399998</v>
      </c>
      <c r="T14" s="155">
        <v>2299.2788214399998</v>
      </c>
      <c r="U14" s="160">
        <f t="shared" si="8"/>
        <v>13708.58331645</v>
      </c>
      <c r="V14" s="160">
        <f t="shared" si="8"/>
        <v>13708.58331645</v>
      </c>
      <c r="W14" s="160">
        <f t="shared" si="9"/>
        <v>13708.58331645</v>
      </c>
      <c r="X14" s="109">
        <v>13708.58331645</v>
      </c>
      <c r="Y14" s="109">
        <v>0</v>
      </c>
      <c r="Z14" s="109">
        <v>0</v>
      </c>
      <c r="AA14" s="109">
        <v>0</v>
      </c>
      <c r="AB14" s="194">
        <f t="shared" si="7"/>
        <v>-7771.4105620999999</v>
      </c>
    </row>
    <row r="15" spans="1:28" ht="12.75" customHeight="1" x14ac:dyDescent="0.25">
      <c r="A15" s="285">
        <v>2023.05</v>
      </c>
      <c r="B15" s="161">
        <f t="shared" si="0"/>
        <v>1838.5596064599999</v>
      </c>
      <c r="C15" s="157">
        <v>1.1455689999999999E-2</v>
      </c>
      <c r="D15" s="136"/>
      <c r="E15" s="140">
        <v>1838.5481507699999</v>
      </c>
      <c r="F15" s="160">
        <f t="shared" si="1"/>
        <v>0</v>
      </c>
      <c r="G15" s="109">
        <v>0</v>
      </c>
      <c r="H15" s="161">
        <f t="shared" si="2"/>
        <v>1838.5596064599999</v>
      </c>
      <c r="I15" s="89">
        <v>0</v>
      </c>
      <c r="J15" s="140">
        <v>2458.7465019000001</v>
      </c>
      <c r="K15" s="140">
        <v>2458.7465019000001</v>
      </c>
      <c r="L15" s="162">
        <f t="shared" si="3"/>
        <v>1838.5596064599999</v>
      </c>
      <c r="M15" s="160">
        <f t="shared" si="4"/>
        <v>2458.7465019000001</v>
      </c>
      <c r="N15" s="162">
        <f t="shared" si="5"/>
        <v>-620.18689544000017</v>
      </c>
      <c r="O15" s="88">
        <v>787.55476392000003</v>
      </c>
      <c r="P15" s="109">
        <v>1838.35562063</v>
      </c>
      <c r="Q15" s="161">
        <f t="shared" si="6"/>
        <v>-1670.9877521500002</v>
      </c>
      <c r="R15" s="87">
        <v>3216.9513091200001</v>
      </c>
      <c r="S15" s="130">
        <v>2782.7463308900001</v>
      </c>
      <c r="T15" s="155">
        <v>2782.7463308900001</v>
      </c>
      <c r="U15" s="160">
        <f t="shared" si="8"/>
        <v>1546.06355697</v>
      </c>
      <c r="V15" s="160">
        <f t="shared" si="8"/>
        <v>1546.06355697</v>
      </c>
      <c r="W15" s="160">
        <f t="shared" si="9"/>
        <v>1546.06355697</v>
      </c>
      <c r="X15" s="109">
        <v>926.10863209000001</v>
      </c>
      <c r="Y15" s="109">
        <v>619.95492488000002</v>
      </c>
      <c r="Z15" s="109">
        <v>0</v>
      </c>
      <c r="AA15" s="109">
        <v>0</v>
      </c>
      <c r="AB15" s="194">
        <f t="shared" si="7"/>
        <v>1670.8877521500001</v>
      </c>
    </row>
    <row r="16" spans="1:28" ht="12.75" customHeight="1" x14ac:dyDescent="0.25">
      <c r="A16" s="285">
        <v>2023.06</v>
      </c>
      <c r="B16" s="161">
        <f t="shared" si="0"/>
        <v>0</v>
      </c>
      <c r="C16" s="157">
        <v>0</v>
      </c>
      <c r="D16" s="136"/>
      <c r="E16" s="140">
        <v>0</v>
      </c>
      <c r="F16" s="160">
        <f t="shared" si="1"/>
        <v>0</v>
      </c>
      <c r="G16" s="109">
        <v>0</v>
      </c>
      <c r="H16" s="161">
        <f t="shared" si="2"/>
        <v>0</v>
      </c>
      <c r="I16" s="89">
        <v>0</v>
      </c>
      <c r="J16" s="140">
        <v>539.76341083</v>
      </c>
      <c r="K16" s="77">
        <v>539.76341083</v>
      </c>
      <c r="L16" s="162">
        <f t="shared" si="3"/>
        <v>0</v>
      </c>
      <c r="M16" s="160">
        <f t="shared" si="4"/>
        <v>539.76341083</v>
      </c>
      <c r="N16" s="162">
        <f t="shared" si="5"/>
        <v>-539.76341083</v>
      </c>
      <c r="O16" s="88">
        <v>1543.6460812099999</v>
      </c>
      <c r="P16" s="109">
        <v>296.40216429999998</v>
      </c>
      <c r="Q16" s="161">
        <f t="shared" si="6"/>
        <v>707.48050607999994</v>
      </c>
      <c r="R16" s="87">
        <v>-3412.36437273</v>
      </c>
      <c r="S16" s="130">
        <v>-3459.9163594500001</v>
      </c>
      <c r="T16" s="155">
        <v>-3459.9163594500001</v>
      </c>
      <c r="U16" s="160">
        <f t="shared" si="8"/>
        <v>-2704.8838666500001</v>
      </c>
      <c r="V16" s="160">
        <f t="shared" si="8"/>
        <v>-2704.8838666500001</v>
      </c>
      <c r="W16" s="160">
        <f t="shared" si="9"/>
        <v>-2704.8838666500001</v>
      </c>
      <c r="X16" s="109">
        <v>-2704.8838666500001</v>
      </c>
      <c r="Y16" s="109">
        <v>0</v>
      </c>
      <c r="Z16" s="109">
        <v>0</v>
      </c>
      <c r="AA16" s="109">
        <v>0</v>
      </c>
      <c r="AB16" s="194">
        <f t="shared" si="7"/>
        <v>-707.48050607999994</v>
      </c>
    </row>
    <row r="17" spans="1:28" ht="12.75" customHeight="1" x14ac:dyDescent="0.25">
      <c r="A17" s="285">
        <v>2023.07</v>
      </c>
      <c r="B17" s="161">
        <f t="shared" si="0"/>
        <v>158.97999999999999</v>
      </c>
      <c r="C17" s="157">
        <v>0</v>
      </c>
      <c r="D17" s="136"/>
      <c r="E17" s="140">
        <v>158.97999999999999</v>
      </c>
      <c r="F17" s="160">
        <f t="shared" si="1"/>
        <v>0</v>
      </c>
      <c r="G17" s="109">
        <v>0</v>
      </c>
      <c r="H17" s="161">
        <f t="shared" si="2"/>
        <v>158.97999999999999</v>
      </c>
      <c r="I17" s="89">
        <v>0</v>
      </c>
      <c r="J17" s="140">
        <v>2321.83</v>
      </c>
      <c r="K17" s="77">
        <v>2321.83</v>
      </c>
      <c r="L17" s="162">
        <f t="shared" si="3"/>
        <v>158.97999999999999</v>
      </c>
      <c r="M17" s="160">
        <f t="shared" si="4"/>
        <v>2321.83</v>
      </c>
      <c r="N17" s="162">
        <f t="shared" si="5"/>
        <v>-2162.85</v>
      </c>
      <c r="O17" s="88">
        <v>3849.0677766600002</v>
      </c>
      <c r="P17" s="109">
        <v>1807.46777666</v>
      </c>
      <c r="Q17" s="161">
        <f t="shared" si="6"/>
        <v>-121.24999999999977</v>
      </c>
      <c r="R17" s="87">
        <v>-1891.8077917099999</v>
      </c>
      <c r="S17" s="130">
        <v>-2251.0215892199999</v>
      </c>
      <c r="T17" s="155">
        <v>-2251.0215892199999</v>
      </c>
      <c r="U17" s="160">
        <f t="shared" si="8"/>
        <v>-2012.9675169499999</v>
      </c>
      <c r="V17" s="160">
        <f t="shared" si="8"/>
        <v>-2012.9675169499999</v>
      </c>
      <c r="W17" s="160">
        <f t="shared" si="9"/>
        <v>-2012.9675169499999</v>
      </c>
      <c r="X17" s="109">
        <v>-2012.9675169499999</v>
      </c>
      <c r="Y17" s="109">
        <v>0</v>
      </c>
      <c r="Z17" s="109">
        <v>0</v>
      </c>
      <c r="AA17" s="109">
        <v>0</v>
      </c>
      <c r="AB17" s="194">
        <f t="shared" si="7"/>
        <v>121.15972523999994</v>
      </c>
    </row>
    <row r="18" spans="1:28" ht="12.75" customHeight="1" x14ac:dyDescent="0.25">
      <c r="A18" s="285">
        <v>2023.08</v>
      </c>
      <c r="B18" s="161">
        <f t="shared" si="0"/>
        <v>39547.387701250002</v>
      </c>
      <c r="C18" s="157">
        <v>39262.567701250002</v>
      </c>
      <c r="D18" s="137">
        <v>0.17</v>
      </c>
      <c r="E18" s="140">
        <v>284.64999999999998</v>
      </c>
      <c r="F18" s="160">
        <f t="shared" si="1"/>
        <v>0</v>
      </c>
      <c r="G18" s="109">
        <v>0</v>
      </c>
      <c r="H18" s="161">
        <f t="shared" si="2"/>
        <v>39547.387701250002</v>
      </c>
      <c r="I18" s="89">
        <v>0</v>
      </c>
      <c r="J18" s="140">
        <v>3755.58</v>
      </c>
      <c r="K18" s="77">
        <v>3755.58</v>
      </c>
      <c r="L18" s="162">
        <f t="shared" si="3"/>
        <v>39547.387701250002</v>
      </c>
      <c r="M18" s="160">
        <f t="shared" si="4"/>
        <v>3755.58</v>
      </c>
      <c r="N18" s="162">
        <f t="shared" si="5"/>
        <v>35791.80770125</v>
      </c>
      <c r="O18" s="88">
        <v>2793.3234846400001</v>
      </c>
      <c r="P18" s="109">
        <v>2793.2234846400002</v>
      </c>
      <c r="Q18" s="161">
        <f t="shared" si="6"/>
        <v>35791.907701249998</v>
      </c>
      <c r="R18" s="87">
        <v>514.00061557000004</v>
      </c>
      <c r="S18" s="130">
        <v>-105.30669199</v>
      </c>
      <c r="T18" s="155">
        <v>-105.30669199</v>
      </c>
      <c r="U18" s="160">
        <f t="shared" si="8"/>
        <v>36305.839835489998</v>
      </c>
      <c r="V18" s="160">
        <f t="shared" si="8"/>
        <v>36305.839835489998</v>
      </c>
      <c r="W18" s="160">
        <f t="shared" si="9"/>
        <v>36305.839835489998</v>
      </c>
      <c r="X18" s="109">
        <v>35651.568581899999</v>
      </c>
      <c r="Y18" s="109">
        <v>654.27125359000001</v>
      </c>
      <c r="Z18" s="109">
        <v>225</v>
      </c>
      <c r="AA18" s="109">
        <v>225</v>
      </c>
      <c r="AB18" s="194">
        <f t="shared" si="7"/>
        <v>-35791.839219919995</v>
      </c>
    </row>
    <row r="19" spans="1:28" ht="12.75" customHeight="1" x14ac:dyDescent="0.25">
      <c r="A19" s="285">
        <v>2023.09</v>
      </c>
      <c r="B19" s="161">
        <f>C19+D19+E19</f>
        <v>20.95</v>
      </c>
      <c r="C19" s="157">
        <v>0</v>
      </c>
      <c r="D19" s="90">
        <v>20.95</v>
      </c>
      <c r="E19" s="140">
        <v>0</v>
      </c>
      <c r="F19" s="160">
        <f t="shared" si="1"/>
        <v>0</v>
      </c>
      <c r="G19" s="109">
        <v>0</v>
      </c>
      <c r="H19" s="161">
        <f t="shared" si="2"/>
        <v>20.95</v>
      </c>
      <c r="I19" s="89">
        <v>0</v>
      </c>
      <c r="J19" s="140">
        <v>9775.5300000000007</v>
      </c>
      <c r="K19" s="77">
        <v>9775.5300000000007</v>
      </c>
      <c r="L19" s="162">
        <f t="shared" si="3"/>
        <v>20.95</v>
      </c>
      <c r="M19" s="160">
        <f t="shared" si="4"/>
        <v>9775.5300000000007</v>
      </c>
      <c r="N19" s="162">
        <f t="shared" si="5"/>
        <v>-9754.58</v>
      </c>
      <c r="O19" s="88">
        <v>4324.8877139400001</v>
      </c>
      <c r="P19" s="109">
        <v>8755.2313958300001</v>
      </c>
      <c r="Q19" s="161">
        <f t="shared" si="6"/>
        <v>-14184.923681889999</v>
      </c>
      <c r="R19" s="87">
        <v>8468.1508832300005</v>
      </c>
      <c r="S19" s="130">
        <v>7341.8721087699996</v>
      </c>
      <c r="T19" s="155">
        <v>7341.8721087699996</v>
      </c>
      <c r="U19" s="160">
        <f t="shared" si="8"/>
        <v>-5716.76911853</v>
      </c>
      <c r="V19" s="160">
        <f t="shared" si="8"/>
        <v>-5716.76911853</v>
      </c>
      <c r="W19" s="160">
        <f t="shared" si="9"/>
        <v>-5716.76911853</v>
      </c>
      <c r="X19" s="109">
        <v>-6964.1659225900003</v>
      </c>
      <c r="Y19" s="109">
        <v>1247.39680406</v>
      </c>
      <c r="Z19" s="109">
        <v>0</v>
      </c>
      <c r="AA19" s="109">
        <v>0</v>
      </c>
      <c r="AB19" s="194">
        <f t="shared" si="7"/>
        <v>14184.920001760001</v>
      </c>
    </row>
    <row r="20" spans="1:28" ht="12.75" customHeight="1" x14ac:dyDescent="0.25">
      <c r="A20" s="285">
        <v>2023.1</v>
      </c>
      <c r="B20" s="161">
        <f t="shared" ref="B20:B83" si="10">C20+D20+E20</f>
        <v>0</v>
      </c>
      <c r="C20" s="157">
        <v>0</v>
      </c>
      <c r="D20" s="88">
        <v>0</v>
      </c>
      <c r="E20" s="140">
        <v>0</v>
      </c>
      <c r="F20" s="160">
        <f t="shared" si="1"/>
        <v>0</v>
      </c>
      <c r="G20" s="109">
        <v>0</v>
      </c>
      <c r="H20" s="161">
        <f t="shared" si="2"/>
        <v>0</v>
      </c>
      <c r="I20" s="89">
        <v>0</v>
      </c>
      <c r="J20" s="140">
        <v>3373.64</v>
      </c>
      <c r="K20" s="77">
        <v>3373.64</v>
      </c>
      <c r="L20" s="162">
        <f>B20+I20</f>
        <v>0</v>
      </c>
      <c r="M20" s="160">
        <f>F20+J20</f>
        <v>3373.64</v>
      </c>
      <c r="N20" s="162">
        <f t="shared" si="5"/>
        <v>-3373.64</v>
      </c>
      <c r="O20" s="88">
        <v>4964.66639768</v>
      </c>
      <c r="P20" s="109">
        <v>3760.4760957100002</v>
      </c>
      <c r="Q20" s="161">
        <f t="shared" si="6"/>
        <v>-2169.44969803</v>
      </c>
      <c r="R20" s="87">
        <v>-3358.6644092800002</v>
      </c>
      <c r="S20" s="130">
        <v>-3632.9168225499998</v>
      </c>
      <c r="T20" s="155">
        <v>-3632.9168225499998</v>
      </c>
      <c r="U20" s="160">
        <f t="shared" si="8"/>
        <v>-4252.6483104500003</v>
      </c>
      <c r="V20" s="160">
        <f t="shared" si="8"/>
        <v>-4252.6483104500003</v>
      </c>
      <c r="W20" s="160">
        <f>SUM(X20:Y20)</f>
        <v>-4252.6483104500003</v>
      </c>
      <c r="X20" s="109">
        <v>-5528.0233711000001</v>
      </c>
      <c r="Y20" s="109">
        <v>1275.37506065</v>
      </c>
      <c r="Z20" s="109">
        <v>1275.4520781199999</v>
      </c>
      <c r="AA20" s="109">
        <v>0</v>
      </c>
      <c r="AB20" s="194">
        <f t="shared" si="7"/>
        <v>893.98390117000008</v>
      </c>
    </row>
    <row r="21" spans="1:28" ht="12.75" customHeight="1" x14ac:dyDescent="0.25">
      <c r="A21" s="285">
        <v>2023.11</v>
      </c>
      <c r="B21" s="161">
        <f t="shared" si="10"/>
        <v>3040.04</v>
      </c>
      <c r="C21" s="157">
        <v>0</v>
      </c>
      <c r="D21" s="88">
        <v>0</v>
      </c>
      <c r="E21" s="140">
        <v>3040.04</v>
      </c>
      <c r="F21" s="160">
        <f t="shared" si="1"/>
        <v>0</v>
      </c>
      <c r="G21" s="109">
        <v>0</v>
      </c>
      <c r="H21" s="161">
        <f t="shared" si="2"/>
        <v>3040.04</v>
      </c>
      <c r="I21" s="89">
        <v>0</v>
      </c>
      <c r="J21" s="140">
        <v>1281.75</v>
      </c>
      <c r="K21" s="77">
        <v>1281.75</v>
      </c>
      <c r="L21" s="162">
        <f t="shared" si="3"/>
        <v>3040.04</v>
      </c>
      <c r="M21" s="160">
        <f t="shared" si="4"/>
        <v>1281.75</v>
      </c>
      <c r="N21" s="162">
        <f t="shared" si="5"/>
        <v>1758.29</v>
      </c>
      <c r="O21" s="88">
        <v>1889.6438625600022</v>
      </c>
      <c r="P21" s="88">
        <v>-1336.4537302899989</v>
      </c>
      <c r="Q21" s="161">
        <f t="shared" si="6"/>
        <v>4984.3875928500011</v>
      </c>
      <c r="R21" s="87">
        <v>-5330.2984795699958</v>
      </c>
      <c r="S21" s="130">
        <v>-5333.858900119998</v>
      </c>
      <c r="T21" s="155">
        <v>-5333.858900119998</v>
      </c>
      <c r="U21" s="160">
        <v>-1621.3980163900001</v>
      </c>
      <c r="V21" s="160">
        <v>-1621.3980163900001</v>
      </c>
      <c r="W21" s="160">
        <v>-1621.3980163900001</v>
      </c>
      <c r="X21" s="109">
        <v>-1715.0441296399949</v>
      </c>
      <c r="Y21" s="109">
        <v>93.646113250000326</v>
      </c>
      <c r="Z21" s="109">
        <v>791.81994990000021</v>
      </c>
      <c r="AA21" s="109">
        <v>2067.2720280200001</v>
      </c>
      <c r="AB21" s="194">
        <f t="shared" si="7"/>
        <v>-3708.9004631799958</v>
      </c>
    </row>
    <row r="22" spans="1:28" ht="12.75" customHeight="1" x14ac:dyDescent="0.25">
      <c r="A22" s="285">
        <v>2023.12</v>
      </c>
      <c r="B22" s="161">
        <f t="shared" si="10"/>
        <v>28.208712590000001</v>
      </c>
      <c r="C22" s="157">
        <v>0</v>
      </c>
      <c r="D22" s="88">
        <v>28.208712590000001</v>
      </c>
      <c r="E22" s="140">
        <v>0</v>
      </c>
      <c r="F22" s="160">
        <f t="shared" si="1"/>
        <v>0</v>
      </c>
      <c r="G22" s="109">
        <v>0</v>
      </c>
      <c r="H22" s="161">
        <f t="shared" si="2"/>
        <v>28.208712590000001</v>
      </c>
      <c r="I22" s="89">
        <v>0</v>
      </c>
      <c r="J22" s="140">
        <v>20103.669999999998</v>
      </c>
      <c r="K22" s="77">
        <v>20103.669999999998</v>
      </c>
      <c r="L22" s="162">
        <f t="shared" si="3"/>
        <v>28.208712590000001</v>
      </c>
      <c r="M22" s="160">
        <f t="shared" si="4"/>
        <v>20103.669999999998</v>
      </c>
      <c r="N22" s="162">
        <f t="shared" si="5"/>
        <v>-20075.461287409998</v>
      </c>
      <c r="O22" s="88">
        <v>15159.471081530002</v>
      </c>
      <c r="P22" s="88">
        <v>15159.471081530002</v>
      </c>
      <c r="Q22" s="161">
        <f t="shared" si="6"/>
        <v>-20075.461287409998</v>
      </c>
      <c r="R22" s="87">
        <v>33761.114532199994</v>
      </c>
      <c r="S22" s="130">
        <v>31929.4813106</v>
      </c>
      <c r="T22" s="155">
        <v>31929.4813106</v>
      </c>
      <c r="U22" s="160">
        <v>13685.657141899999</v>
      </c>
      <c r="V22" s="160">
        <v>13685.657141899999</v>
      </c>
      <c r="W22" s="160">
        <v>13685.657141899999</v>
      </c>
      <c r="X22" s="109">
        <v>10269.090052030006</v>
      </c>
      <c r="Y22" s="109">
        <v>3416.5670898699996</v>
      </c>
      <c r="Z22" s="109">
        <v>0</v>
      </c>
      <c r="AA22" s="109">
        <v>0</v>
      </c>
      <c r="AB22" s="194">
        <f t="shared" si="7"/>
        <v>20075.457390299995</v>
      </c>
    </row>
    <row r="23" spans="1:28" ht="12.75" customHeight="1" x14ac:dyDescent="0.25">
      <c r="A23" s="285">
        <v>2024.01</v>
      </c>
      <c r="B23" s="211"/>
      <c r="C23" s="209"/>
      <c r="D23" s="136"/>
      <c r="E23" s="210"/>
      <c r="F23" s="212"/>
      <c r="G23" s="133"/>
      <c r="H23" s="211"/>
      <c r="I23" s="213"/>
      <c r="J23" s="210"/>
      <c r="K23" s="214"/>
      <c r="L23" s="215"/>
      <c r="M23" s="212"/>
      <c r="N23" s="215"/>
      <c r="O23" s="136"/>
      <c r="P23" s="133"/>
      <c r="Q23" s="211"/>
      <c r="R23" s="216"/>
      <c r="S23" s="203"/>
      <c r="T23" s="219"/>
      <c r="U23" s="212"/>
      <c r="V23" s="212"/>
      <c r="W23" s="212"/>
      <c r="X23" s="133"/>
      <c r="Y23" s="133"/>
      <c r="Z23" s="133"/>
      <c r="AA23" s="133"/>
      <c r="AB23" s="217"/>
    </row>
    <row r="24" spans="1:28" ht="12.75" customHeight="1" x14ac:dyDescent="0.25">
      <c r="A24" s="285">
        <v>2024.02</v>
      </c>
      <c r="B24" s="211"/>
      <c r="C24" s="209"/>
      <c r="D24" s="136"/>
      <c r="E24" s="210"/>
      <c r="F24" s="212"/>
      <c r="G24" s="133"/>
      <c r="H24" s="211"/>
      <c r="I24" s="213"/>
      <c r="J24" s="210"/>
      <c r="K24" s="214"/>
      <c r="L24" s="215"/>
      <c r="M24" s="212"/>
      <c r="N24" s="215"/>
      <c r="O24" s="136"/>
      <c r="P24" s="133"/>
      <c r="Q24" s="211"/>
      <c r="R24" s="216"/>
      <c r="S24" s="203"/>
      <c r="T24" s="219"/>
      <c r="U24" s="212"/>
      <c r="V24" s="212"/>
      <c r="W24" s="212"/>
      <c r="X24" s="133"/>
      <c r="Y24" s="133"/>
      <c r="Z24" s="133"/>
      <c r="AA24" s="133"/>
      <c r="AB24" s="217"/>
    </row>
    <row r="25" spans="1:28" ht="12.75" customHeight="1" x14ac:dyDescent="0.25">
      <c r="A25" s="285">
        <v>2024.03</v>
      </c>
      <c r="B25" s="211"/>
      <c r="C25" s="209"/>
      <c r="D25" s="136"/>
      <c r="E25" s="210"/>
      <c r="F25" s="212"/>
      <c r="G25" s="133"/>
      <c r="H25" s="211"/>
      <c r="I25" s="213"/>
      <c r="J25" s="210"/>
      <c r="K25" s="214"/>
      <c r="L25" s="215"/>
      <c r="M25" s="212"/>
      <c r="N25" s="215"/>
      <c r="O25" s="136"/>
      <c r="P25" s="133"/>
      <c r="Q25" s="211"/>
      <c r="R25" s="216"/>
      <c r="S25" s="203"/>
      <c r="T25" s="219"/>
      <c r="U25" s="212"/>
      <c r="V25" s="212"/>
      <c r="W25" s="212"/>
      <c r="X25" s="133"/>
      <c r="Y25" s="133"/>
      <c r="Z25" s="133"/>
      <c r="AA25" s="133"/>
      <c r="AB25" s="217"/>
    </row>
    <row r="26" spans="1:28" ht="12.75" customHeight="1" x14ac:dyDescent="0.25">
      <c r="A26" s="285">
        <v>2024.04</v>
      </c>
      <c r="B26" s="211"/>
      <c r="C26" s="209"/>
      <c r="D26" s="136"/>
      <c r="E26" s="210"/>
      <c r="F26" s="212"/>
      <c r="G26" s="133"/>
      <c r="H26" s="211"/>
      <c r="I26" s="213"/>
      <c r="J26" s="210"/>
      <c r="K26" s="214"/>
      <c r="L26" s="215"/>
      <c r="M26" s="212"/>
      <c r="N26" s="215"/>
      <c r="O26" s="136"/>
      <c r="P26" s="133"/>
      <c r="Q26" s="211"/>
      <c r="R26" s="216"/>
      <c r="S26" s="203"/>
      <c r="T26" s="219"/>
      <c r="U26" s="212"/>
      <c r="V26" s="212"/>
      <c r="W26" s="212"/>
      <c r="X26" s="133"/>
      <c r="Y26" s="133"/>
      <c r="Z26" s="133"/>
      <c r="AA26" s="133"/>
      <c r="AB26" s="217"/>
    </row>
    <row r="27" spans="1:28" ht="12.75" customHeight="1" x14ac:dyDescent="0.25">
      <c r="A27" s="285">
        <v>2024.05</v>
      </c>
      <c r="B27" s="211"/>
      <c r="C27" s="209"/>
      <c r="D27" s="136"/>
      <c r="E27" s="210"/>
      <c r="F27" s="212"/>
      <c r="G27" s="133"/>
      <c r="H27" s="211"/>
      <c r="I27" s="213"/>
      <c r="J27" s="210"/>
      <c r="K27" s="214"/>
      <c r="L27" s="215"/>
      <c r="M27" s="212"/>
      <c r="N27" s="215"/>
      <c r="O27" s="136"/>
      <c r="P27" s="133"/>
      <c r="Q27" s="211"/>
      <c r="R27" s="216"/>
      <c r="S27" s="203"/>
      <c r="T27" s="219"/>
      <c r="U27" s="212"/>
      <c r="V27" s="212"/>
      <c r="W27" s="212"/>
      <c r="X27" s="133"/>
      <c r="Y27" s="133"/>
      <c r="Z27" s="133"/>
      <c r="AA27" s="133"/>
      <c r="AB27" s="217"/>
    </row>
    <row r="28" spans="1:28" ht="12.75" customHeight="1" x14ac:dyDescent="0.25">
      <c r="A28" s="285">
        <v>2024.06</v>
      </c>
      <c r="B28" s="211"/>
      <c r="C28" s="209"/>
      <c r="D28" s="136"/>
      <c r="E28" s="210"/>
      <c r="F28" s="212"/>
      <c r="G28" s="133"/>
      <c r="H28" s="211"/>
      <c r="I28" s="213"/>
      <c r="J28" s="210"/>
      <c r="K28" s="214"/>
      <c r="L28" s="215"/>
      <c r="M28" s="212"/>
      <c r="N28" s="215"/>
      <c r="O28" s="136"/>
      <c r="P28" s="133"/>
      <c r="Q28" s="211"/>
      <c r="R28" s="216"/>
      <c r="S28" s="203"/>
      <c r="T28" s="219"/>
      <c r="U28" s="212"/>
      <c r="V28" s="212"/>
      <c r="W28" s="212"/>
      <c r="X28" s="133"/>
      <c r="Y28" s="133"/>
      <c r="Z28" s="133"/>
      <c r="AA28" s="133"/>
      <c r="AB28" s="217"/>
    </row>
    <row r="29" spans="1:28" ht="12.75" customHeight="1" x14ac:dyDescent="0.25">
      <c r="A29" s="285">
        <v>2024.07</v>
      </c>
      <c r="B29" s="211"/>
      <c r="C29" s="209"/>
      <c r="D29" s="136"/>
      <c r="E29" s="210"/>
      <c r="F29" s="212"/>
      <c r="G29" s="133"/>
      <c r="H29" s="211"/>
      <c r="I29" s="213"/>
      <c r="J29" s="210"/>
      <c r="K29" s="214"/>
      <c r="L29" s="215"/>
      <c r="M29" s="212"/>
      <c r="N29" s="215"/>
      <c r="O29" s="136"/>
      <c r="P29" s="133"/>
      <c r="Q29" s="211"/>
      <c r="R29" s="216"/>
      <c r="S29" s="203"/>
      <c r="T29" s="219"/>
      <c r="U29" s="212"/>
      <c r="V29" s="212"/>
      <c r="W29" s="212"/>
      <c r="X29" s="133"/>
      <c r="Y29" s="133"/>
      <c r="Z29" s="133"/>
      <c r="AA29" s="133"/>
      <c r="AB29" s="217"/>
    </row>
    <row r="30" spans="1:28" ht="12.75" customHeight="1" x14ac:dyDescent="0.25">
      <c r="A30" s="285">
        <v>2024.08</v>
      </c>
      <c r="B30" s="211"/>
      <c r="C30" s="209"/>
      <c r="D30" s="136"/>
      <c r="E30" s="210"/>
      <c r="F30" s="212"/>
      <c r="G30" s="133"/>
      <c r="H30" s="211"/>
      <c r="I30" s="213"/>
      <c r="J30" s="210"/>
      <c r="K30" s="214"/>
      <c r="L30" s="215"/>
      <c r="M30" s="212"/>
      <c r="N30" s="215"/>
      <c r="O30" s="136"/>
      <c r="P30" s="133"/>
      <c r="Q30" s="211"/>
      <c r="R30" s="216"/>
      <c r="S30" s="203"/>
      <c r="T30" s="219"/>
      <c r="U30" s="212"/>
      <c r="V30" s="212"/>
      <c r="W30" s="212"/>
      <c r="X30" s="133"/>
      <c r="Y30" s="133"/>
      <c r="Z30" s="133"/>
      <c r="AA30" s="133"/>
      <c r="AB30" s="217"/>
    </row>
    <row r="31" spans="1:28" ht="12.75" customHeight="1" x14ac:dyDescent="0.25">
      <c r="A31" s="285">
        <v>2024.09</v>
      </c>
      <c r="B31" s="211"/>
      <c r="C31" s="209"/>
      <c r="D31" s="136"/>
      <c r="E31" s="210"/>
      <c r="F31" s="212"/>
      <c r="G31" s="133"/>
      <c r="H31" s="211"/>
      <c r="I31" s="213"/>
      <c r="J31" s="210"/>
      <c r="K31" s="214"/>
      <c r="L31" s="215"/>
      <c r="M31" s="212"/>
      <c r="N31" s="215"/>
      <c r="O31" s="136"/>
      <c r="P31" s="133"/>
      <c r="Q31" s="211"/>
      <c r="R31" s="216"/>
      <c r="S31" s="203"/>
      <c r="T31" s="219"/>
      <c r="U31" s="212"/>
      <c r="V31" s="212"/>
      <c r="W31" s="212"/>
      <c r="X31" s="133"/>
      <c r="Y31" s="133"/>
      <c r="Z31" s="133"/>
      <c r="AA31" s="133"/>
      <c r="AB31" s="217"/>
    </row>
    <row r="32" spans="1:28" ht="12.75" customHeight="1" x14ac:dyDescent="0.25">
      <c r="A32" s="285">
        <v>2024.1</v>
      </c>
      <c r="B32" s="211"/>
      <c r="C32" s="209"/>
      <c r="D32" s="136"/>
      <c r="E32" s="210"/>
      <c r="F32" s="212"/>
      <c r="G32" s="133"/>
      <c r="H32" s="211"/>
      <c r="I32" s="213"/>
      <c r="J32" s="210"/>
      <c r="K32" s="214"/>
      <c r="L32" s="215"/>
      <c r="M32" s="212"/>
      <c r="N32" s="215"/>
      <c r="O32" s="136"/>
      <c r="P32" s="133"/>
      <c r="Q32" s="211"/>
      <c r="R32" s="216"/>
      <c r="S32" s="203"/>
      <c r="T32" s="219"/>
      <c r="U32" s="212"/>
      <c r="V32" s="212"/>
      <c r="W32" s="212"/>
      <c r="X32" s="133"/>
      <c r="Y32" s="133"/>
      <c r="Z32" s="133"/>
      <c r="AA32" s="133"/>
      <c r="AB32" s="217"/>
    </row>
    <row r="33" spans="1:28" ht="12.75" customHeight="1" x14ac:dyDescent="0.25">
      <c r="A33" s="285">
        <v>2024.11</v>
      </c>
      <c r="B33" s="211"/>
      <c r="C33" s="209"/>
      <c r="D33" s="136"/>
      <c r="E33" s="210"/>
      <c r="F33" s="212"/>
      <c r="G33" s="133"/>
      <c r="H33" s="211"/>
      <c r="I33" s="213"/>
      <c r="J33" s="210"/>
      <c r="K33" s="214"/>
      <c r="L33" s="215"/>
      <c r="M33" s="212"/>
      <c r="N33" s="215"/>
      <c r="O33" s="136"/>
      <c r="P33" s="133"/>
      <c r="Q33" s="211"/>
      <c r="R33" s="216"/>
      <c r="S33" s="203"/>
      <c r="T33" s="219"/>
      <c r="U33" s="212"/>
      <c r="V33" s="212"/>
      <c r="W33" s="212"/>
      <c r="X33" s="133"/>
      <c r="Y33" s="133"/>
      <c r="Z33" s="133"/>
      <c r="AA33" s="133"/>
      <c r="AB33" s="217"/>
    </row>
    <row r="34" spans="1:28" ht="12.75" customHeight="1" x14ac:dyDescent="0.25">
      <c r="A34" s="285">
        <v>2024.12</v>
      </c>
      <c r="B34" s="211"/>
      <c r="C34" s="209"/>
      <c r="D34" s="136"/>
      <c r="E34" s="210"/>
      <c r="F34" s="212"/>
      <c r="G34" s="133"/>
      <c r="H34" s="211"/>
      <c r="I34" s="213"/>
      <c r="J34" s="210"/>
      <c r="K34" s="214"/>
      <c r="L34" s="215"/>
      <c r="M34" s="212"/>
      <c r="N34" s="215"/>
      <c r="O34" s="136"/>
      <c r="P34" s="133"/>
      <c r="Q34" s="211"/>
      <c r="R34" s="216"/>
      <c r="S34" s="203"/>
      <c r="T34" s="219"/>
      <c r="U34" s="212"/>
      <c r="V34" s="212"/>
      <c r="W34" s="212"/>
      <c r="X34" s="133"/>
      <c r="Y34" s="133"/>
      <c r="Z34" s="133"/>
      <c r="AA34" s="133"/>
      <c r="AB34" s="217"/>
    </row>
    <row r="35" spans="1:28" ht="12.75" customHeight="1" x14ac:dyDescent="0.25">
      <c r="A35" s="285">
        <v>2025.01</v>
      </c>
      <c r="B35" s="211"/>
      <c r="C35" s="209"/>
      <c r="D35" s="136"/>
      <c r="E35" s="210"/>
      <c r="F35" s="212"/>
      <c r="G35" s="133"/>
      <c r="H35" s="211"/>
      <c r="I35" s="213"/>
      <c r="J35" s="210"/>
      <c r="K35" s="214"/>
      <c r="L35" s="215"/>
      <c r="M35" s="212"/>
      <c r="N35" s="215"/>
      <c r="O35" s="136"/>
      <c r="P35" s="133"/>
      <c r="Q35" s="211"/>
      <c r="R35" s="216"/>
      <c r="S35" s="203"/>
      <c r="T35" s="219"/>
      <c r="U35" s="212"/>
      <c r="V35" s="212"/>
      <c r="W35" s="212"/>
      <c r="X35" s="133"/>
      <c r="Y35" s="133"/>
      <c r="Z35" s="133"/>
      <c r="AA35" s="133"/>
      <c r="AB35" s="217"/>
    </row>
    <row r="36" spans="1:28" ht="12.75" customHeight="1" x14ac:dyDescent="0.25">
      <c r="A36" s="285">
        <v>2025.02</v>
      </c>
      <c r="B36" s="211"/>
      <c r="C36" s="209"/>
      <c r="D36" s="136"/>
      <c r="E36" s="210"/>
      <c r="F36" s="212"/>
      <c r="G36" s="133"/>
      <c r="H36" s="211"/>
      <c r="I36" s="213"/>
      <c r="J36" s="210"/>
      <c r="K36" s="214"/>
      <c r="L36" s="215"/>
      <c r="M36" s="212"/>
      <c r="N36" s="215"/>
      <c r="O36" s="136"/>
      <c r="P36" s="133"/>
      <c r="Q36" s="211"/>
      <c r="R36" s="216"/>
      <c r="S36" s="203"/>
      <c r="T36" s="219"/>
      <c r="U36" s="212"/>
      <c r="V36" s="212"/>
      <c r="W36" s="212"/>
      <c r="X36" s="133"/>
      <c r="Y36" s="133"/>
      <c r="Z36" s="133"/>
      <c r="AA36" s="133"/>
      <c r="AB36" s="217"/>
    </row>
    <row r="37" spans="1:28" ht="12.75" customHeight="1" x14ac:dyDescent="0.25">
      <c r="A37" s="285">
        <v>2025.03</v>
      </c>
      <c r="B37" s="211"/>
      <c r="C37" s="209"/>
      <c r="D37" s="136"/>
      <c r="E37" s="210"/>
      <c r="F37" s="212"/>
      <c r="G37" s="133"/>
      <c r="H37" s="211"/>
      <c r="I37" s="213"/>
      <c r="J37" s="210"/>
      <c r="K37" s="214"/>
      <c r="L37" s="215"/>
      <c r="M37" s="212"/>
      <c r="N37" s="215"/>
      <c r="O37" s="136"/>
      <c r="P37" s="133"/>
      <c r="Q37" s="211"/>
      <c r="R37" s="216"/>
      <c r="S37" s="203"/>
      <c r="T37" s="219"/>
      <c r="U37" s="212"/>
      <c r="V37" s="212"/>
      <c r="W37" s="212"/>
      <c r="X37" s="133"/>
      <c r="Y37" s="133"/>
      <c r="Z37" s="133"/>
      <c r="AA37" s="133"/>
      <c r="AB37" s="217"/>
    </row>
    <row r="38" spans="1:28" ht="12.75" customHeight="1" x14ac:dyDescent="0.25">
      <c r="A38" s="285">
        <v>2025.04</v>
      </c>
      <c r="B38" s="211"/>
      <c r="C38" s="209"/>
      <c r="D38" s="136"/>
      <c r="E38" s="210"/>
      <c r="F38" s="212"/>
      <c r="G38" s="133"/>
      <c r="H38" s="211"/>
      <c r="I38" s="213"/>
      <c r="J38" s="210"/>
      <c r="K38" s="214"/>
      <c r="L38" s="215"/>
      <c r="M38" s="212"/>
      <c r="N38" s="215"/>
      <c r="O38" s="136"/>
      <c r="P38" s="133"/>
      <c r="Q38" s="211"/>
      <c r="R38" s="216"/>
      <c r="S38" s="203"/>
      <c r="T38" s="219"/>
      <c r="U38" s="212"/>
      <c r="V38" s="212"/>
      <c r="W38" s="212"/>
      <c r="X38" s="133"/>
      <c r="Y38" s="133"/>
      <c r="Z38" s="133"/>
      <c r="AA38" s="133"/>
      <c r="AB38" s="217"/>
    </row>
    <row r="39" spans="1:28" ht="12.75" customHeight="1" x14ac:dyDescent="0.25">
      <c r="A39" s="285">
        <v>2025.05</v>
      </c>
      <c r="B39" s="211"/>
      <c r="C39" s="209"/>
      <c r="D39" s="136"/>
      <c r="E39" s="210"/>
      <c r="F39" s="212"/>
      <c r="G39" s="133"/>
      <c r="H39" s="211"/>
      <c r="I39" s="213"/>
      <c r="J39" s="210"/>
      <c r="K39" s="214"/>
      <c r="L39" s="215"/>
      <c r="M39" s="212"/>
      <c r="N39" s="215"/>
      <c r="O39" s="136"/>
      <c r="P39" s="133"/>
      <c r="Q39" s="211"/>
      <c r="R39" s="216"/>
      <c r="S39" s="203"/>
      <c r="T39" s="219"/>
      <c r="U39" s="212"/>
      <c r="V39" s="212"/>
      <c r="W39" s="212"/>
      <c r="X39" s="133"/>
      <c r="Y39" s="133"/>
      <c r="Z39" s="133"/>
      <c r="AA39" s="133"/>
      <c r="AB39" s="217"/>
    </row>
    <row r="40" spans="1:28" ht="12.75" customHeight="1" x14ac:dyDescent="0.25">
      <c r="A40" s="285">
        <v>2025.06</v>
      </c>
      <c r="B40" s="211"/>
      <c r="C40" s="209"/>
      <c r="D40" s="136"/>
      <c r="E40" s="210"/>
      <c r="F40" s="212"/>
      <c r="G40" s="133"/>
      <c r="H40" s="211"/>
      <c r="I40" s="213"/>
      <c r="J40" s="210"/>
      <c r="K40" s="214"/>
      <c r="L40" s="215"/>
      <c r="M40" s="212"/>
      <c r="N40" s="215"/>
      <c r="O40" s="136"/>
      <c r="P40" s="133"/>
      <c r="Q40" s="211"/>
      <c r="R40" s="216"/>
      <c r="S40" s="203"/>
      <c r="T40" s="219"/>
      <c r="U40" s="212"/>
      <c r="V40" s="212"/>
      <c r="W40" s="212"/>
      <c r="X40" s="133"/>
      <c r="Y40" s="133"/>
      <c r="Z40" s="133"/>
      <c r="AA40" s="133"/>
      <c r="AB40" s="217"/>
    </row>
    <row r="41" spans="1:28" ht="12.75" customHeight="1" x14ac:dyDescent="0.25">
      <c r="A41" s="285">
        <v>2025.07</v>
      </c>
      <c r="B41" s="211"/>
      <c r="C41" s="209"/>
      <c r="D41" s="136"/>
      <c r="E41" s="210"/>
      <c r="F41" s="212"/>
      <c r="G41" s="133"/>
      <c r="H41" s="211"/>
      <c r="I41" s="213"/>
      <c r="J41" s="210"/>
      <c r="K41" s="214"/>
      <c r="L41" s="215"/>
      <c r="M41" s="212"/>
      <c r="N41" s="215"/>
      <c r="O41" s="136"/>
      <c r="P41" s="133"/>
      <c r="Q41" s="211"/>
      <c r="R41" s="216"/>
      <c r="S41" s="203"/>
      <c r="T41" s="219"/>
      <c r="U41" s="212"/>
      <c r="V41" s="212"/>
      <c r="W41" s="212"/>
      <c r="X41" s="133"/>
      <c r="Y41" s="133"/>
      <c r="Z41" s="133"/>
      <c r="AA41" s="133"/>
      <c r="AB41" s="217"/>
    </row>
    <row r="42" spans="1:28" ht="12.75" customHeight="1" x14ac:dyDescent="0.25">
      <c r="A42" s="285">
        <v>2025.08</v>
      </c>
      <c r="B42" s="211"/>
      <c r="C42" s="209"/>
      <c r="D42" s="136"/>
      <c r="E42" s="210"/>
      <c r="F42" s="212"/>
      <c r="G42" s="133"/>
      <c r="H42" s="211"/>
      <c r="I42" s="213"/>
      <c r="J42" s="210"/>
      <c r="K42" s="214"/>
      <c r="L42" s="215"/>
      <c r="M42" s="212"/>
      <c r="N42" s="215"/>
      <c r="O42" s="136"/>
      <c r="P42" s="133"/>
      <c r="Q42" s="211"/>
      <c r="R42" s="216"/>
      <c r="S42" s="203"/>
      <c r="T42" s="219"/>
      <c r="U42" s="212"/>
      <c r="V42" s="212"/>
      <c r="W42" s="212"/>
      <c r="X42" s="133"/>
      <c r="Y42" s="133"/>
      <c r="Z42" s="133"/>
      <c r="AA42" s="133"/>
      <c r="AB42" s="217"/>
    </row>
    <row r="43" spans="1:28" ht="12.75" customHeight="1" x14ac:dyDescent="0.25">
      <c r="A43" s="285">
        <v>2025.09</v>
      </c>
      <c r="B43" s="161" t="e">
        <f t="shared" si="10"/>
        <v>#N/A</v>
      </c>
      <c r="C43" s="157" t="e">
        <v>#N/A</v>
      </c>
      <c r="D43" s="88" t="e">
        <v>#N/A</v>
      </c>
      <c r="E43" s="140" t="e">
        <v>#N/A</v>
      </c>
      <c r="F43" s="160" t="e">
        <f t="shared" si="1"/>
        <v>#N/A</v>
      </c>
      <c r="G43" s="109" t="e">
        <v>#N/A</v>
      </c>
      <c r="H43" s="161" t="e">
        <f t="shared" ref="H43:H92" si="11">B43-F43</f>
        <v>#N/A</v>
      </c>
      <c r="I43" s="89" t="e">
        <v>#N/A</v>
      </c>
      <c r="J43" s="140" t="e">
        <v>#N/A</v>
      </c>
      <c r="K43" s="77" t="e">
        <v>#N/A</v>
      </c>
      <c r="L43" s="162" t="e">
        <f t="shared" si="3"/>
        <v>#N/A</v>
      </c>
      <c r="M43" s="160" t="e">
        <f t="shared" si="4"/>
        <v>#N/A</v>
      </c>
      <c r="N43" s="162" t="e">
        <f t="shared" ref="N43:N46" si="12">L43-M43</f>
        <v>#N/A</v>
      </c>
      <c r="O43" s="88" t="e">
        <v>#N/A</v>
      </c>
      <c r="P43" s="109" t="e">
        <v>#N/A</v>
      </c>
      <c r="Q43" s="161" t="e">
        <f t="shared" ref="Q43:Q96" si="13">N43+O43-P43</f>
        <v>#N/A</v>
      </c>
      <c r="R43" s="87" t="e">
        <v>#N/A</v>
      </c>
      <c r="S43" s="130" t="e">
        <v>#N/A</v>
      </c>
      <c r="T43" s="155" t="e">
        <v>#N/A</v>
      </c>
      <c r="U43" s="160" t="e">
        <f t="shared" si="8"/>
        <v>#N/A</v>
      </c>
      <c r="V43" s="160" t="e">
        <f t="shared" si="8"/>
        <v>#N/A</v>
      </c>
      <c r="W43" s="160" t="e">
        <f t="shared" si="9"/>
        <v>#N/A</v>
      </c>
      <c r="X43" s="109" t="e">
        <v>#N/A</v>
      </c>
      <c r="Y43" s="109" t="e">
        <v>#N/A</v>
      </c>
      <c r="Z43" s="109" t="e">
        <v>#N/A</v>
      </c>
      <c r="AA43" s="109" t="e">
        <v>#N/A</v>
      </c>
      <c r="AB43" s="194" t="e">
        <f t="shared" si="7"/>
        <v>#N/A</v>
      </c>
    </row>
    <row r="44" spans="1:28" ht="12.75" customHeight="1" x14ac:dyDescent="0.25">
      <c r="A44" s="285">
        <v>2025.1</v>
      </c>
      <c r="B44" s="161" t="e">
        <f t="shared" si="10"/>
        <v>#N/A</v>
      </c>
      <c r="C44" s="157" t="e">
        <v>#N/A</v>
      </c>
      <c r="D44" s="88" t="e">
        <v>#N/A</v>
      </c>
      <c r="E44" s="140" t="e">
        <v>#N/A</v>
      </c>
      <c r="F44" s="160" t="e">
        <f t="shared" si="1"/>
        <v>#N/A</v>
      </c>
      <c r="G44" s="109" t="e">
        <v>#N/A</v>
      </c>
      <c r="H44" s="161" t="e">
        <f t="shared" si="11"/>
        <v>#N/A</v>
      </c>
      <c r="I44" s="89" t="e">
        <v>#N/A</v>
      </c>
      <c r="J44" s="140" t="e">
        <v>#N/A</v>
      </c>
      <c r="K44" s="77" t="e">
        <v>#N/A</v>
      </c>
      <c r="L44" s="162" t="e">
        <f t="shared" si="3"/>
        <v>#N/A</v>
      </c>
      <c r="M44" s="160" t="e">
        <f t="shared" si="4"/>
        <v>#N/A</v>
      </c>
      <c r="N44" s="162" t="e">
        <f t="shared" si="12"/>
        <v>#N/A</v>
      </c>
      <c r="O44" s="88" t="e">
        <v>#N/A</v>
      </c>
      <c r="P44" s="109" t="e">
        <v>#N/A</v>
      </c>
      <c r="Q44" s="161" t="e">
        <f t="shared" si="13"/>
        <v>#N/A</v>
      </c>
      <c r="R44" s="87" t="e">
        <v>#N/A</v>
      </c>
      <c r="S44" s="130" t="e">
        <v>#N/A</v>
      </c>
      <c r="T44" s="155" t="e">
        <v>#N/A</v>
      </c>
      <c r="U44" s="160" t="e">
        <f t="shared" si="8"/>
        <v>#N/A</v>
      </c>
      <c r="V44" s="160" t="e">
        <f t="shared" si="8"/>
        <v>#N/A</v>
      </c>
      <c r="W44" s="160" t="e">
        <f t="shared" si="9"/>
        <v>#N/A</v>
      </c>
      <c r="X44" s="109" t="e">
        <v>#N/A</v>
      </c>
      <c r="Y44" s="109" t="e">
        <v>#N/A</v>
      </c>
      <c r="Z44" s="109" t="e">
        <v>#N/A</v>
      </c>
      <c r="AA44" s="109" t="e">
        <v>#N/A</v>
      </c>
      <c r="AB44" s="194" t="e">
        <f t="shared" si="7"/>
        <v>#N/A</v>
      </c>
    </row>
    <row r="45" spans="1:28" ht="12.75" customHeight="1" x14ac:dyDescent="0.25">
      <c r="A45" s="285">
        <v>2025.11</v>
      </c>
      <c r="B45" s="161" t="e">
        <f t="shared" si="10"/>
        <v>#N/A</v>
      </c>
      <c r="C45" s="157" t="e">
        <v>#N/A</v>
      </c>
      <c r="D45" s="88" t="e">
        <v>#N/A</v>
      </c>
      <c r="E45" s="140" t="e">
        <v>#N/A</v>
      </c>
      <c r="F45" s="160" t="e">
        <f t="shared" si="1"/>
        <v>#N/A</v>
      </c>
      <c r="G45" s="109" t="e">
        <v>#N/A</v>
      </c>
      <c r="H45" s="161" t="e">
        <f t="shared" si="11"/>
        <v>#N/A</v>
      </c>
      <c r="I45" s="89" t="e">
        <v>#N/A</v>
      </c>
      <c r="J45" s="140" t="e">
        <v>#N/A</v>
      </c>
      <c r="K45" s="77" t="e">
        <v>#N/A</v>
      </c>
      <c r="L45" s="162" t="e">
        <f t="shared" si="3"/>
        <v>#N/A</v>
      </c>
      <c r="M45" s="160" t="e">
        <f t="shared" si="4"/>
        <v>#N/A</v>
      </c>
      <c r="N45" s="162" t="e">
        <f t="shared" si="12"/>
        <v>#N/A</v>
      </c>
      <c r="O45" s="88" t="e">
        <v>#N/A</v>
      </c>
      <c r="P45" s="109" t="e">
        <v>#N/A</v>
      </c>
      <c r="Q45" s="161" t="e">
        <f t="shared" si="13"/>
        <v>#N/A</v>
      </c>
      <c r="R45" s="87" t="e">
        <v>#N/A</v>
      </c>
      <c r="S45" s="130" t="e">
        <v>#N/A</v>
      </c>
      <c r="T45" s="155" t="e">
        <v>#N/A</v>
      </c>
      <c r="U45" s="160" t="e">
        <f t="shared" si="8"/>
        <v>#N/A</v>
      </c>
      <c r="V45" s="160" t="e">
        <f t="shared" si="8"/>
        <v>#N/A</v>
      </c>
      <c r="W45" s="160" t="e">
        <f t="shared" si="9"/>
        <v>#N/A</v>
      </c>
      <c r="X45" s="109" t="e">
        <v>#N/A</v>
      </c>
      <c r="Y45" s="109" t="e">
        <v>#N/A</v>
      </c>
      <c r="Z45" s="109" t="e">
        <v>#N/A</v>
      </c>
      <c r="AA45" s="109" t="e">
        <v>#N/A</v>
      </c>
      <c r="AB45" s="194" t="e">
        <f t="shared" si="7"/>
        <v>#N/A</v>
      </c>
    </row>
    <row r="46" spans="1:28" ht="12.75" customHeight="1" x14ac:dyDescent="0.25">
      <c r="A46" s="285">
        <v>2025.12</v>
      </c>
      <c r="B46" s="161" t="e">
        <f t="shared" si="10"/>
        <v>#N/A</v>
      </c>
      <c r="C46" s="157" t="e">
        <v>#N/A</v>
      </c>
      <c r="D46" s="88" t="e">
        <v>#N/A</v>
      </c>
      <c r="E46" s="140" t="e">
        <v>#N/A</v>
      </c>
      <c r="F46" s="160" t="e">
        <f t="shared" si="1"/>
        <v>#N/A</v>
      </c>
      <c r="G46" s="109" t="e">
        <v>#N/A</v>
      </c>
      <c r="H46" s="161" t="e">
        <f t="shared" si="11"/>
        <v>#N/A</v>
      </c>
      <c r="I46" s="89" t="e">
        <v>#N/A</v>
      </c>
      <c r="J46" s="140" t="e">
        <v>#N/A</v>
      </c>
      <c r="K46" s="77" t="e">
        <v>#N/A</v>
      </c>
      <c r="L46" s="162" t="e">
        <f t="shared" si="3"/>
        <v>#N/A</v>
      </c>
      <c r="M46" s="160" t="e">
        <f t="shared" si="4"/>
        <v>#N/A</v>
      </c>
      <c r="N46" s="162" t="e">
        <f t="shared" si="12"/>
        <v>#N/A</v>
      </c>
      <c r="O46" s="88" t="e">
        <v>#N/A</v>
      </c>
      <c r="P46" s="109" t="e">
        <v>#N/A</v>
      </c>
      <c r="Q46" s="161" t="e">
        <f t="shared" si="13"/>
        <v>#N/A</v>
      </c>
      <c r="R46" s="87" t="e">
        <v>#N/A</v>
      </c>
      <c r="S46" s="130" t="e">
        <v>#N/A</v>
      </c>
      <c r="T46" s="155" t="e">
        <v>#N/A</v>
      </c>
      <c r="U46" s="160" t="e">
        <f t="shared" si="8"/>
        <v>#N/A</v>
      </c>
      <c r="V46" s="160" t="e">
        <f t="shared" si="8"/>
        <v>#N/A</v>
      </c>
      <c r="W46" s="160" t="e">
        <f t="shared" si="9"/>
        <v>#N/A</v>
      </c>
      <c r="X46" s="109" t="e">
        <v>#N/A</v>
      </c>
      <c r="Y46" s="109" t="e">
        <v>#N/A</v>
      </c>
      <c r="Z46" s="109" t="e">
        <v>#N/A</v>
      </c>
      <c r="AA46" s="109" t="e">
        <v>#N/A</v>
      </c>
      <c r="AB46" s="194" t="e">
        <f t="shared" si="7"/>
        <v>#N/A</v>
      </c>
    </row>
    <row r="47" spans="1:28" ht="12.75" customHeight="1" x14ac:dyDescent="0.25">
      <c r="A47" s="285">
        <v>2026.01</v>
      </c>
      <c r="B47" s="161" t="e">
        <f t="shared" si="10"/>
        <v>#N/A</v>
      </c>
      <c r="C47" s="157" t="e">
        <v>#N/A</v>
      </c>
      <c r="D47" s="88" t="e">
        <v>#N/A</v>
      </c>
      <c r="E47" s="140" t="e">
        <v>#N/A</v>
      </c>
      <c r="F47" s="160" t="e">
        <f t="shared" si="1"/>
        <v>#N/A</v>
      </c>
      <c r="G47" s="109" t="e">
        <v>#N/A</v>
      </c>
      <c r="H47" s="161" t="e">
        <f t="shared" si="11"/>
        <v>#N/A</v>
      </c>
      <c r="I47" s="89" t="e">
        <v>#N/A</v>
      </c>
      <c r="J47" s="140" t="e">
        <v>#N/A</v>
      </c>
      <c r="K47" s="77" t="e">
        <v>#N/A</v>
      </c>
      <c r="L47" s="162" t="e">
        <f t="shared" ref="L47:L106" si="14">B47+I47</f>
        <v>#N/A</v>
      </c>
      <c r="M47" s="160" t="e">
        <f t="shared" ref="M47:M106" si="15">F47+J47</f>
        <v>#N/A</v>
      </c>
      <c r="N47" s="162" t="e">
        <f t="shared" ref="N47:N106" si="16">L47-M47</f>
        <v>#N/A</v>
      </c>
      <c r="O47" s="88" t="e">
        <v>#N/A</v>
      </c>
      <c r="P47" s="109" t="e">
        <v>#N/A</v>
      </c>
      <c r="Q47" s="161" t="e">
        <f t="shared" si="13"/>
        <v>#N/A</v>
      </c>
      <c r="R47" s="87" t="e">
        <v>#N/A</v>
      </c>
      <c r="S47" s="130" t="e">
        <v>#N/A</v>
      </c>
      <c r="T47" s="155" t="e">
        <v>#N/A</v>
      </c>
      <c r="U47" s="160" t="e">
        <f t="shared" si="8"/>
        <v>#N/A</v>
      </c>
      <c r="V47" s="160" t="e">
        <f t="shared" si="8"/>
        <v>#N/A</v>
      </c>
      <c r="W47" s="160" t="e">
        <f t="shared" si="9"/>
        <v>#N/A</v>
      </c>
      <c r="X47" s="109" t="e">
        <v>#N/A</v>
      </c>
      <c r="Y47" s="109" t="e">
        <v>#N/A</v>
      </c>
      <c r="Z47" s="109" t="e">
        <v>#N/A</v>
      </c>
      <c r="AA47" s="109" t="e">
        <v>#N/A</v>
      </c>
      <c r="AB47" s="194" t="e">
        <f t="shared" si="7"/>
        <v>#N/A</v>
      </c>
    </row>
    <row r="48" spans="1:28" ht="12.75" customHeight="1" x14ac:dyDescent="0.25">
      <c r="A48" s="285">
        <v>2026.02</v>
      </c>
      <c r="B48" s="161" t="e">
        <f t="shared" si="10"/>
        <v>#N/A</v>
      </c>
      <c r="C48" s="157" t="e">
        <v>#N/A</v>
      </c>
      <c r="D48" s="88" t="e">
        <v>#N/A</v>
      </c>
      <c r="E48" s="140" t="e">
        <v>#N/A</v>
      </c>
      <c r="F48" s="160" t="e">
        <f t="shared" si="1"/>
        <v>#N/A</v>
      </c>
      <c r="G48" s="109" t="e">
        <v>#N/A</v>
      </c>
      <c r="H48" s="161" t="e">
        <f t="shared" si="11"/>
        <v>#N/A</v>
      </c>
      <c r="I48" s="89" t="e">
        <v>#N/A</v>
      </c>
      <c r="J48" s="140" t="e">
        <v>#N/A</v>
      </c>
      <c r="K48" s="77" t="e">
        <v>#N/A</v>
      </c>
      <c r="L48" s="162" t="e">
        <f t="shared" si="14"/>
        <v>#N/A</v>
      </c>
      <c r="M48" s="160" t="e">
        <f t="shared" si="15"/>
        <v>#N/A</v>
      </c>
      <c r="N48" s="162" t="e">
        <f t="shared" si="16"/>
        <v>#N/A</v>
      </c>
      <c r="O48" s="88" t="e">
        <v>#N/A</v>
      </c>
      <c r="P48" s="109" t="e">
        <v>#N/A</v>
      </c>
      <c r="Q48" s="161" t="e">
        <f t="shared" si="13"/>
        <v>#N/A</v>
      </c>
      <c r="R48" s="87" t="e">
        <v>#N/A</v>
      </c>
      <c r="S48" s="130" t="e">
        <v>#N/A</v>
      </c>
      <c r="T48" s="155" t="e">
        <v>#N/A</v>
      </c>
      <c r="U48" s="160" t="e">
        <f t="shared" ref="U48:U106" si="17">V48</f>
        <v>#N/A</v>
      </c>
      <c r="V48" s="160" t="e">
        <f t="shared" ref="V48:V106" si="18">W48</f>
        <v>#N/A</v>
      </c>
      <c r="W48" s="160" t="e">
        <f t="shared" si="9"/>
        <v>#N/A</v>
      </c>
      <c r="X48" s="109" t="e">
        <v>#N/A</v>
      </c>
      <c r="Y48" s="109" t="e">
        <v>#N/A</v>
      </c>
      <c r="Z48" s="109" t="e">
        <v>#N/A</v>
      </c>
      <c r="AA48" s="109" t="e">
        <v>#N/A</v>
      </c>
      <c r="AB48" s="194" t="e">
        <f t="shared" si="7"/>
        <v>#N/A</v>
      </c>
    </row>
    <row r="49" spans="1:28" ht="12.75" customHeight="1" x14ac:dyDescent="0.25">
      <c r="A49" s="285">
        <v>2026.03</v>
      </c>
      <c r="B49" s="161" t="e">
        <f t="shared" si="10"/>
        <v>#N/A</v>
      </c>
      <c r="C49" s="157" t="e">
        <v>#N/A</v>
      </c>
      <c r="D49" s="88" t="e">
        <v>#N/A</v>
      </c>
      <c r="E49" s="140" t="e">
        <v>#N/A</v>
      </c>
      <c r="F49" s="160" t="e">
        <f t="shared" si="1"/>
        <v>#N/A</v>
      </c>
      <c r="G49" s="109" t="e">
        <v>#N/A</v>
      </c>
      <c r="H49" s="161" t="e">
        <f t="shared" si="11"/>
        <v>#N/A</v>
      </c>
      <c r="I49" s="89" t="e">
        <v>#N/A</v>
      </c>
      <c r="J49" s="140" t="e">
        <v>#N/A</v>
      </c>
      <c r="K49" s="77" t="e">
        <v>#N/A</v>
      </c>
      <c r="L49" s="162" t="e">
        <f t="shared" si="14"/>
        <v>#N/A</v>
      </c>
      <c r="M49" s="160" t="e">
        <f t="shared" si="15"/>
        <v>#N/A</v>
      </c>
      <c r="N49" s="162" t="e">
        <f t="shared" si="16"/>
        <v>#N/A</v>
      </c>
      <c r="O49" s="88" t="e">
        <v>#N/A</v>
      </c>
      <c r="P49" s="109" t="e">
        <v>#N/A</v>
      </c>
      <c r="Q49" s="161" t="e">
        <f t="shared" si="13"/>
        <v>#N/A</v>
      </c>
      <c r="R49" s="87" t="e">
        <v>#N/A</v>
      </c>
      <c r="S49" s="130" t="e">
        <v>#N/A</v>
      </c>
      <c r="T49" s="155" t="e">
        <v>#N/A</v>
      </c>
      <c r="U49" s="160" t="e">
        <f t="shared" si="17"/>
        <v>#N/A</v>
      </c>
      <c r="V49" s="160" t="e">
        <f t="shared" si="18"/>
        <v>#N/A</v>
      </c>
      <c r="W49" s="160" t="e">
        <f t="shared" si="9"/>
        <v>#N/A</v>
      </c>
      <c r="X49" s="109" t="e">
        <v>#N/A</v>
      </c>
      <c r="Y49" s="109" t="e">
        <v>#N/A</v>
      </c>
      <c r="Z49" s="109" t="e">
        <v>#N/A</v>
      </c>
      <c r="AA49" s="109" t="e">
        <v>#N/A</v>
      </c>
      <c r="AB49" s="194" t="e">
        <f t="shared" si="7"/>
        <v>#N/A</v>
      </c>
    </row>
    <row r="50" spans="1:28" ht="12.75" customHeight="1" x14ac:dyDescent="0.25">
      <c r="A50" s="285">
        <v>2026.04</v>
      </c>
      <c r="B50" s="161" t="e">
        <f t="shared" si="10"/>
        <v>#N/A</v>
      </c>
      <c r="C50" s="157" t="e">
        <v>#N/A</v>
      </c>
      <c r="D50" s="88" t="e">
        <v>#N/A</v>
      </c>
      <c r="E50" s="140" t="e">
        <v>#N/A</v>
      </c>
      <c r="F50" s="160" t="e">
        <f t="shared" si="1"/>
        <v>#N/A</v>
      </c>
      <c r="G50" s="109" t="e">
        <v>#N/A</v>
      </c>
      <c r="H50" s="161" t="e">
        <f t="shared" si="11"/>
        <v>#N/A</v>
      </c>
      <c r="I50" s="89" t="e">
        <v>#N/A</v>
      </c>
      <c r="J50" s="140" t="e">
        <v>#N/A</v>
      </c>
      <c r="K50" s="77" t="e">
        <v>#N/A</v>
      </c>
      <c r="L50" s="162" t="e">
        <f t="shared" si="14"/>
        <v>#N/A</v>
      </c>
      <c r="M50" s="160" t="e">
        <f t="shared" si="15"/>
        <v>#N/A</v>
      </c>
      <c r="N50" s="162" t="e">
        <f t="shared" si="16"/>
        <v>#N/A</v>
      </c>
      <c r="O50" s="88" t="e">
        <v>#N/A</v>
      </c>
      <c r="P50" s="109" t="e">
        <v>#N/A</v>
      </c>
      <c r="Q50" s="161" t="e">
        <f t="shared" si="13"/>
        <v>#N/A</v>
      </c>
      <c r="R50" s="87" t="e">
        <v>#N/A</v>
      </c>
      <c r="S50" s="130" t="e">
        <v>#N/A</v>
      </c>
      <c r="T50" s="155" t="e">
        <v>#N/A</v>
      </c>
      <c r="U50" s="160" t="e">
        <f t="shared" si="17"/>
        <v>#N/A</v>
      </c>
      <c r="V50" s="160" t="e">
        <f t="shared" si="18"/>
        <v>#N/A</v>
      </c>
      <c r="W50" s="160" t="e">
        <f t="shared" si="9"/>
        <v>#N/A</v>
      </c>
      <c r="X50" s="109" t="e">
        <v>#N/A</v>
      </c>
      <c r="Y50" s="109" t="e">
        <v>#N/A</v>
      </c>
      <c r="Z50" s="109" t="e">
        <v>#N/A</v>
      </c>
      <c r="AA50" s="109" t="e">
        <v>#N/A</v>
      </c>
      <c r="AB50" s="194" t="e">
        <f t="shared" si="7"/>
        <v>#N/A</v>
      </c>
    </row>
    <row r="51" spans="1:28" ht="12.75" customHeight="1" x14ac:dyDescent="0.25">
      <c r="A51" s="285">
        <v>2026.05</v>
      </c>
      <c r="B51" s="161" t="e">
        <f t="shared" si="10"/>
        <v>#N/A</v>
      </c>
      <c r="C51" s="157" t="e">
        <v>#N/A</v>
      </c>
      <c r="D51" s="88" t="e">
        <v>#N/A</v>
      </c>
      <c r="E51" s="140" t="e">
        <v>#N/A</v>
      </c>
      <c r="F51" s="160" t="e">
        <f t="shared" si="1"/>
        <v>#N/A</v>
      </c>
      <c r="G51" s="109" t="e">
        <v>#N/A</v>
      </c>
      <c r="H51" s="161" t="e">
        <f t="shared" si="11"/>
        <v>#N/A</v>
      </c>
      <c r="I51" s="89" t="e">
        <v>#N/A</v>
      </c>
      <c r="J51" s="140" t="e">
        <v>#N/A</v>
      </c>
      <c r="K51" s="77" t="e">
        <v>#N/A</v>
      </c>
      <c r="L51" s="162" t="e">
        <f t="shared" si="14"/>
        <v>#N/A</v>
      </c>
      <c r="M51" s="160" t="e">
        <f t="shared" si="15"/>
        <v>#N/A</v>
      </c>
      <c r="N51" s="162" t="e">
        <f t="shared" si="16"/>
        <v>#N/A</v>
      </c>
      <c r="O51" s="88" t="e">
        <v>#N/A</v>
      </c>
      <c r="P51" s="109" t="e">
        <v>#N/A</v>
      </c>
      <c r="Q51" s="161" t="e">
        <f t="shared" si="13"/>
        <v>#N/A</v>
      </c>
      <c r="R51" s="87" t="e">
        <v>#N/A</v>
      </c>
      <c r="S51" s="130" t="e">
        <v>#N/A</v>
      </c>
      <c r="T51" s="155" t="e">
        <v>#N/A</v>
      </c>
      <c r="U51" s="160" t="e">
        <f t="shared" si="17"/>
        <v>#N/A</v>
      </c>
      <c r="V51" s="160" t="e">
        <f t="shared" si="18"/>
        <v>#N/A</v>
      </c>
      <c r="W51" s="160" t="e">
        <f t="shared" si="9"/>
        <v>#N/A</v>
      </c>
      <c r="X51" s="109" t="e">
        <v>#N/A</v>
      </c>
      <c r="Y51" s="109" t="e">
        <v>#N/A</v>
      </c>
      <c r="Z51" s="109" t="e">
        <v>#N/A</v>
      </c>
      <c r="AA51" s="109" t="e">
        <v>#N/A</v>
      </c>
      <c r="AB51" s="194" t="e">
        <f t="shared" si="7"/>
        <v>#N/A</v>
      </c>
    </row>
    <row r="52" spans="1:28" ht="12.75" customHeight="1" x14ac:dyDescent="0.25">
      <c r="A52" s="285">
        <v>2026.06</v>
      </c>
      <c r="B52" s="161" t="e">
        <f t="shared" si="10"/>
        <v>#N/A</v>
      </c>
      <c r="C52" s="157" t="e">
        <v>#N/A</v>
      </c>
      <c r="D52" s="88" t="e">
        <v>#N/A</v>
      </c>
      <c r="E52" s="140" t="e">
        <v>#N/A</v>
      </c>
      <c r="F52" s="160" t="e">
        <f t="shared" si="1"/>
        <v>#N/A</v>
      </c>
      <c r="G52" s="109" t="e">
        <v>#N/A</v>
      </c>
      <c r="H52" s="161" t="e">
        <f t="shared" si="11"/>
        <v>#N/A</v>
      </c>
      <c r="I52" s="89" t="e">
        <v>#N/A</v>
      </c>
      <c r="J52" s="140" t="e">
        <v>#N/A</v>
      </c>
      <c r="K52" s="77" t="e">
        <v>#N/A</v>
      </c>
      <c r="L52" s="162" t="e">
        <f t="shared" si="14"/>
        <v>#N/A</v>
      </c>
      <c r="M52" s="160" t="e">
        <f t="shared" si="15"/>
        <v>#N/A</v>
      </c>
      <c r="N52" s="162" t="e">
        <f t="shared" si="16"/>
        <v>#N/A</v>
      </c>
      <c r="O52" s="88" t="e">
        <v>#N/A</v>
      </c>
      <c r="P52" s="109" t="e">
        <v>#N/A</v>
      </c>
      <c r="Q52" s="161" t="e">
        <f t="shared" si="13"/>
        <v>#N/A</v>
      </c>
      <c r="R52" s="87" t="e">
        <v>#N/A</v>
      </c>
      <c r="S52" s="130" t="e">
        <v>#N/A</v>
      </c>
      <c r="T52" s="155" t="e">
        <v>#N/A</v>
      </c>
      <c r="U52" s="160" t="e">
        <f t="shared" si="17"/>
        <v>#N/A</v>
      </c>
      <c r="V52" s="160" t="e">
        <f t="shared" si="18"/>
        <v>#N/A</v>
      </c>
      <c r="W52" s="160" t="e">
        <f t="shared" si="9"/>
        <v>#N/A</v>
      </c>
      <c r="X52" s="109" t="e">
        <v>#N/A</v>
      </c>
      <c r="Y52" s="109" t="e">
        <v>#N/A</v>
      </c>
      <c r="Z52" s="109" t="e">
        <v>#N/A</v>
      </c>
      <c r="AA52" s="109" t="e">
        <v>#N/A</v>
      </c>
      <c r="AB52" s="194" t="e">
        <f t="shared" si="7"/>
        <v>#N/A</v>
      </c>
    </row>
    <row r="53" spans="1:28" ht="12.75" customHeight="1" x14ac:dyDescent="0.25">
      <c r="A53" s="285">
        <v>2026.07</v>
      </c>
      <c r="B53" s="161" t="e">
        <f t="shared" si="10"/>
        <v>#N/A</v>
      </c>
      <c r="C53" s="157" t="e">
        <v>#N/A</v>
      </c>
      <c r="D53" s="88" t="e">
        <v>#N/A</v>
      </c>
      <c r="E53" s="140" t="e">
        <v>#N/A</v>
      </c>
      <c r="F53" s="160" t="e">
        <f t="shared" si="1"/>
        <v>#N/A</v>
      </c>
      <c r="G53" s="109" t="e">
        <v>#N/A</v>
      </c>
      <c r="H53" s="161" t="e">
        <f t="shared" si="11"/>
        <v>#N/A</v>
      </c>
      <c r="I53" s="89" t="e">
        <v>#N/A</v>
      </c>
      <c r="J53" s="140" t="e">
        <v>#N/A</v>
      </c>
      <c r="K53" s="77" t="e">
        <v>#N/A</v>
      </c>
      <c r="L53" s="162" t="e">
        <f t="shared" si="14"/>
        <v>#N/A</v>
      </c>
      <c r="M53" s="160" t="e">
        <f t="shared" si="15"/>
        <v>#N/A</v>
      </c>
      <c r="N53" s="162" t="e">
        <f t="shared" si="16"/>
        <v>#N/A</v>
      </c>
      <c r="O53" s="88" t="e">
        <v>#N/A</v>
      </c>
      <c r="P53" s="109" t="e">
        <v>#N/A</v>
      </c>
      <c r="Q53" s="161" t="e">
        <f t="shared" si="13"/>
        <v>#N/A</v>
      </c>
      <c r="R53" s="87" t="e">
        <v>#N/A</v>
      </c>
      <c r="S53" s="130" t="e">
        <v>#N/A</v>
      </c>
      <c r="T53" s="155" t="e">
        <v>#N/A</v>
      </c>
      <c r="U53" s="160" t="e">
        <f t="shared" si="17"/>
        <v>#N/A</v>
      </c>
      <c r="V53" s="160" t="e">
        <f t="shared" si="18"/>
        <v>#N/A</v>
      </c>
      <c r="W53" s="160" t="e">
        <f t="shared" si="9"/>
        <v>#N/A</v>
      </c>
      <c r="X53" s="109" t="e">
        <v>#N/A</v>
      </c>
      <c r="Y53" s="109" t="e">
        <v>#N/A</v>
      </c>
      <c r="Z53" s="109" t="e">
        <v>#N/A</v>
      </c>
      <c r="AA53" s="109" t="e">
        <v>#N/A</v>
      </c>
      <c r="AB53" s="194" t="e">
        <f t="shared" si="7"/>
        <v>#N/A</v>
      </c>
    </row>
    <row r="54" spans="1:28" ht="12.75" customHeight="1" x14ac:dyDescent="0.25">
      <c r="A54" s="285">
        <v>2026.08</v>
      </c>
      <c r="B54" s="161" t="e">
        <f t="shared" si="10"/>
        <v>#N/A</v>
      </c>
      <c r="C54" s="157" t="e">
        <v>#N/A</v>
      </c>
      <c r="D54" s="88" t="e">
        <v>#N/A</v>
      </c>
      <c r="E54" s="140" t="e">
        <v>#N/A</v>
      </c>
      <c r="F54" s="160" t="e">
        <f t="shared" si="1"/>
        <v>#N/A</v>
      </c>
      <c r="G54" s="109" t="e">
        <v>#N/A</v>
      </c>
      <c r="H54" s="161" t="e">
        <f t="shared" si="11"/>
        <v>#N/A</v>
      </c>
      <c r="I54" s="89" t="e">
        <v>#N/A</v>
      </c>
      <c r="J54" s="140" t="e">
        <v>#N/A</v>
      </c>
      <c r="K54" s="77" t="e">
        <v>#N/A</v>
      </c>
      <c r="L54" s="162" t="e">
        <f t="shared" si="14"/>
        <v>#N/A</v>
      </c>
      <c r="M54" s="160" t="e">
        <f t="shared" si="15"/>
        <v>#N/A</v>
      </c>
      <c r="N54" s="162" t="e">
        <f t="shared" si="16"/>
        <v>#N/A</v>
      </c>
      <c r="O54" s="88" t="e">
        <v>#N/A</v>
      </c>
      <c r="P54" s="109" t="e">
        <v>#N/A</v>
      </c>
      <c r="Q54" s="161" t="e">
        <f t="shared" si="13"/>
        <v>#N/A</v>
      </c>
      <c r="R54" s="87" t="e">
        <v>#N/A</v>
      </c>
      <c r="S54" s="130" t="e">
        <v>#N/A</v>
      </c>
      <c r="T54" s="155" t="e">
        <v>#N/A</v>
      </c>
      <c r="U54" s="160" t="e">
        <f t="shared" si="17"/>
        <v>#N/A</v>
      </c>
      <c r="V54" s="160" t="e">
        <f t="shared" si="18"/>
        <v>#N/A</v>
      </c>
      <c r="W54" s="160" t="e">
        <f t="shared" si="9"/>
        <v>#N/A</v>
      </c>
      <c r="X54" s="109" t="e">
        <v>#N/A</v>
      </c>
      <c r="Y54" s="109" t="e">
        <v>#N/A</v>
      </c>
      <c r="Z54" s="109" t="e">
        <v>#N/A</v>
      </c>
      <c r="AA54" s="109" t="e">
        <v>#N/A</v>
      </c>
      <c r="AB54" s="194" t="e">
        <f t="shared" si="7"/>
        <v>#N/A</v>
      </c>
    </row>
    <row r="55" spans="1:28" ht="12.75" customHeight="1" x14ac:dyDescent="0.25">
      <c r="A55" s="285">
        <v>2026.09</v>
      </c>
      <c r="B55" s="161" t="e">
        <f t="shared" si="10"/>
        <v>#N/A</v>
      </c>
      <c r="C55" s="157" t="e">
        <v>#N/A</v>
      </c>
      <c r="D55" s="88" t="e">
        <v>#N/A</v>
      </c>
      <c r="E55" s="140" t="e">
        <v>#N/A</v>
      </c>
      <c r="F55" s="160" t="e">
        <f t="shared" si="1"/>
        <v>#N/A</v>
      </c>
      <c r="G55" s="109" t="e">
        <v>#N/A</v>
      </c>
      <c r="H55" s="161" t="e">
        <f t="shared" si="11"/>
        <v>#N/A</v>
      </c>
      <c r="I55" s="89" t="e">
        <v>#N/A</v>
      </c>
      <c r="J55" s="140" t="e">
        <v>#N/A</v>
      </c>
      <c r="K55" s="77" t="e">
        <v>#N/A</v>
      </c>
      <c r="L55" s="162" t="e">
        <f t="shared" si="14"/>
        <v>#N/A</v>
      </c>
      <c r="M55" s="160" t="e">
        <f t="shared" si="15"/>
        <v>#N/A</v>
      </c>
      <c r="N55" s="162" t="e">
        <f t="shared" si="16"/>
        <v>#N/A</v>
      </c>
      <c r="O55" s="88" t="e">
        <v>#N/A</v>
      </c>
      <c r="P55" s="109" t="e">
        <v>#N/A</v>
      </c>
      <c r="Q55" s="161" t="e">
        <f t="shared" si="13"/>
        <v>#N/A</v>
      </c>
      <c r="R55" s="87" t="e">
        <v>#N/A</v>
      </c>
      <c r="S55" s="130" t="e">
        <v>#N/A</v>
      </c>
      <c r="T55" s="155" t="e">
        <v>#N/A</v>
      </c>
      <c r="U55" s="160" t="e">
        <f t="shared" si="17"/>
        <v>#N/A</v>
      </c>
      <c r="V55" s="160" t="e">
        <f t="shared" si="18"/>
        <v>#N/A</v>
      </c>
      <c r="W55" s="160" t="e">
        <f t="shared" si="9"/>
        <v>#N/A</v>
      </c>
      <c r="X55" s="109" t="e">
        <v>#N/A</v>
      </c>
      <c r="Y55" s="109" t="e">
        <v>#N/A</v>
      </c>
      <c r="Z55" s="109" t="e">
        <v>#N/A</v>
      </c>
      <c r="AA55" s="109" t="e">
        <v>#N/A</v>
      </c>
      <c r="AB55" s="194" t="e">
        <f t="shared" si="7"/>
        <v>#N/A</v>
      </c>
    </row>
    <row r="56" spans="1:28" ht="12.75" customHeight="1" x14ac:dyDescent="0.25">
      <c r="A56" s="285">
        <v>2026.1</v>
      </c>
      <c r="B56" s="161" t="e">
        <f t="shared" si="10"/>
        <v>#N/A</v>
      </c>
      <c r="C56" s="157" t="e">
        <v>#N/A</v>
      </c>
      <c r="D56" s="88" t="e">
        <v>#N/A</v>
      </c>
      <c r="E56" s="140" t="e">
        <v>#N/A</v>
      </c>
      <c r="F56" s="160" t="e">
        <f t="shared" si="1"/>
        <v>#N/A</v>
      </c>
      <c r="G56" s="109" t="e">
        <v>#N/A</v>
      </c>
      <c r="H56" s="161" t="e">
        <f t="shared" si="11"/>
        <v>#N/A</v>
      </c>
      <c r="I56" s="89" t="e">
        <v>#N/A</v>
      </c>
      <c r="J56" s="140" t="e">
        <v>#N/A</v>
      </c>
      <c r="K56" s="77" t="e">
        <v>#N/A</v>
      </c>
      <c r="L56" s="162" t="e">
        <f t="shared" si="14"/>
        <v>#N/A</v>
      </c>
      <c r="M56" s="160" t="e">
        <f t="shared" si="15"/>
        <v>#N/A</v>
      </c>
      <c r="N56" s="162" t="e">
        <f t="shared" si="16"/>
        <v>#N/A</v>
      </c>
      <c r="O56" s="88" t="e">
        <v>#N/A</v>
      </c>
      <c r="P56" s="109" t="e">
        <v>#N/A</v>
      </c>
      <c r="Q56" s="161" t="e">
        <f t="shared" si="13"/>
        <v>#N/A</v>
      </c>
      <c r="R56" s="87" t="e">
        <v>#N/A</v>
      </c>
      <c r="S56" s="130" t="e">
        <v>#N/A</v>
      </c>
      <c r="T56" s="155" t="e">
        <v>#N/A</v>
      </c>
      <c r="U56" s="160" t="e">
        <f t="shared" si="17"/>
        <v>#N/A</v>
      </c>
      <c r="V56" s="160" t="e">
        <f t="shared" si="18"/>
        <v>#N/A</v>
      </c>
      <c r="W56" s="160" t="e">
        <f t="shared" si="9"/>
        <v>#N/A</v>
      </c>
      <c r="X56" s="109" t="e">
        <v>#N/A</v>
      </c>
      <c r="Y56" s="109" t="e">
        <v>#N/A</v>
      </c>
      <c r="Z56" s="109" t="e">
        <v>#N/A</v>
      </c>
      <c r="AA56" s="109" t="e">
        <v>#N/A</v>
      </c>
      <c r="AB56" s="194" t="e">
        <f t="shared" si="7"/>
        <v>#N/A</v>
      </c>
    </row>
    <row r="57" spans="1:28" ht="12.75" customHeight="1" x14ac:dyDescent="0.25">
      <c r="A57" s="285">
        <v>2026.11</v>
      </c>
      <c r="B57" s="161" t="e">
        <f t="shared" si="10"/>
        <v>#N/A</v>
      </c>
      <c r="C57" s="157" t="e">
        <v>#N/A</v>
      </c>
      <c r="D57" s="88" t="e">
        <v>#N/A</v>
      </c>
      <c r="E57" s="140" t="e">
        <v>#N/A</v>
      </c>
      <c r="F57" s="160" t="e">
        <f t="shared" si="1"/>
        <v>#N/A</v>
      </c>
      <c r="G57" s="109" t="e">
        <v>#N/A</v>
      </c>
      <c r="H57" s="161" t="e">
        <f t="shared" si="11"/>
        <v>#N/A</v>
      </c>
      <c r="I57" s="89" t="e">
        <v>#N/A</v>
      </c>
      <c r="J57" s="140" t="e">
        <v>#N/A</v>
      </c>
      <c r="K57" s="77" t="e">
        <v>#N/A</v>
      </c>
      <c r="L57" s="162" t="e">
        <f t="shared" si="14"/>
        <v>#N/A</v>
      </c>
      <c r="M57" s="160" t="e">
        <f t="shared" si="15"/>
        <v>#N/A</v>
      </c>
      <c r="N57" s="162" t="e">
        <f t="shared" si="16"/>
        <v>#N/A</v>
      </c>
      <c r="O57" s="88" t="e">
        <v>#N/A</v>
      </c>
      <c r="P57" s="109" t="e">
        <v>#N/A</v>
      </c>
      <c r="Q57" s="161" t="e">
        <f t="shared" si="13"/>
        <v>#N/A</v>
      </c>
      <c r="R57" s="87" t="e">
        <v>#N/A</v>
      </c>
      <c r="S57" s="130" t="e">
        <v>#N/A</v>
      </c>
      <c r="T57" s="155" t="e">
        <v>#N/A</v>
      </c>
      <c r="U57" s="160" t="e">
        <f t="shared" si="17"/>
        <v>#N/A</v>
      </c>
      <c r="V57" s="160" t="e">
        <f t="shared" si="18"/>
        <v>#N/A</v>
      </c>
      <c r="W57" s="160" t="e">
        <f t="shared" si="9"/>
        <v>#N/A</v>
      </c>
      <c r="X57" s="109" t="e">
        <v>#N/A</v>
      </c>
      <c r="Y57" s="109" t="e">
        <v>#N/A</v>
      </c>
      <c r="Z57" s="109" t="e">
        <v>#N/A</v>
      </c>
      <c r="AA57" s="109" t="e">
        <v>#N/A</v>
      </c>
      <c r="AB57" s="194" t="e">
        <f t="shared" si="7"/>
        <v>#N/A</v>
      </c>
    </row>
    <row r="58" spans="1:28" ht="12.75" customHeight="1" x14ac:dyDescent="0.25">
      <c r="A58" s="285">
        <v>2026.12</v>
      </c>
      <c r="B58" s="161" t="e">
        <f t="shared" si="10"/>
        <v>#N/A</v>
      </c>
      <c r="C58" s="157" t="e">
        <v>#N/A</v>
      </c>
      <c r="D58" s="88" t="e">
        <v>#N/A</v>
      </c>
      <c r="E58" s="140" t="e">
        <v>#N/A</v>
      </c>
      <c r="F58" s="160" t="e">
        <f t="shared" si="1"/>
        <v>#N/A</v>
      </c>
      <c r="G58" s="109" t="e">
        <v>#N/A</v>
      </c>
      <c r="H58" s="161" t="e">
        <f t="shared" si="11"/>
        <v>#N/A</v>
      </c>
      <c r="I58" s="89" t="e">
        <v>#N/A</v>
      </c>
      <c r="J58" s="140" t="e">
        <v>#N/A</v>
      </c>
      <c r="K58" s="77" t="e">
        <v>#N/A</v>
      </c>
      <c r="L58" s="162" t="e">
        <f t="shared" si="14"/>
        <v>#N/A</v>
      </c>
      <c r="M58" s="160" t="e">
        <f t="shared" si="15"/>
        <v>#N/A</v>
      </c>
      <c r="N58" s="162" t="e">
        <f t="shared" si="16"/>
        <v>#N/A</v>
      </c>
      <c r="O58" s="88" t="e">
        <v>#N/A</v>
      </c>
      <c r="P58" s="109" t="e">
        <v>#N/A</v>
      </c>
      <c r="Q58" s="161" t="e">
        <f t="shared" si="13"/>
        <v>#N/A</v>
      </c>
      <c r="R58" s="87" t="e">
        <v>#N/A</v>
      </c>
      <c r="S58" s="130" t="e">
        <v>#N/A</v>
      </c>
      <c r="T58" s="155" t="e">
        <v>#N/A</v>
      </c>
      <c r="U58" s="160" t="e">
        <f t="shared" si="17"/>
        <v>#N/A</v>
      </c>
      <c r="V58" s="160" t="e">
        <f t="shared" si="18"/>
        <v>#N/A</v>
      </c>
      <c r="W58" s="160" t="e">
        <f t="shared" si="9"/>
        <v>#N/A</v>
      </c>
      <c r="X58" s="109" t="e">
        <v>#N/A</v>
      </c>
      <c r="Y58" s="109" t="e">
        <v>#N/A</v>
      </c>
      <c r="Z58" s="109" t="e">
        <v>#N/A</v>
      </c>
      <c r="AA58" s="109" t="e">
        <v>#N/A</v>
      </c>
      <c r="AB58" s="194" t="e">
        <f t="shared" si="7"/>
        <v>#N/A</v>
      </c>
    </row>
    <row r="59" spans="1:28" ht="12.75" customHeight="1" x14ac:dyDescent="0.25">
      <c r="A59" s="285">
        <v>2027.01</v>
      </c>
      <c r="B59" s="161" t="e">
        <f t="shared" si="10"/>
        <v>#N/A</v>
      </c>
      <c r="C59" s="157" t="e">
        <v>#N/A</v>
      </c>
      <c r="D59" s="88" t="e">
        <v>#N/A</v>
      </c>
      <c r="E59" s="140" t="e">
        <v>#N/A</v>
      </c>
      <c r="F59" s="160" t="e">
        <f t="shared" si="1"/>
        <v>#N/A</v>
      </c>
      <c r="G59" s="109" t="e">
        <v>#N/A</v>
      </c>
      <c r="H59" s="161" t="e">
        <f t="shared" si="11"/>
        <v>#N/A</v>
      </c>
      <c r="I59" s="89" t="e">
        <v>#N/A</v>
      </c>
      <c r="J59" s="140" t="e">
        <v>#N/A</v>
      </c>
      <c r="K59" s="77" t="e">
        <v>#N/A</v>
      </c>
      <c r="L59" s="162" t="e">
        <f t="shared" si="14"/>
        <v>#N/A</v>
      </c>
      <c r="M59" s="160" t="e">
        <f t="shared" si="15"/>
        <v>#N/A</v>
      </c>
      <c r="N59" s="162" t="e">
        <f t="shared" si="16"/>
        <v>#N/A</v>
      </c>
      <c r="O59" s="88" t="e">
        <v>#N/A</v>
      </c>
      <c r="P59" s="109" t="e">
        <v>#N/A</v>
      </c>
      <c r="Q59" s="161" t="e">
        <f t="shared" si="13"/>
        <v>#N/A</v>
      </c>
      <c r="R59" s="87" t="e">
        <v>#N/A</v>
      </c>
      <c r="S59" s="130" t="e">
        <v>#N/A</v>
      </c>
      <c r="T59" s="155" t="e">
        <v>#N/A</v>
      </c>
      <c r="U59" s="160" t="e">
        <f t="shared" si="17"/>
        <v>#N/A</v>
      </c>
      <c r="V59" s="160" t="e">
        <f t="shared" si="18"/>
        <v>#N/A</v>
      </c>
      <c r="W59" s="160" t="e">
        <f t="shared" si="9"/>
        <v>#N/A</v>
      </c>
      <c r="X59" s="109" t="e">
        <v>#N/A</v>
      </c>
      <c r="Y59" s="109" t="e">
        <v>#N/A</v>
      </c>
      <c r="Z59" s="109" t="e">
        <v>#N/A</v>
      </c>
      <c r="AA59" s="109" t="e">
        <v>#N/A</v>
      </c>
      <c r="AB59" s="194" t="e">
        <f t="shared" si="7"/>
        <v>#N/A</v>
      </c>
    </row>
    <row r="60" spans="1:28" ht="12.75" customHeight="1" x14ac:dyDescent="0.25">
      <c r="A60" s="285">
        <v>2027.02</v>
      </c>
      <c r="B60" s="161" t="e">
        <f t="shared" si="10"/>
        <v>#N/A</v>
      </c>
      <c r="C60" s="157" t="e">
        <v>#N/A</v>
      </c>
      <c r="D60" s="88" t="e">
        <v>#N/A</v>
      </c>
      <c r="E60" s="140" t="e">
        <v>#N/A</v>
      </c>
      <c r="F60" s="160" t="e">
        <f t="shared" si="1"/>
        <v>#N/A</v>
      </c>
      <c r="G60" s="109" t="e">
        <v>#N/A</v>
      </c>
      <c r="H60" s="161" t="e">
        <f t="shared" si="11"/>
        <v>#N/A</v>
      </c>
      <c r="I60" s="89" t="e">
        <v>#N/A</v>
      </c>
      <c r="J60" s="140" t="e">
        <v>#N/A</v>
      </c>
      <c r="K60" s="77" t="e">
        <v>#N/A</v>
      </c>
      <c r="L60" s="162" t="e">
        <f t="shared" si="14"/>
        <v>#N/A</v>
      </c>
      <c r="M60" s="160" t="e">
        <f t="shared" si="15"/>
        <v>#N/A</v>
      </c>
      <c r="N60" s="162" t="e">
        <f t="shared" si="16"/>
        <v>#N/A</v>
      </c>
      <c r="O60" s="88" t="e">
        <v>#N/A</v>
      </c>
      <c r="P60" s="109" t="e">
        <v>#N/A</v>
      </c>
      <c r="Q60" s="161" t="e">
        <f t="shared" si="13"/>
        <v>#N/A</v>
      </c>
      <c r="R60" s="87" t="e">
        <v>#N/A</v>
      </c>
      <c r="S60" s="130" t="e">
        <v>#N/A</v>
      </c>
      <c r="T60" s="155" t="e">
        <v>#N/A</v>
      </c>
      <c r="U60" s="160" t="e">
        <f t="shared" si="17"/>
        <v>#N/A</v>
      </c>
      <c r="V60" s="160" t="e">
        <f t="shared" si="18"/>
        <v>#N/A</v>
      </c>
      <c r="W60" s="160" t="e">
        <f t="shared" si="9"/>
        <v>#N/A</v>
      </c>
      <c r="X60" s="109" t="e">
        <v>#N/A</v>
      </c>
      <c r="Y60" s="109" t="e">
        <v>#N/A</v>
      </c>
      <c r="Z60" s="109" t="e">
        <v>#N/A</v>
      </c>
      <c r="AA60" s="109" t="e">
        <v>#N/A</v>
      </c>
      <c r="AB60" s="194" t="e">
        <f t="shared" si="7"/>
        <v>#N/A</v>
      </c>
    </row>
    <row r="61" spans="1:28" ht="12.75" customHeight="1" x14ac:dyDescent="0.25">
      <c r="A61" s="285">
        <v>2027.03</v>
      </c>
      <c r="B61" s="161" t="e">
        <f t="shared" si="10"/>
        <v>#N/A</v>
      </c>
      <c r="C61" s="157" t="e">
        <v>#N/A</v>
      </c>
      <c r="D61" s="88" t="e">
        <v>#N/A</v>
      </c>
      <c r="E61" s="140" t="e">
        <v>#N/A</v>
      </c>
      <c r="F61" s="160" t="e">
        <f t="shared" si="1"/>
        <v>#N/A</v>
      </c>
      <c r="G61" s="109" t="e">
        <v>#N/A</v>
      </c>
      <c r="H61" s="161" t="e">
        <f t="shared" si="11"/>
        <v>#N/A</v>
      </c>
      <c r="I61" s="89" t="e">
        <v>#N/A</v>
      </c>
      <c r="J61" s="140" t="e">
        <v>#N/A</v>
      </c>
      <c r="K61" s="77" t="e">
        <v>#N/A</v>
      </c>
      <c r="L61" s="162" t="e">
        <f t="shared" si="14"/>
        <v>#N/A</v>
      </c>
      <c r="M61" s="160" t="e">
        <f t="shared" si="15"/>
        <v>#N/A</v>
      </c>
      <c r="N61" s="162" t="e">
        <f t="shared" si="16"/>
        <v>#N/A</v>
      </c>
      <c r="O61" s="88" t="e">
        <v>#N/A</v>
      </c>
      <c r="P61" s="109" t="e">
        <v>#N/A</v>
      </c>
      <c r="Q61" s="161" t="e">
        <f t="shared" si="13"/>
        <v>#N/A</v>
      </c>
      <c r="R61" s="87" t="e">
        <v>#N/A</v>
      </c>
      <c r="S61" s="130" t="e">
        <v>#N/A</v>
      </c>
      <c r="T61" s="155" t="e">
        <v>#N/A</v>
      </c>
      <c r="U61" s="160" t="e">
        <f t="shared" si="17"/>
        <v>#N/A</v>
      </c>
      <c r="V61" s="160" t="e">
        <f t="shared" si="18"/>
        <v>#N/A</v>
      </c>
      <c r="W61" s="160" t="e">
        <f t="shared" si="9"/>
        <v>#N/A</v>
      </c>
      <c r="X61" s="109" t="e">
        <v>#N/A</v>
      </c>
      <c r="Y61" s="109" t="e">
        <v>#N/A</v>
      </c>
      <c r="Z61" s="109" t="e">
        <v>#N/A</v>
      </c>
      <c r="AA61" s="109" t="e">
        <v>#N/A</v>
      </c>
      <c r="AB61" s="194" t="e">
        <f t="shared" si="7"/>
        <v>#N/A</v>
      </c>
    </row>
    <row r="62" spans="1:28" ht="12.75" customHeight="1" x14ac:dyDescent="0.25">
      <c r="A62" s="285">
        <v>2027.04</v>
      </c>
      <c r="B62" s="161" t="e">
        <f t="shared" si="10"/>
        <v>#N/A</v>
      </c>
      <c r="C62" s="157" t="e">
        <v>#N/A</v>
      </c>
      <c r="D62" s="88" t="e">
        <v>#N/A</v>
      </c>
      <c r="E62" s="140" t="e">
        <v>#N/A</v>
      </c>
      <c r="F62" s="160" t="e">
        <f t="shared" si="1"/>
        <v>#N/A</v>
      </c>
      <c r="G62" s="109" t="e">
        <v>#N/A</v>
      </c>
      <c r="H62" s="161" t="e">
        <f t="shared" si="11"/>
        <v>#N/A</v>
      </c>
      <c r="I62" s="89" t="e">
        <v>#N/A</v>
      </c>
      <c r="J62" s="140" t="e">
        <v>#N/A</v>
      </c>
      <c r="K62" s="77" t="e">
        <v>#N/A</v>
      </c>
      <c r="L62" s="162" t="e">
        <f t="shared" si="14"/>
        <v>#N/A</v>
      </c>
      <c r="M62" s="160" t="e">
        <f t="shared" si="15"/>
        <v>#N/A</v>
      </c>
      <c r="N62" s="162" t="e">
        <f t="shared" si="16"/>
        <v>#N/A</v>
      </c>
      <c r="O62" s="88" t="e">
        <v>#N/A</v>
      </c>
      <c r="P62" s="109" t="e">
        <v>#N/A</v>
      </c>
      <c r="Q62" s="161" t="e">
        <f t="shared" si="13"/>
        <v>#N/A</v>
      </c>
      <c r="R62" s="87" t="e">
        <v>#N/A</v>
      </c>
      <c r="S62" s="130" t="e">
        <v>#N/A</v>
      </c>
      <c r="T62" s="155" t="e">
        <v>#N/A</v>
      </c>
      <c r="U62" s="160" t="e">
        <f t="shared" si="17"/>
        <v>#N/A</v>
      </c>
      <c r="V62" s="160" t="e">
        <f t="shared" si="18"/>
        <v>#N/A</v>
      </c>
      <c r="W62" s="160" t="e">
        <f t="shared" si="9"/>
        <v>#N/A</v>
      </c>
      <c r="X62" s="109" t="e">
        <v>#N/A</v>
      </c>
      <c r="Y62" s="109" t="e">
        <v>#N/A</v>
      </c>
      <c r="Z62" s="109" t="e">
        <v>#N/A</v>
      </c>
      <c r="AA62" s="109" t="e">
        <v>#N/A</v>
      </c>
      <c r="AB62" s="194" t="e">
        <f t="shared" si="7"/>
        <v>#N/A</v>
      </c>
    </row>
    <row r="63" spans="1:28" ht="12.75" customHeight="1" x14ac:dyDescent="0.25">
      <c r="A63" s="285">
        <v>2027.05</v>
      </c>
      <c r="B63" s="161" t="e">
        <f t="shared" si="10"/>
        <v>#N/A</v>
      </c>
      <c r="C63" s="157" t="e">
        <v>#N/A</v>
      </c>
      <c r="D63" s="88" t="e">
        <v>#N/A</v>
      </c>
      <c r="E63" s="140" t="e">
        <v>#N/A</v>
      </c>
      <c r="F63" s="160" t="e">
        <f t="shared" si="1"/>
        <v>#N/A</v>
      </c>
      <c r="G63" s="109" t="e">
        <v>#N/A</v>
      </c>
      <c r="H63" s="161" t="e">
        <f t="shared" si="11"/>
        <v>#N/A</v>
      </c>
      <c r="I63" s="89" t="e">
        <v>#N/A</v>
      </c>
      <c r="J63" s="140" t="e">
        <v>#N/A</v>
      </c>
      <c r="K63" s="77" t="e">
        <v>#N/A</v>
      </c>
      <c r="L63" s="162" t="e">
        <f t="shared" si="14"/>
        <v>#N/A</v>
      </c>
      <c r="M63" s="160" t="e">
        <f t="shared" si="15"/>
        <v>#N/A</v>
      </c>
      <c r="N63" s="162" t="e">
        <f t="shared" si="16"/>
        <v>#N/A</v>
      </c>
      <c r="O63" s="88" t="e">
        <v>#N/A</v>
      </c>
      <c r="P63" s="109" t="e">
        <v>#N/A</v>
      </c>
      <c r="Q63" s="161" t="e">
        <f t="shared" si="13"/>
        <v>#N/A</v>
      </c>
      <c r="R63" s="87" t="e">
        <v>#N/A</v>
      </c>
      <c r="S63" s="130" t="e">
        <v>#N/A</v>
      </c>
      <c r="T63" s="155" t="e">
        <v>#N/A</v>
      </c>
      <c r="U63" s="160" t="e">
        <f t="shared" si="17"/>
        <v>#N/A</v>
      </c>
      <c r="V63" s="160" t="e">
        <f t="shared" si="18"/>
        <v>#N/A</v>
      </c>
      <c r="W63" s="160" t="e">
        <f t="shared" si="9"/>
        <v>#N/A</v>
      </c>
      <c r="X63" s="109" t="e">
        <v>#N/A</v>
      </c>
      <c r="Y63" s="109" t="e">
        <v>#N/A</v>
      </c>
      <c r="Z63" s="109" t="e">
        <v>#N/A</v>
      </c>
      <c r="AA63" s="109" t="e">
        <v>#N/A</v>
      </c>
      <c r="AB63" s="194" t="e">
        <f t="shared" si="7"/>
        <v>#N/A</v>
      </c>
    </row>
    <row r="64" spans="1:28" ht="12.75" customHeight="1" x14ac:dyDescent="0.25">
      <c r="A64" s="285">
        <v>2027.06</v>
      </c>
      <c r="B64" s="161" t="e">
        <f t="shared" si="10"/>
        <v>#N/A</v>
      </c>
      <c r="C64" s="157" t="e">
        <v>#N/A</v>
      </c>
      <c r="D64" s="88" t="e">
        <v>#N/A</v>
      </c>
      <c r="E64" s="140" t="e">
        <v>#N/A</v>
      </c>
      <c r="F64" s="160" t="e">
        <f t="shared" si="1"/>
        <v>#N/A</v>
      </c>
      <c r="G64" s="109" t="e">
        <v>#N/A</v>
      </c>
      <c r="H64" s="161" t="e">
        <f t="shared" si="11"/>
        <v>#N/A</v>
      </c>
      <c r="I64" s="89" t="e">
        <v>#N/A</v>
      </c>
      <c r="J64" s="140" t="e">
        <v>#N/A</v>
      </c>
      <c r="K64" s="77" t="e">
        <v>#N/A</v>
      </c>
      <c r="L64" s="162" t="e">
        <f t="shared" si="14"/>
        <v>#N/A</v>
      </c>
      <c r="M64" s="160" t="e">
        <f t="shared" si="15"/>
        <v>#N/A</v>
      </c>
      <c r="N64" s="162" t="e">
        <f t="shared" si="16"/>
        <v>#N/A</v>
      </c>
      <c r="O64" s="88" t="e">
        <v>#N/A</v>
      </c>
      <c r="P64" s="109" t="e">
        <v>#N/A</v>
      </c>
      <c r="Q64" s="161" t="e">
        <f t="shared" si="13"/>
        <v>#N/A</v>
      </c>
      <c r="R64" s="87" t="e">
        <v>#N/A</v>
      </c>
      <c r="S64" s="130" t="e">
        <v>#N/A</v>
      </c>
      <c r="T64" s="155" t="e">
        <v>#N/A</v>
      </c>
      <c r="U64" s="160" t="e">
        <f t="shared" si="17"/>
        <v>#N/A</v>
      </c>
      <c r="V64" s="160" t="e">
        <f t="shared" si="18"/>
        <v>#N/A</v>
      </c>
      <c r="W64" s="160" t="e">
        <f t="shared" si="9"/>
        <v>#N/A</v>
      </c>
      <c r="X64" s="109" t="e">
        <v>#N/A</v>
      </c>
      <c r="Y64" s="109" t="e">
        <v>#N/A</v>
      </c>
      <c r="Z64" s="109" t="e">
        <v>#N/A</v>
      </c>
      <c r="AA64" s="109" t="e">
        <v>#N/A</v>
      </c>
      <c r="AB64" s="194" t="e">
        <f t="shared" si="7"/>
        <v>#N/A</v>
      </c>
    </row>
    <row r="65" spans="1:28" ht="12.75" customHeight="1" x14ac:dyDescent="0.25">
      <c r="A65" s="285">
        <v>2027.07</v>
      </c>
      <c r="B65" s="161" t="e">
        <f t="shared" si="10"/>
        <v>#N/A</v>
      </c>
      <c r="C65" s="157" t="e">
        <v>#N/A</v>
      </c>
      <c r="D65" s="88" t="e">
        <v>#N/A</v>
      </c>
      <c r="E65" s="140" t="e">
        <v>#N/A</v>
      </c>
      <c r="F65" s="160" t="e">
        <f t="shared" si="1"/>
        <v>#N/A</v>
      </c>
      <c r="G65" s="109" t="e">
        <v>#N/A</v>
      </c>
      <c r="H65" s="161" t="e">
        <f t="shared" si="11"/>
        <v>#N/A</v>
      </c>
      <c r="I65" s="89" t="e">
        <v>#N/A</v>
      </c>
      <c r="J65" s="140" t="e">
        <v>#N/A</v>
      </c>
      <c r="K65" s="77" t="e">
        <v>#N/A</v>
      </c>
      <c r="L65" s="162" t="e">
        <f t="shared" si="14"/>
        <v>#N/A</v>
      </c>
      <c r="M65" s="160" t="e">
        <f t="shared" si="15"/>
        <v>#N/A</v>
      </c>
      <c r="N65" s="162" t="e">
        <f t="shared" si="16"/>
        <v>#N/A</v>
      </c>
      <c r="O65" s="88" t="e">
        <v>#N/A</v>
      </c>
      <c r="P65" s="109" t="e">
        <v>#N/A</v>
      </c>
      <c r="Q65" s="161" t="e">
        <f t="shared" si="13"/>
        <v>#N/A</v>
      </c>
      <c r="R65" s="87" t="e">
        <v>#N/A</v>
      </c>
      <c r="S65" s="130" t="e">
        <v>#N/A</v>
      </c>
      <c r="T65" s="155" t="e">
        <v>#N/A</v>
      </c>
      <c r="U65" s="160" t="e">
        <f t="shared" si="17"/>
        <v>#N/A</v>
      </c>
      <c r="V65" s="160" t="e">
        <f t="shared" si="18"/>
        <v>#N/A</v>
      </c>
      <c r="W65" s="160" t="e">
        <f t="shared" si="9"/>
        <v>#N/A</v>
      </c>
      <c r="X65" s="109" t="e">
        <v>#N/A</v>
      </c>
      <c r="Y65" s="109" t="e">
        <v>#N/A</v>
      </c>
      <c r="Z65" s="109" t="e">
        <v>#N/A</v>
      </c>
      <c r="AA65" s="109" t="e">
        <v>#N/A</v>
      </c>
      <c r="AB65" s="194" t="e">
        <f t="shared" si="7"/>
        <v>#N/A</v>
      </c>
    </row>
    <row r="66" spans="1:28" ht="12.75" customHeight="1" x14ac:dyDescent="0.25">
      <c r="A66" s="285">
        <v>2027.08</v>
      </c>
      <c r="B66" s="161" t="e">
        <f t="shared" si="10"/>
        <v>#N/A</v>
      </c>
      <c r="C66" s="157" t="e">
        <v>#N/A</v>
      </c>
      <c r="D66" s="88" t="e">
        <v>#N/A</v>
      </c>
      <c r="E66" s="140" t="e">
        <v>#N/A</v>
      </c>
      <c r="F66" s="160" t="e">
        <f t="shared" si="1"/>
        <v>#N/A</v>
      </c>
      <c r="G66" s="109" t="e">
        <v>#N/A</v>
      </c>
      <c r="H66" s="161" t="e">
        <f t="shared" si="11"/>
        <v>#N/A</v>
      </c>
      <c r="I66" s="89" t="e">
        <v>#N/A</v>
      </c>
      <c r="J66" s="140" t="e">
        <v>#N/A</v>
      </c>
      <c r="K66" s="77" t="e">
        <v>#N/A</v>
      </c>
      <c r="L66" s="162" t="e">
        <f t="shared" si="14"/>
        <v>#N/A</v>
      </c>
      <c r="M66" s="160" t="e">
        <f t="shared" si="15"/>
        <v>#N/A</v>
      </c>
      <c r="N66" s="162" t="e">
        <f t="shared" si="16"/>
        <v>#N/A</v>
      </c>
      <c r="O66" s="88" t="e">
        <v>#N/A</v>
      </c>
      <c r="P66" s="109" t="e">
        <v>#N/A</v>
      </c>
      <c r="Q66" s="161" t="e">
        <f t="shared" si="13"/>
        <v>#N/A</v>
      </c>
      <c r="R66" s="87" t="e">
        <v>#N/A</v>
      </c>
      <c r="S66" s="130" t="e">
        <v>#N/A</v>
      </c>
      <c r="T66" s="155" t="e">
        <v>#N/A</v>
      </c>
      <c r="U66" s="160" t="e">
        <f t="shared" si="17"/>
        <v>#N/A</v>
      </c>
      <c r="V66" s="160" t="e">
        <f t="shared" si="18"/>
        <v>#N/A</v>
      </c>
      <c r="W66" s="160" t="e">
        <f t="shared" si="9"/>
        <v>#N/A</v>
      </c>
      <c r="X66" s="109" t="e">
        <v>#N/A</v>
      </c>
      <c r="Y66" s="109" t="e">
        <v>#N/A</v>
      </c>
      <c r="Z66" s="109" t="e">
        <v>#N/A</v>
      </c>
      <c r="AA66" s="109" t="e">
        <v>#N/A</v>
      </c>
      <c r="AB66" s="194" t="e">
        <f t="shared" si="7"/>
        <v>#N/A</v>
      </c>
    </row>
    <row r="67" spans="1:28" ht="12.75" customHeight="1" x14ac:dyDescent="0.25">
      <c r="A67" s="285">
        <v>2027.09</v>
      </c>
      <c r="B67" s="161" t="e">
        <f t="shared" si="10"/>
        <v>#N/A</v>
      </c>
      <c r="C67" s="157" t="e">
        <v>#N/A</v>
      </c>
      <c r="D67" s="88" t="e">
        <v>#N/A</v>
      </c>
      <c r="E67" s="140" t="e">
        <v>#N/A</v>
      </c>
      <c r="F67" s="160" t="e">
        <f t="shared" si="1"/>
        <v>#N/A</v>
      </c>
      <c r="G67" s="109" t="e">
        <v>#N/A</v>
      </c>
      <c r="H67" s="161" t="e">
        <f t="shared" si="11"/>
        <v>#N/A</v>
      </c>
      <c r="I67" s="89" t="e">
        <v>#N/A</v>
      </c>
      <c r="J67" s="140" t="e">
        <v>#N/A</v>
      </c>
      <c r="K67" s="77" t="e">
        <v>#N/A</v>
      </c>
      <c r="L67" s="162" t="e">
        <f t="shared" si="14"/>
        <v>#N/A</v>
      </c>
      <c r="M67" s="160" t="e">
        <f t="shared" si="15"/>
        <v>#N/A</v>
      </c>
      <c r="N67" s="162" t="e">
        <f t="shared" si="16"/>
        <v>#N/A</v>
      </c>
      <c r="O67" s="88" t="e">
        <v>#N/A</v>
      </c>
      <c r="P67" s="109" t="e">
        <v>#N/A</v>
      </c>
      <c r="Q67" s="161" t="e">
        <f t="shared" si="13"/>
        <v>#N/A</v>
      </c>
      <c r="R67" s="87" t="e">
        <v>#N/A</v>
      </c>
      <c r="S67" s="130" t="e">
        <v>#N/A</v>
      </c>
      <c r="T67" s="155" t="e">
        <v>#N/A</v>
      </c>
      <c r="U67" s="160" t="e">
        <f t="shared" si="17"/>
        <v>#N/A</v>
      </c>
      <c r="V67" s="160" t="e">
        <f t="shared" si="18"/>
        <v>#N/A</v>
      </c>
      <c r="W67" s="160" t="e">
        <f t="shared" si="9"/>
        <v>#N/A</v>
      </c>
      <c r="X67" s="109" t="e">
        <v>#N/A</v>
      </c>
      <c r="Y67" s="109" t="e">
        <v>#N/A</v>
      </c>
      <c r="Z67" s="109" t="e">
        <v>#N/A</v>
      </c>
      <c r="AA67" s="109" t="e">
        <v>#N/A</v>
      </c>
      <c r="AB67" s="194" t="e">
        <f t="shared" si="7"/>
        <v>#N/A</v>
      </c>
    </row>
    <row r="68" spans="1:28" ht="12.75" customHeight="1" x14ac:dyDescent="0.25">
      <c r="A68" s="285">
        <v>2027.1</v>
      </c>
      <c r="B68" s="161" t="e">
        <f t="shared" si="10"/>
        <v>#N/A</v>
      </c>
      <c r="C68" s="157" t="e">
        <v>#N/A</v>
      </c>
      <c r="D68" s="88" t="e">
        <v>#N/A</v>
      </c>
      <c r="E68" s="140" t="e">
        <v>#N/A</v>
      </c>
      <c r="F68" s="160" t="e">
        <f t="shared" si="1"/>
        <v>#N/A</v>
      </c>
      <c r="G68" s="109" t="e">
        <v>#N/A</v>
      </c>
      <c r="H68" s="161" t="e">
        <f t="shared" si="11"/>
        <v>#N/A</v>
      </c>
      <c r="I68" s="89" t="e">
        <v>#N/A</v>
      </c>
      <c r="J68" s="140" t="e">
        <v>#N/A</v>
      </c>
      <c r="K68" s="77" t="e">
        <v>#N/A</v>
      </c>
      <c r="L68" s="162" t="e">
        <f t="shared" si="14"/>
        <v>#N/A</v>
      </c>
      <c r="M68" s="160" t="e">
        <f t="shared" si="15"/>
        <v>#N/A</v>
      </c>
      <c r="N68" s="162" t="e">
        <f t="shared" si="16"/>
        <v>#N/A</v>
      </c>
      <c r="O68" s="88" t="e">
        <v>#N/A</v>
      </c>
      <c r="P68" s="109" t="e">
        <v>#N/A</v>
      </c>
      <c r="Q68" s="161" t="e">
        <f t="shared" si="13"/>
        <v>#N/A</v>
      </c>
      <c r="R68" s="87" t="e">
        <v>#N/A</v>
      </c>
      <c r="S68" s="130" t="e">
        <v>#N/A</v>
      </c>
      <c r="T68" s="155" t="e">
        <v>#N/A</v>
      </c>
      <c r="U68" s="160" t="e">
        <f t="shared" si="17"/>
        <v>#N/A</v>
      </c>
      <c r="V68" s="160" t="e">
        <f t="shared" si="18"/>
        <v>#N/A</v>
      </c>
      <c r="W68" s="160" t="e">
        <f t="shared" si="9"/>
        <v>#N/A</v>
      </c>
      <c r="X68" s="109" t="e">
        <v>#N/A</v>
      </c>
      <c r="Y68" s="109" t="e">
        <v>#N/A</v>
      </c>
      <c r="Z68" s="109" t="e">
        <v>#N/A</v>
      </c>
      <c r="AA68" s="109" t="e">
        <v>#N/A</v>
      </c>
      <c r="AB68" s="194" t="e">
        <f t="shared" si="7"/>
        <v>#N/A</v>
      </c>
    </row>
    <row r="69" spans="1:28" ht="12.75" customHeight="1" x14ac:dyDescent="0.25">
      <c r="A69" s="285">
        <v>2027.11</v>
      </c>
      <c r="B69" s="161" t="e">
        <f t="shared" si="10"/>
        <v>#N/A</v>
      </c>
      <c r="C69" s="157" t="e">
        <v>#N/A</v>
      </c>
      <c r="D69" s="88" t="e">
        <v>#N/A</v>
      </c>
      <c r="E69" s="140" t="e">
        <v>#N/A</v>
      </c>
      <c r="F69" s="160" t="e">
        <f t="shared" si="1"/>
        <v>#N/A</v>
      </c>
      <c r="G69" s="109" t="e">
        <v>#N/A</v>
      </c>
      <c r="H69" s="161" t="e">
        <f t="shared" si="11"/>
        <v>#N/A</v>
      </c>
      <c r="I69" s="89" t="e">
        <v>#N/A</v>
      </c>
      <c r="J69" s="140" t="e">
        <v>#N/A</v>
      </c>
      <c r="K69" s="77" t="e">
        <v>#N/A</v>
      </c>
      <c r="L69" s="162" t="e">
        <f t="shared" si="14"/>
        <v>#N/A</v>
      </c>
      <c r="M69" s="160" t="e">
        <f t="shared" si="15"/>
        <v>#N/A</v>
      </c>
      <c r="N69" s="162" t="e">
        <f t="shared" si="16"/>
        <v>#N/A</v>
      </c>
      <c r="O69" s="88" t="e">
        <v>#N/A</v>
      </c>
      <c r="P69" s="109" t="e">
        <v>#N/A</v>
      </c>
      <c r="Q69" s="161" t="e">
        <f t="shared" si="13"/>
        <v>#N/A</v>
      </c>
      <c r="R69" s="87" t="e">
        <v>#N/A</v>
      </c>
      <c r="S69" s="130" t="e">
        <v>#N/A</v>
      </c>
      <c r="T69" s="155" t="e">
        <v>#N/A</v>
      </c>
      <c r="U69" s="160" t="e">
        <f t="shared" si="17"/>
        <v>#N/A</v>
      </c>
      <c r="V69" s="160" t="e">
        <f t="shared" si="18"/>
        <v>#N/A</v>
      </c>
      <c r="W69" s="160" t="e">
        <f t="shared" si="9"/>
        <v>#N/A</v>
      </c>
      <c r="X69" s="109" t="e">
        <v>#N/A</v>
      </c>
      <c r="Y69" s="109" t="e">
        <v>#N/A</v>
      </c>
      <c r="Z69" s="109" t="e">
        <v>#N/A</v>
      </c>
      <c r="AA69" s="109" t="e">
        <v>#N/A</v>
      </c>
      <c r="AB69" s="194" t="e">
        <f t="shared" si="7"/>
        <v>#N/A</v>
      </c>
    </row>
    <row r="70" spans="1:28" ht="12.75" customHeight="1" x14ac:dyDescent="0.25">
      <c r="A70" s="285">
        <v>2027.12</v>
      </c>
      <c r="B70" s="161" t="e">
        <f t="shared" si="10"/>
        <v>#N/A</v>
      </c>
      <c r="C70" s="157" t="e">
        <v>#N/A</v>
      </c>
      <c r="D70" s="88" t="e">
        <v>#N/A</v>
      </c>
      <c r="E70" s="140" t="e">
        <v>#N/A</v>
      </c>
      <c r="F70" s="160" t="e">
        <f t="shared" si="1"/>
        <v>#N/A</v>
      </c>
      <c r="G70" s="109" t="e">
        <v>#N/A</v>
      </c>
      <c r="H70" s="161" t="e">
        <f t="shared" si="11"/>
        <v>#N/A</v>
      </c>
      <c r="I70" s="89" t="e">
        <v>#N/A</v>
      </c>
      <c r="J70" s="140" t="e">
        <v>#N/A</v>
      </c>
      <c r="K70" s="77" t="e">
        <v>#N/A</v>
      </c>
      <c r="L70" s="162" t="e">
        <f t="shared" si="14"/>
        <v>#N/A</v>
      </c>
      <c r="M70" s="160" t="e">
        <f t="shared" si="15"/>
        <v>#N/A</v>
      </c>
      <c r="N70" s="162" t="e">
        <f t="shared" si="16"/>
        <v>#N/A</v>
      </c>
      <c r="O70" s="88" t="e">
        <v>#N/A</v>
      </c>
      <c r="P70" s="109" t="e">
        <v>#N/A</v>
      </c>
      <c r="Q70" s="161" t="e">
        <f t="shared" si="13"/>
        <v>#N/A</v>
      </c>
      <c r="R70" s="87" t="e">
        <v>#N/A</v>
      </c>
      <c r="S70" s="130" t="e">
        <v>#N/A</v>
      </c>
      <c r="T70" s="155" t="e">
        <v>#N/A</v>
      </c>
      <c r="U70" s="160" t="e">
        <f t="shared" si="17"/>
        <v>#N/A</v>
      </c>
      <c r="V70" s="160" t="e">
        <f t="shared" si="18"/>
        <v>#N/A</v>
      </c>
      <c r="W70" s="160" t="e">
        <f t="shared" si="9"/>
        <v>#N/A</v>
      </c>
      <c r="X70" s="109" t="e">
        <v>#N/A</v>
      </c>
      <c r="Y70" s="109" t="e">
        <v>#N/A</v>
      </c>
      <c r="Z70" s="109" t="e">
        <v>#N/A</v>
      </c>
      <c r="AA70" s="109" t="e">
        <v>#N/A</v>
      </c>
      <c r="AB70" s="194" t="e">
        <f t="shared" si="7"/>
        <v>#N/A</v>
      </c>
    </row>
    <row r="71" spans="1:28" ht="12.75" customHeight="1" x14ac:dyDescent="0.25">
      <c r="A71" s="285">
        <v>2028.01</v>
      </c>
      <c r="B71" s="161" t="e">
        <f t="shared" si="10"/>
        <v>#N/A</v>
      </c>
      <c r="C71" s="157" t="e">
        <v>#N/A</v>
      </c>
      <c r="D71" s="88" t="e">
        <v>#N/A</v>
      </c>
      <c r="E71" s="140" t="e">
        <v>#N/A</v>
      </c>
      <c r="F71" s="160" t="e">
        <f t="shared" si="1"/>
        <v>#N/A</v>
      </c>
      <c r="G71" s="109" t="e">
        <v>#N/A</v>
      </c>
      <c r="H71" s="161" t="e">
        <f t="shared" si="11"/>
        <v>#N/A</v>
      </c>
      <c r="I71" s="89" t="e">
        <v>#N/A</v>
      </c>
      <c r="J71" s="140" t="e">
        <v>#N/A</v>
      </c>
      <c r="K71" s="77" t="e">
        <v>#N/A</v>
      </c>
      <c r="L71" s="162" t="e">
        <f t="shared" si="14"/>
        <v>#N/A</v>
      </c>
      <c r="M71" s="160" t="e">
        <f t="shared" si="15"/>
        <v>#N/A</v>
      </c>
      <c r="N71" s="162" t="e">
        <f t="shared" si="16"/>
        <v>#N/A</v>
      </c>
      <c r="O71" s="88" t="e">
        <v>#N/A</v>
      </c>
      <c r="P71" s="109" t="e">
        <v>#N/A</v>
      </c>
      <c r="Q71" s="161" t="e">
        <f t="shared" si="13"/>
        <v>#N/A</v>
      </c>
      <c r="R71" s="87" t="e">
        <v>#N/A</v>
      </c>
      <c r="S71" s="130" t="e">
        <v>#N/A</v>
      </c>
      <c r="T71" s="155" t="e">
        <v>#N/A</v>
      </c>
      <c r="U71" s="160" t="e">
        <f t="shared" si="17"/>
        <v>#N/A</v>
      </c>
      <c r="V71" s="160" t="e">
        <f t="shared" si="18"/>
        <v>#N/A</v>
      </c>
      <c r="W71" s="160" t="e">
        <f t="shared" si="9"/>
        <v>#N/A</v>
      </c>
      <c r="X71" s="109" t="e">
        <v>#N/A</v>
      </c>
      <c r="Y71" s="109" t="e">
        <v>#N/A</v>
      </c>
      <c r="Z71" s="109" t="e">
        <v>#N/A</v>
      </c>
      <c r="AA71" s="109" t="e">
        <v>#N/A</v>
      </c>
      <c r="AB71" s="194" t="e">
        <f t="shared" si="7"/>
        <v>#N/A</v>
      </c>
    </row>
    <row r="72" spans="1:28" ht="12.75" customHeight="1" x14ac:dyDescent="0.25">
      <c r="A72" s="285">
        <v>2028.02</v>
      </c>
      <c r="B72" s="161" t="e">
        <f t="shared" si="10"/>
        <v>#N/A</v>
      </c>
      <c r="C72" s="157" t="e">
        <v>#N/A</v>
      </c>
      <c r="D72" s="88" t="e">
        <v>#N/A</v>
      </c>
      <c r="E72" s="140" t="e">
        <v>#N/A</v>
      </c>
      <c r="F72" s="160" t="e">
        <f t="shared" si="1"/>
        <v>#N/A</v>
      </c>
      <c r="G72" s="109" t="e">
        <v>#N/A</v>
      </c>
      <c r="H72" s="161" t="e">
        <f t="shared" si="11"/>
        <v>#N/A</v>
      </c>
      <c r="I72" s="89" t="e">
        <v>#N/A</v>
      </c>
      <c r="J72" s="140" t="e">
        <v>#N/A</v>
      </c>
      <c r="K72" s="77" t="e">
        <v>#N/A</v>
      </c>
      <c r="L72" s="162" t="e">
        <f t="shared" si="14"/>
        <v>#N/A</v>
      </c>
      <c r="M72" s="160" t="e">
        <f t="shared" si="15"/>
        <v>#N/A</v>
      </c>
      <c r="N72" s="162" t="e">
        <f t="shared" si="16"/>
        <v>#N/A</v>
      </c>
      <c r="O72" s="88" t="e">
        <v>#N/A</v>
      </c>
      <c r="P72" s="109" t="e">
        <v>#N/A</v>
      </c>
      <c r="Q72" s="161" t="e">
        <f t="shared" si="13"/>
        <v>#N/A</v>
      </c>
      <c r="R72" s="87" t="e">
        <v>#N/A</v>
      </c>
      <c r="S72" s="130" t="e">
        <v>#N/A</v>
      </c>
      <c r="T72" s="155" t="e">
        <v>#N/A</v>
      </c>
      <c r="U72" s="160" t="e">
        <f t="shared" si="17"/>
        <v>#N/A</v>
      </c>
      <c r="V72" s="160" t="e">
        <f t="shared" si="18"/>
        <v>#N/A</v>
      </c>
      <c r="W72" s="160" t="e">
        <f t="shared" si="9"/>
        <v>#N/A</v>
      </c>
      <c r="X72" s="109" t="e">
        <v>#N/A</v>
      </c>
      <c r="Y72" s="109" t="e">
        <v>#N/A</v>
      </c>
      <c r="Z72" s="109" t="e">
        <v>#N/A</v>
      </c>
      <c r="AA72" s="109" t="e">
        <v>#N/A</v>
      </c>
      <c r="AB72" s="194" t="e">
        <f t="shared" si="7"/>
        <v>#N/A</v>
      </c>
    </row>
    <row r="73" spans="1:28" ht="12.75" customHeight="1" x14ac:dyDescent="0.25">
      <c r="A73" s="285">
        <v>2028.03</v>
      </c>
      <c r="B73" s="161" t="e">
        <f t="shared" si="10"/>
        <v>#N/A</v>
      </c>
      <c r="C73" s="157" t="e">
        <v>#N/A</v>
      </c>
      <c r="D73" s="88" t="e">
        <v>#N/A</v>
      </c>
      <c r="E73" s="140" t="e">
        <v>#N/A</v>
      </c>
      <c r="F73" s="160" t="e">
        <f t="shared" si="1"/>
        <v>#N/A</v>
      </c>
      <c r="G73" s="109" t="e">
        <v>#N/A</v>
      </c>
      <c r="H73" s="161" t="e">
        <f t="shared" si="11"/>
        <v>#N/A</v>
      </c>
      <c r="I73" s="89" t="e">
        <v>#N/A</v>
      </c>
      <c r="J73" s="140" t="e">
        <v>#N/A</v>
      </c>
      <c r="K73" s="77" t="e">
        <v>#N/A</v>
      </c>
      <c r="L73" s="162" t="e">
        <f t="shared" si="14"/>
        <v>#N/A</v>
      </c>
      <c r="M73" s="160" t="e">
        <f t="shared" si="15"/>
        <v>#N/A</v>
      </c>
      <c r="N73" s="162" t="e">
        <f t="shared" si="16"/>
        <v>#N/A</v>
      </c>
      <c r="O73" s="88" t="e">
        <v>#N/A</v>
      </c>
      <c r="P73" s="109" t="e">
        <v>#N/A</v>
      </c>
      <c r="Q73" s="161" t="e">
        <f t="shared" si="13"/>
        <v>#N/A</v>
      </c>
      <c r="R73" s="87" t="e">
        <v>#N/A</v>
      </c>
      <c r="S73" s="130" t="e">
        <v>#N/A</v>
      </c>
      <c r="T73" s="155" t="e">
        <v>#N/A</v>
      </c>
      <c r="U73" s="160" t="e">
        <f t="shared" si="17"/>
        <v>#N/A</v>
      </c>
      <c r="V73" s="160" t="e">
        <f t="shared" si="18"/>
        <v>#N/A</v>
      </c>
      <c r="W73" s="160" t="e">
        <f t="shared" si="9"/>
        <v>#N/A</v>
      </c>
      <c r="X73" s="109" t="e">
        <v>#N/A</v>
      </c>
      <c r="Y73" s="109" t="e">
        <v>#N/A</v>
      </c>
      <c r="Z73" s="109" t="e">
        <v>#N/A</v>
      </c>
      <c r="AA73" s="109" t="e">
        <v>#N/A</v>
      </c>
      <c r="AB73" s="194" t="e">
        <f t="shared" si="7"/>
        <v>#N/A</v>
      </c>
    </row>
    <row r="74" spans="1:28" ht="12.75" customHeight="1" x14ac:dyDescent="0.25">
      <c r="A74" s="285">
        <v>2028.04</v>
      </c>
      <c r="B74" s="161" t="e">
        <f t="shared" si="10"/>
        <v>#N/A</v>
      </c>
      <c r="C74" s="157" t="e">
        <v>#N/A</v>
      </c>
      <c r="D74" s="88" t="e">
        <v>#N/A</v>
      </c>
      <c r="E74" s="140" t="e">
        <v>#N/A</v>
      </c>
      <c r="F74" s="160" t="e">
        <f t="shared" ref="F74:F106" si="19">G74</f>
        <v>#N/A</v>
      </c>
      <c r="G74" s="109" t="e">
        <v>#N/A</v>
      </c>
      <c r="H74" s="161" t="e">
        <f t="shared" si="11"/>
        <v>#N/A</v>
      </c>
      <c r="I74" s="89" t="e">
        <v>#N/A</v>
      </c>
      <c r="J74" s="140" t="e">
        <v>#N/A</v>
      </c>
      <c r="K74" s="77" t="e">
        <v>#N/A</v>
      </c>
      <c r="L74" s="162" t="e">
        <f t="shared" si="14"/>
        <v>#N/A</v>
      </c>
      <c r="M74" s="160" t="e">
        <f t="shared" si="15"/>
        <v>#N/A</v>
      </c>
      <c r="N74" s="162" t="e">
        <f t="shared" si="16"/>
        <v>#N/A</v>
      </c>
      <c r="O74" s="88" t="e">
        <v>#N/A</v>
      </c>
      <c r="P74" s="109" t="e">
        <v>#N/A</v>
      </c>
      <c r="Q74" s="161" t="e">
        <f t="shared" si="13"/>
        <v>#N/A</v>
      </c>
      <c r="R74" s="87" t="e">
        <v>#N/A</v>
      </c>
      <c r="S74" s="130" t="e">
        <v>#N/A</v>
      </c>
      <c r="T74" s="155" t="e">
        <v>#N/A</v>
      </c>
      <c r="U74" s="160" t="e">
        <f t="shared" si="17"/>
        <v>#N/A</v>
      </c>
      <c r="V74" s="160" t="e">
        <f t="shared" si="18"/>
        <v>#N/A</v>
      </c>
      <c r="W74" s="160" t="e">
        <f t="shared" si="9"/>
        <v>#N/A</v>
      </c>
      <c r="X74" s="109" t="e">
        <v>#N/A</v>
      </c>
      <c r="Y74" s="109" t="e">
        <v>#N/A</v>
      </c>
      <c r="Z74" s="109" t="e">
        <v>#N/A</v>
      </c>
      <c r="AA74" s="109" t="e">
        <v>#N/A</v>
      </c>
      <c r="AB74" s="194" t="e">
        <f t="shared" si="7"/>
        <v>#N/A</v>
      </c>
    </row>
    <row r="75" spans="1:28" ht="12.75" customHeight="1" x14ac:dyDescent="0.25">
      <c r="A75" s="285">
        <v>2028.05</v>
      </c>
      <c r="B75" s="161" t="e">
        <f t="shared" si="10"/>
        <v>#N/A</v>
      </c>
      <c r="C75" s="157" t="e">
        <v>#N/A</v>
      </c>
      <c r="D75" s="88" t="e">
        <v>#N/A</v>
      </c>
      <c r="E75" s="140" t="e">
        <v>#N/A</v>
      </c>
      <c r="F75" s="160" t="e">
        <f t="shared" si="19"/>
        <v>#N/A</v>
      </c>
      <c r="G75" s="109" t="e">
        <v>#N/A</v>
      </c>
      <c r="H75" s="161" t="e">
        <f t="shared" si="11"/>
        <v>#N/A</v>
      </c>
      <c r="I75" s="89" t="e">
        <v>#N/A</v>
      </c>
      <c r="J75" s="140" t="e">
        <v>#N/A</v>
      </c>
      <c r="K75" s="77" t="e">
        <v>#N/A</v>
      </c>
      <c r="L75" s="162" t="e">
        <f t="shared" si="14"/>
        <v>#N/A</v>
      </c>
      <c r="M75" s="160" t="e">
        <f t="shared" si="15"/>
        <v>#N/A</v>
      </c>
      <c r="N75" s="162" t="e">
        <f t="shared" si="16"/>
        <v>#N/A</v>
      </c>
      <c r="O75" s="88" t="e">
        <v>#N/A</v>
      </c>
      <c r="P75" s="109" t="e">
        <v>#N/A</v>
      </c>
      <c r="Q75" s="161" t="e">
        <f t="shared" si="13"/>
        <v>#N/A</v>
      </c>
      <c r="R75" s="87" t="e">
        <v>#N/A</v>
      </c>
      <c r="S75" s="130" t="e">
        <v>#N/A</v>
      </c>
      <c r="T75" s="155" t="e">
        <v>#N/A</v>
      </c>
      <c r="U75" s="160" t="e">
        <f t="shared" si="17"/>
        <v>#N/A</v>
      </c>
      <c r="V75" s="160" t="e">
        <f t="shared" si="18"/>
        <v>#N/A</v>
      </c>
      <c r="W75" s="160" t="e">
        <f t="shared" si="9"/>
        <v>#N/A</v>
      </c>
      <c r="X75" s="109" t="e">
        <v>#N/A</v>
      </c>
      <c r="Y75" s="109" t="e">
        <v>#N/A</v>
      </c>
      <c r="Z75" s="109" t="e">
        <v>#N/A</v>
      </c>
      <c r="AA75" s="109" t="e">
        <v>#N/A</v>
      </c>
      <c r="AB75" s="194" t="e">
        <f t="shared" ref="AB75:AB106" si="20">R75-U75</f>
        <v>#N/A</v>
      </c>
    </row>
    <row r="76" spans="1:28" ht="12.75" customHeight="1" x14ac:dyDescent="0.25">
      <c r="A76" s="285">
        <v>2028.06</v>
      </c>
      <c r="B76" s="161" t="e">
        <f t="shared" si="10"/>
        <v>#N/A</v>
      </c>
      <c r="C76" s="157" t="e">
        <v>#N/A</v>
      </c>
      <c r="D76" s="88" t="e">
        <v>#N/A</v>
      </c>
      <c r="E76" s="140" t="e">
        <v>#N/A</v>
      </c>
      <c r="F76" s="160" t="e">
        <f t="shared" si="19"/>
        <v>#N/A</v>
      </c>
      <c r="G76" s="109" t="e">
        <v>#N/A</v>
      </c>
      <c r="H76" s="161" t="e">
        <f t="shared" si="11"/>
        <v>#N/A</v>
      </c>
      <c r="I76" s="89" t="e">
        <v>#N/A</v>
      </c>
      <c r="J76" s="140" t="e">
        <v>#N/A</v>
      </c>
      <c r="K76" s="77" t="e">
        <v>#N/A</v>
      </c>
      <c r="L76" s="162" t="e">
        <f t="shared" si="14"/>
        <v>#N/A</v>
      </c>
      <c r="M76" s="160" t="e">
        <f t="shared" si="15"/>
        <v>#N/A</v>
      </c>
      <c r="N76" s="162" t="e">
        <f t="shared" si="16"/>
        <v>#N/A</v>
      </c>
      <c r="O76" s="88" t="e">
        <v>#N/A</v>
      </c>
      <c r="P76" s="109" t="e">
        <v>#N/A</v>
      </c>
      <c r="Q76" s="161" t="e">
        <f t="shared" si="13"/>
        <v>#N/A</v>
      </c>
      <c r="R76" s="87" t="e">
        <v>#N/A</v>
      </c>
      <c r="S76" s="130" t="e">
        <v>#N/A</v>
      </c>
      <c r="T76" s="155" t="e">
        <v>#N/A</v>
      </c>
      <c r="U76" s="160" t="e">
        <f t="shared" si="17"/>
        <v>#N/A</v>
      </c>
      <c r="V76" s="160" t="e">
        <f t="shared" si="18"/>
        <v>#N/A</v>
      </c>
      <c r="W76" s="160" t="e">
        <f t="shared" ref="W76:W106" si="21">SUM(X76:Y76)</f>
        <v>#N/A</v>
      </c>
      <c r="X76" s="109" t="e">
        <v>#N/A</v>
      </c>
      <c r="Y76" s="109" t="e">
        <v>#N/A</v>
      </c>
      <c r="Z76" s="109" t="e">
        <v>#N/A</v>
      </c>
      <c r="AA76" s="109" t="e">
        <v>#N/A</v>
      </c>
      <c r="AB76" s="194" t="e">
        <f t="shared" si="20"/>
        <v>#N/A</v>
      </c>
    </row>
    <row r="77" spans="1:28" ht="12.75" customHeight="1" x14ac:dyDescent="0.25">
      <c r="A77" s="285">
        <v>2028.07</v>
      </c>
      <c r="B77" s="161" t="e">
        <f t="shared" si="10"/>
        <v>#N/A</v>
      </c>
      <c r="C77" s="157" t="e">
        <v>#N/A</v>
      </c>
      <c r="D77" s="88" t="e">
        <v>#N/A</v>
      </c>
      <c r="E77" s="140" t="e">
        <v>#N/A</v>
      </c>
      <c r="F77" s="160" t="e">
        <f t="shared" si="19"/>
        <v>#N/A</v>
      </c>
      <c r="G77" s="109" t="e">
        <v>#N/A</v>
      </c>
      <c r="H77" s="161" t="e">
        <f t="shared" si="11"/>
        <v>#N/A</v>
      </c>
      <c r="I77" s="89" t="e">
        <v>#N/A</v>
      </c>
      <c r="J77" s="140" t="e">
        <v>#N/A</v>
      </c>
      <c r="K77" s="77" t="e">
        <v>#N/A</v>
      </c>
      <c r="L77" s="162" t="e">
        <f t="shared" si="14"/>
        <v>#N/A</v>
      </c>
      <c r="M77" s="160" t="e">
        <f t="shared" si="15"/>
        <v>#N/A</v>
      </c>
      <c r="N77" s="162" t="e">
        <f t="shared" si="16"/>
        <v>#N/A</v>
      </c>
      <c r="O77" s="88" t="e">
        <v>#N/A</v>
      </c>
      <c r="P77" s="109" t="e">
        <v>#N/A</v>
      </c>
      <c r="Q77" s="161" t="e">
        <f t="shared" si="13"/>
        <v>#N/A</v>
      </c>
      <c r="R77" s="87" t="e">
        <v>#N/A</v>
      </c>
      <c r="S77" s="130" t="e">
        <v>#N/A</v>
      </c>
      <c r="T77" s="155" t="e">
        <v>#N/A</v>
      </c>
      <c r="U77" s="160" t="e">
        <f t="shared" si="17"/>
        <v>#N/A</v>
      </c>
      <c r="V77" s="160" t="e">
        <f t="shared" si="18"/>
        <v>#N/A</v>
      </c>
      <c r="W77" s="160" t="e">
        <f t="shared" si="21"/>
        <v>#N/A</v>
      </c>
      <c r="X77" s="109" t="e">
        <v>#N/A</v>
      </c>
      <c r="Y77" s="109" t="e">
        <v>#N/A</v>
      </c>
      <c r="Z77" s="109" t="e">
        <v>#N/A</v>
      </c>
      <c r="AA77" s="109" t="e">
        <v>#N/A</v>
      </c>
      <c r="AB77" s="194" t="e">
        <f t="shared" si="20"/>
        <v>#N/A</v>
      </c>
    </row>
    <row r="78" spans="1:28" ht="12.75" customHeight="1" x14ac:dyDescent="0.25">
      <c r="A78" s="285">
        <v>2028.08</v>
      </c>
      <c r="B78" s="161" t="e">
        <f t="shared" si="10"/>
        <v>#N/A</v>
      </c>
      <c r="C78" s="157" t="e">
        <v>#N/A</v>
      </c>
      <c r="D78" s="88" t="e">
        <v>#N/A</v>
      </c>
      <c r="E78" s="140" t="e">
        <v>#N/A</v>
      </c>
      <c r="F78" s="160" t="e">
        <f t="shared" si="19"/>
        <v>#N/A</v>
      </c>
      <c r="G78" s="109" t="e">
        <v>#N/A</v>
      </c>
      <c r="H78" s="161" t="e">
        <f t="shared" si="11"/>
        <v>#N/A</v>
      </c>
      <c r="I78" s="89" t="e">
        <v>#N/A</v>
      </c>
      <c r="J78" s="140" t="e">
        <v>#N/A</v>
      </c>
      <c r="K78" s="77" t="e">
        <v>#N/A</v>
      </c>
      <c r="L78" s="162" t="e">
        <f t="shared" si="14"/>
        <v>#N/A</v>
      </c>
      <c r="M78" s="160" t="e">
        <f t="shared" si="15"/>
        <v>#N/A</v>
      </c>
      <c r="N78" s="162" t="e">
        <f t="shared" si="16"/>
        <v>#N/A</v>
      </c>
      <c r="O78" s="88" t="e">
        <v>#N/A</v>
      </c>
      <c r="P78" s="109" t="e">
        <v>#N/A</v>
      </c>
      <c r="Q78" s="161" t="e">
        <f t="shared" si="13"/>
        <v>#N/A</v>
      </c>
      <c r="R78" s="87" t="e">
        <v>#N/A</v>
      </c>
      <c r="S78" s="130" t="e">
        <v>#N/A</v>
      </c>
      <c r="T78" s="155" t="e">
        <v>#N/A</v>
      </c>
      <c r="U78" s="160" t="e">
        <f t="shared" si="17"/>
        <v>#N/A</v>
      </c>
      <c r="V78" s="160" t="e">
        <f t="shared" si="18"/>
        <v>#N/A</v>
      </c>
      <c r="W78" s="160" t="e">
        <f t="shared" si="21"/>
        <v>#N/A</v>
      </c>
      <c r="X78" s="109" t="e">
        <v>#N/A</v>
      </c>
      <c r="Y78" s="109" t="e">
        <v>#N/A</v>
      </c>
      <c r="Z78" s="109" t="e">
        <v>#N/A</v>
      </c>
      <c r="AA78" s="109" t="e">
        <v>#N/A</v>
      </c>
      <c r="AB78" s="194" t="e">
        <f t="shared" si="20"/>
        <v>#N/A</v>
      </c>
    </row>
    <row r="79" spans="1:28" ht="12.75" customHeight="1" x14ac:dyDescent="0.25">
      <c r="A79" s="285">
        <v>2028.09</v>
      </c>
      <c r="B79" s="161" t="e">
        <f t="shared" si="10"/>
        <v>#N/A</v>
      </c>
      <c r="C79" s="157" t="e">
        <v>#N/A</v>
      </c>
      <c r="D79" s="88" t="e">
        <v>#N/A</v>
      </c>
      <c r="E79" s="140" t="e">
        <v>#N/A</v>
      </c>
      <c r="F79" s="160" t="e">
        <f t="shared" si="19"/>
        <v>#N/A</v>
      </c>
      <c r="G79" s="109" t="e">
        <v>#N/A</v>
      </c>
      <c r="H79" s="161" t="e">
        <f t="shared" si="11"/>
        <v>#N/A</v>
      </c>
      <c r="I79" s="89" t="e">
        <v>#N/A</v>
      </c>
      <c r="J79" s="140" t="e">
        <v>#N/A</v>
      </c>
      <c r="K79" s="77" t="e">
        <v>#N/A</v>
      </c>
      <c r="L79" s="162" t="e">
        <f t="shared" si="14"/>
        <v>#N/A</v>
      </c>
      <c r="M79" s="160" t="e">
        <f t="shared" si="15"/>
        <v>#N/A</v>
      </c>
      <c r="N79" s="162" t="e">
        <f t="shared" si="16"/>
        <v>#N/A</v>
      </c>
      <c r="O79" s="88" t="e">
        <v>#N/A</v>
      </c>
      <c r="P79" s="109" t="e">
        <v>#N/A</v>
      </c>
      <c r="Q79" s="161" t="e">
        <f t="shared" si="13"/>
        <v>#N/A</v>
      </c>
      <c r="R79" s="87" t="e">
        <v>#N/A</v>
      </c>
      <c r="S79" s="130" t="e">
        <v>#N/A</v>
      </c>
      <c r="T79" s="155" t="e">
        <v>#N/A</v>
      </c>
      <c r="U79" s="160" t="e">
        <f t="shared" si="17"/>
        <v>#N/A</v>
      </c>
      <c r="V79" s="160" t="e">
        <f t="shared" si="18"/>
        <v>#N/A</v>
      </c>
      <c r="W79" s="160" t="e">
        <f t="shared" si="21"/>
        <v>#N/A</v>
      </c>
      <c r="X79" s="109" t="e">
        <v>#N/A</v>
      </c>
      <c r="Y79" s="109" t="e">
        <v>#N/A</v>
      </c>
      <c r="Z79" s="109" t="e">
        <v>#N/A</v>
      </c>
      <c r="AA79" s="109" t="e">
        <v>#N/A</v>
      </c>
      <c r="AB79" s="194" t="e">
        <f t="shared" si="20"/>
        <v>#N/A</v>
      </c>
    </row>
    <row r="80" spans="1:28" ht="12.75" customHeight="1" x14ac:dyDescent="0.25">
      <c r="A80" s="285">
        <v>2028.1</v>
      </c>
      <c r="B80" s="161" t="e">
        <f t="shared" si="10"/>
        <v>#N/A</v>
      </c>
      <c r="C80" s="157" t="e">
        <v>#N/A</v>
      </c>
      <c r="D80" s="88" t="e">
        <v>#N/A</v>
      </c>
      <c r="E80" s="140" t="e">
        <v>#N/A</v>
      </c>
      <c r="F80" s="160" t="e">
        <f t="shared" si="19"/>
        <v>#N/A</v>
      </c>
      <c r="G80" s="109" t="e">
        <v>#N/A</v>
      </c>
      <c r="H80" s="161" t="e">
        <f t="shared" si="11"/>
        <v>#N/A</v>
      </c>
      <c r="I80" s="89" t="e">
        <v>#N/A</v>
      </c>
      <c r="J80" s="140" t="e">
        <v>#N/A</v>
      </c>
      <c r="K80" s="77" t="e">
        <v>#N/A</v>
      </c>
      <c r="L80" s="162" t="e">
        <f t="shared" si="14"/>
        <v>#N/A</v>
      </c>
      <c r="M80" s="160" t="e">
        <f t="shared" si="15"/>
        <v>#N/A</v>
      </c>
      <c r="N80" s="162" t="e">
        <f t="shared" si="16"/>
        <v>#N/A</v>
      </c>
      <c r="O80" s="88" t="e">
        <v>#N/A</v>
      </c>
      <c r="P80" s="109" t="e">
        <v>#N/A</v>
      </c>
      <c r="Q80" s="161" t="e">
        <f t="shared" si="13"/>
        <v>#N/A</v>
      </c>
      <c r="R80" s="87" t="e">
        <v>#N/A</v>
      </c>
      <c r="S80" s="130" t="e">
        <v>#N/A</v>
      </c>
      <c r="T80" s="155" t="e">
        <v>#N/A</v>
      </c>
      <c r="U80" s="160" t="e">
        <f t="shared" si="17"/>
        <v>#N/A</v>
      </c>
      <c r="V80" s="160" t="e">
        <f t="shared" si="18"/>
        <v>#N/A</v>
      </c>
      <c r="W80" s="160" t="e">
        <f t="shared" si="21"/>
        <v>#N/A</v>
      </c>
      <c r="X80" s="109" t="e">
        <v>#N/A</v>
      </c>
      <c r="Y80" s="109" t="e">
        <v>#N/A</v>
      </c>
      <c r="Z80" s="109" t="e">
        <v>#N/A</v>
      </c>
      <c r="AA80" s="109" t="e">
        <v>#N/A</v>
      </c>
      <c r="AB80" s="194" t="e">
        <f t="shared" si="20"/>
        <v>#N/A</v>
      </c>
    </row>
    <row r="81" spans="1:28" ht="12.75" customHeight="1" x14ac:dyDescent="0.25">
      <c r="A81" s="285">
        <v>2028.11</v>
      </c>
      <c r="B81" s="161" t="e">
        <f t="shared" si="10"/>
        <v>#N/A</v>
      </c>
      <c r="C81" s="157" t="e">
        <v>#N/A</v>
      </c>
      <c r="D81" s="88" t="e">
        <v>#N/A</v>
      </c>
      <c r="E81" s="140" t="e">
        <v>#N/A</v>
      </c>
      <c r="F81" s="160" t="e">
        <f t="shared" si="19"/>
        <v>#N/A</v>
      </c>
      <c r="G81" s="109" t="e">
        <v>#N/A</v>
      </c>
      <c r="H81" s="161" t="e">
        <f t="shared" si="11"/>
        <v>#N/A</v>
      </c>
      <c r="I81" s="89" t="e">
        <v>#N/A</v>
      </c>
      <c r="J81" s="140" t="e">
        <v>#N/A</v>
      </c>
      <c r="K81" s="77" t="e">
        <v>#N/A</v>
      </c>
      <c r="L81" s="162" t="e">
        <f t="shared" si="14"/>
        <v>#N/A</v>
      </c>
      <c r="M81" s="160" t="e">
        <f t="shared" si="15"/>
        <v>#N/A</v>
      </c>
      <c r="N81" s="162" t="e">
        <f t="shared" si="16"/>
        <v>#N/A</v>
      </c>
      <c r="O81" s="88" t="e">
        <v>#N/A</v>
      </c>
      <c r="P81" s="109" t="e">
        <v>#N/A</v>
      </c>
      <c r="Q81" s="161" t="e">
        <f t="shared" si="13"/>
        <v>#N/A</v>
      </c>
      <c r="R81" s="87" t="e">
        <v>#N/A</v>
      </c>
      <c r="S81" s="130" t="e">
        <v>#N/A</v>
      </c>
      <c r="T81" s="155" t="e">
        <v>#N/A</v>
      </c>
      <c r="U81" s="160" t="e">
        <f t="shared" si="17"/>
        <v>#N/A</v>
      </c>
      <c r="V81" s="160" t="e">
        <f t="shared" si="18"/>
        <v>#N/A</v>
      </c>
      <c r="W81" s="160" t="e">
        <f t="shared" si="21"/>
        <v>#N/A</v>
      </c>
      <c r="X81" s="109" t="e">
        <v>#N/A</v>
      </c>
      <c r="Y81" s="109" t="e">
        <v>#N/A</v>
      </c>
      <c r="Z81" s="109" t="e">
        <v>#N/A</v>
      </c>
      <c r="AA81" s="109" t="e">
        <v>#N/A</v>
      </c>
      <c r="AB81" s="194" t="e">
        <f t="shared" si="20"/>
        <v>#N/A</v>
      </c>
    </row>
    <row r="82" spans="1:28" ht="12.75" customHeight="1" x14ac:dyDescent="0.25">
      <c r="A82" s="285">
        <v>2028.12</v>
      </c>
      <c r="B82" s="161" t="e">
        <f t="shared" si="10"/>
        <v>#N/A</v>
      </c>
      <c r="C82" s="157" t="e">
        <v>#N/A</v>
      </c>
      <c r="D82" s="88" t="e">
        <v>#N/A</v>
      </c>
      <c r="E82" s="140" t="e">
        <v>#N/A</v>
      </c>
      <c r="F82" s="160" t="e">
        <f t="shared" si="19"/>
        <v>#N/A</v>
      </c>
      <c r="G82" s="109" t="e">
        <v>#N/A</v>
      </c>
      <c r="H82" s="161" t="e">
        <f t="shared" si="11"/>
        <v>#N/A</v>
      </c>
      <c r="I82" s="89" t="e">
        <v>#N/A</v>
      </c>
      <c r="J82" s="140" t="e">
        <v>#N/A</v>
      </c>
      <c r="K82" s="77" t="e">
        <v>#N/A</v>
      </c>
      <c r="L82" s="162" t="e">
        <f t="shared" si="14"/>
        <v>#N/A</v>
      </c>
      <c r="M82" s="160" t="e">
        <f t="shared" si="15"/>
        <v>#N/A</v>
      </c>
      <c r="N82" s="162" t="e">
        <f t="shared" si="16"/>
        <v>#N/A</v>
      </c>
      <c r="O82" s="88" t="e">
        <v>#N/A</v>
      </c>
      <c r="P82" s="109" t="e">
        <v>#N/A</v>
      </c>
      <c r="Q82" s="161" t="e">
        <f t="shared" si="13"/>
        <v>#N/A</v>
      </c>
      <c r="R82" s="87" t="e">
        <v>#N/A</v>
      </c>
      <c r="S82" s="130" t="e">
        <v>#N/A</v>
      </c>
      <c r="T82" s="155" t="e">
        <v>#N/A</v>
      </c>
      <c r="U82" s="160" t="e">
        <f t="shared" si="17"/>
        <v>#N/A</v>
      </c>
      <c r="V82" s="160" t="e">
        <f t="shared" si="18"/>
        <v>#N/A</v>
      </c>
      <c r="W82" s="160" t="e">
        <f t="shared" si="21"/>
        <v>#N/A</v>
      </c>
      <c r="X82" s="109" t="e">
        <v>#N/A</v>
      </c>
      <c r="Y82" s="109" t="e">
        <v>#N/A</v>
      </c>
      <c r="Z82" s="109" t="e">
        <v>#N/A</v>
      </c>
      <c r="AA82" s="109" t="e">
        <v>#N/A</v>
      </c>
      <c r="AB82" s="194" t="e">
        <f t="shared" si="20"/>
        <v>#N/A</v>
      </c>
    </row>
    <row r="83" spans="1:28" ht="12.75" customHeight="1" x14ac:dyDescent="0.25">
      <c r="A83" s="285">
        <v>2029.01</v>
      </c>
      <c r="B83" s="161" t="e">
        <f t="shared" si="10"/>
        <v>#N/A</v>
      </c>
      <c r="C83" s="157" t="e">
        <v>#N/A</v>
      </c>
      <c r="D83" s="88" t="e">
        <v>#N/A</v>
      </c>
      <c r="E83" s="140" t="e">
        <v>#N/A</v>
      </c>
      <c r="F83" s="160" t="e">
        <f t="shared" si="19"/>
        <v>#N/A</v>
      </c>
      <c r="G83" s="109" t="e">
        <v>#N/A</v>
      </c>
      <c r="H83" s="161" t="e">
        <f t="shared" si="11"/>
        <v>#N/A</v>
      </c>
      <c r="I83" s="89" t="e">
        <v>#N/A</v>
      </c>
      <c r="J83" s="140" t="e">
        <v>#N/A</v>
      </c>
      <c r="K83" s="77" t="e">
        <v>#N/A</v>
      </c>
      <c r="L83" s="162" t="e">
        <f t="shared" si="14"/>
        <v>#N/A</v>
      </c>
      <c r="M83" s="160" t="e">
        <f t="shared" si="15"/>
        <v>#N/A</v>
      </c>
      <c r="N83" s="162" t="e">
        <f t="shared" si="16"/>
        <v>#N/A</v>
      </c>
      <c r="O83" s="88" t="e">
        <v>#N/A</v>
      </c>
      <c r="P83" s="109" t="e">
        <v>#N/A</v>
      </c>
      <c r="Q83" s="161" t="e">
        <f t="shared" si="13"/>
        <v>#N/A</v>
      </c>
      <c r="R83" s="87" t="e">
        <v>#N/A</v>
      </c>
      <c r="S83" s="130" t="e">
        <v>#N/A</v>
      </c>
      <c r="T83" s="155" t="e">
        <v>#N/A</v>
      </c>
      <c r="U83" s="160" t="e">
        <f t="shared" si="17"/>
        <v>#N/A</v>
      </c>
      <c r="V83" s="160" t="e">
        <f t="shared" si="18"/>
        <v>#N/A</v>
      </c>
      <c r="W83" s="160" t="e">
        <f t="shared" si="21"/>
        <v>#N/A</v>
      </c>
      <c r="X83" s="109" t="e">
        <v>#N/A</v>
      </c>
      <c r="Y83" s="109" t="e">
        <v>#N/A</v>
      </c>
      <c r="Z83" s="109" t="e">
        <v>#N/A</v>
      </c>
      <c r="AA83" s="109" t="e">
        <v>#N/A</v>
      </c>
      <c r="AB83" s="194" t="e">
        <f t="shared" si="20"/>
        <v>#N/A</v>
      </c>
    </row>
    <row r="84" spans="1:28" ht="12.75" customHeight="1" x14ac:dyDescent="0.25">
      <c r="A84" s="285">
        <v>2029.02</v>
      </c>
      <c r="B84" s="161" t="e">
        <f t="shared" ref="B84:B106" si="22">C84+D84+E84</f>
        <v>#N/A</v>
      </c>
      <c r="C84" s="157" t="e">
        <v>#N/A</v>
      </c>
      <c r="D84" s="88" t="e">
        <v>#N/A</v>
      </c>
      <c r="E84" s="140" t="e">
        <v>#N/A</v>
      </c>
      <c r="F84" s="160" t="e">
        <f t="shared" si="19"/>
        <v>#N/A</v>
      </c>
      <c r="G84" s="109" t="e">
        <v>#N/A</v>
      </c>
      <c r="H84" s="161" t="e">
        <f t="shared" si="11"/>
        <v>#N/A</v>
      </c>
      <c r="I84" s="89" t="e">
        <v>#N/A</v>
      </c>
      <c r="J84" s="140" t="e">
        <v>#N/A</v>
      </c>
      <c r="K84" s="77" t="e">
        <v>#N/A</v>
      </c>
      <c r="L84" s="162" t="e">
        <f t="shared" si="14"/>
        <v>#N/A</v>
      </c>
      <c r="M84" s="160" t="e">
        <f t="shared" si="15"/>
        <v>#N/A</v>
      </c>
      <c r="N84" s="162" t="e">
        <f t="shared" si="16"/>
        <v>#N/A</v>
      </c>
      <c r="O84" s="88" t="e">
        <v>#N/A</v>
      </c>
      <c r="P84" s="109" t="e">
        <v>#N/A</v>
      </c>
      <c r="Q84" s="161" t="e">
        <f t="shared" si="13"/>
        <v>#N/A</v>
      </c>
      <c r="R84" s="87" t="e">
        <v>#N/A</v>
      </c>
      <c r="S84" s="130" t="e">
        <v>#N/A</v>
      </c>
      <c r="T84" s="155" t="e">
        <v>#N/A</v>
      </c>
      <c r="U84" s="160" t="e">
        <f t="shared" si="17"/>
        <v>#N/A</v>
      </c>
      <c r="V84" s="160" t="e">
        <f t="shared" si="18"/>
        <v>#N/A</v>
      </c>
      <c r="W84" s="160" t="e">
        <f t="shared" si="21"/>
        <v>#N/A</v>
      </c>
      <c r="X84" s="109" t="e">
        <v>#N/A</v>
      </c>
      <c r="Y84" s="109" t="e">
        <v>#N/A</v>
      </c>
      <c r="Z84" s="109" t="e">
        <v>#N/A</v>
      </c>
      <c r="AA84" s="109" t="e">
        <v>#N/A</v>
      </c>
      <c r="AB84" s="194" t="e">
        <f t="shared" si="20"/>
        <v>#N/A</v>
      </c>
    </row>
    <row r="85" spans="1:28" ht="12.75" customHeight="1" x14ac:dyDescent="0.25">
      <c r="A85" s="285">
        <v>2029.03</v>
      </c>
      <c r="B85" s="161" t="e">
        <f t="shared" si="22"/>
        <v>#N/A</v>
      </c>
      <c r="C85" s="157" t="e">
        <v>#N/A</v>
      </c>
      <c r="D85" s="88" t="e">
        <v>#N/A</v>
      </c>
      <c r="E85" s="140" t="e">
        <v>#N/A</v>
      </c>
      <c r="F85" s="160" t="e">
        <f t="shared" si="19"/>
        <v>#N/A</v>
      </c>
      <c r="G85" s="109" t="e">
        <v>#N/A</v>
      </c>
      <c r="H85" s="161" t="e">
        <f t="shared" si="11"/>
        <v>#N/A</v>
      </c>
      <c r="I85" s="89" t="e">
        <v>#N/A</v>
      </c>
      <c r="J85" s="140" t="e">
        <v>#N/A</v>
      </c>
      <c r="K85" s="77" t="e">
        <v>#N/A</v>
      </c>
      <c r="L85" s="162" t="e">
        <f t="shared" si="14"/>
        <v>#N/A</v>
      </c>
      <c r="M85" s="160" t="e">
        <f t="shared" si="15"/>
        <v>#N/A</v>
      </c>
      <c r="N85" s="162" t="e">
        <f t="shared" si="16"/>
        <v>#N/A</v>
      </c>
      <c r="O85" s="88" t="e">
        <v>#N/A</v>
      </c>
      <c r="P85" s="109" t="e">
        <v>#N/A</v>
      </c>
      <c r="Q85" s="161" t="e">
        <f t="shared" si="13"/>
        <v>#N/A</v>
      </c>
      <c r="R85" s="87" t="e">
        <v>#N/A</v>
      </c>
      <c r="S85" s="130" t="e">
        <v>#N/A</v>
      </c>
      <c r="T85" s="155" t="e">
        <v>#N/A</v>
      </c>
      <c r="U85" s="160" t="e">
        <f t="shared" si="17"/>
        <v>#N/A</v>
      </c>
      <c r="V85" s="160" t="e">
        <f t="shared" si="18"/>
        <v>#N/A</v>
      </c>
      <c r="W85" s="160" t="e">
        <f t="shared" si="21"/>
        <v>#N/A</v>
      </c>
      <c r="X85" s="109" t="e">
        <v>#N/A</v>
      </c>
      <c r="Y85" s="109" t="e">
        <v>#N/A</v>
      </c>
      <c r="Z85" s="109" t="e">
        <v>#N/A</v>
      </c>
      <c r="AA85" s="109" t="e">
        <v>#N/A</v>
      </c>
      <c r="AB85" s="194" t="e">
        <f t="shared" si="20"/>
        <v>#N/A</v>
      </c>
    </row>
    <row r="86" spans="1:28" ht="12.75" customHeight="1" x14ac:dyDescent="0.25">
      <c r="A86" s="285">
        <v>2029.04</v>
      </c>
      <c r="B86" s="161" t="e">
        <f t="shared" si="22"/>
        <v>#N/A</v>
      </c>
      <c r="C86" s="157" t="e">
        <v>#N/A</v>
      </c>
      <c r="D86" s="88" t="e">
        <v>#N/A</v>
      </c>
      <c r="E86" s="140" t="e">
        <v>#N/A</v>
      </c>
      <c r="F86" s="160" t="e">
        <f t="shared" si="19"/>
        <v>#N/A</v>
      </c>
      <c r="G86" s="109" t="e">
        <v>#N/A</v>
      </c>
      <c r="H86" s="161" t="e">
        <f t="shared" si="11"/>
        <v>#N/A</v>
      </c>
      <c r="I86" s="89" t="e">
        <v>#N/A</v>
      </c>
      <c r="J86" s="140" t="e">
        <v>#N/A</v>
      </c>
      <c r="K86" s="77" t="e">
        <v>#N/A</v>
      </c>
      <c r="L86" s="162" t="e">
        <f t="shared" si="14"/>
        <v>#N/A</v>
      </c>
      <c r="M86" s="160" t="e">
        <f t="shared" si="15"/>
        <v>#N/A</v>
      </c>
      <c r="N86" s="162" t="e">
        <f t="shared" si="16"/>
        <v>#N/A</v>
      </c>
      <c r="O86" s="88" t="e">
        <v>#N/A</v>
      </c>
      <c r="P86" s="109" t="e">
        <v>#N/A</v>
      </c>
      <c r="Q86" s="161" t="e">
        <f t="shared" si="13"/>
        <v>#N/A</v>
      </c>
      <c r="R86" s="87" t="e">
        <v>#N/A</v>
      </c>
      <c r="S86" s="130" t="e">
        <v>#N/A</v>
      </c>
      <c r="T86" s="155" t="e">
        <v>#N/A</v>
      </c>
      <c r="U86" s="160" t="e">
        <f t="shared" si="17"/>
        <v>#N/A</v>
      </c>
      <c r="V86" s="160" t="e">
        <f t="shared" si="18"/>
        <v>#N/A</v>
      </c>
      <c r="W86" s="160" t="e">
        <f t="shared" si="21"/>
        <v>#N/A</v>
      </c>
      <c r="X86" s="109" t="e">
        <v>#N/A</v>
      </c>
      <c r="Y86" s="109" t="e">
        <v>#N/A</v>
      </c>
      <c r="Z86" s="109" t="e">
        <v>#N/A</v>
      </c>
      <c r="AA86" s="109" t="e">
        <v>#N/A</v>
      </c>
      <c r="AB86" s="194" t="e">
        <f t="shared" si="20"/>
        <v>#N/A</v>
      </c>
    </row>
    <row r="87" spans="1:28" ht="12.75" customHeight="1" x14ac:dyDescent="0.25">
      <c r="A87" s="285">
        <v>2029.05</v>
      </c>
      <c r="B87" s="161" t="e">
        <f t="shared" si="22"/>
        <v>#N/A</v>
      </c>
      <c r="C87" s="157" t="e">
        <v>#N/A</v>
      </c>
      <c r="D87" s="88" t="e">
        <v>#N/A</v>
      </c>
      <c r="E87" s="140" t="e">
        <v>#N/A</v>
      </c>
      <c r="F87" s="160" t="e">
        <f t="shared" si="19"/>
        <v>#N/A</v>
      </c>
      <c r="G87" s="109" t="e">
        <v>#N/A</v>
      </c>
      <c r="H87" s="161" t="e">
        <f t="shared" si="11"/>
        <v>#N/A</v>
      </c>
      <c r="I87" s="89" t="e">
        <v>#N/A</v>
      </c>
      <c r="J87" s="140" t="e">
        <v>#N/A</v>
      </c>
      <c r="K87" s="77" t="e">
        <v>#N/A</v>
      </c>
      <c r="L87" s="162" t="e">
        <f t="shared" si="14"/>
        <v>#N/A</v>
      </c>
      <c r="M87" s="160" t="e">
        <f t="shared" si="15"/>
        <v>#N/A</v>
      </c>
      <c r="N87" s="162" t="e">
        <f t="shared" si="16"/>
        <v>#N/A</v>
      </c>
      <c r="O87" s="88" t="e">
        <v>#N/A</v>
      </c>
      <c r="P87" s="109" t="e">
        <v>#N/A</v>
      </c>
      <c r="Q87" s="161" t="e">
        <f t="shared" si="13"/>
        <v>#N/A</v>
      </c>
      <c r="R87" s="87" t="e">
        <v>#N/A</v>
      </c>
      <c r="S87" s="130" t="e">
        <v>#N/A</v>
      </c>
      <c r="T87" s="155" t="e">
        <v>#N/A</v>
      </c>
      <c r="U87" s="160" t="e">
        <f t="shared" si="17"/>
        <v>#N/A</v>
      </c>
      <c r="V87" s="160" t="e">
        <f t="shared" si="18"/>
        <v>#N/A</v>
      </c>
      <c r="W87" s="160" t="e">
        <f t="shared" si="21"/>
        <v>#N/A</v>
      </c>
      <c r="X87" s="109" t="e">
        <v>#N/A</v>
      </c>
      <c r="Y87" s="109" t="e">
        <v>#N/A</v>
      </c>
      <c r="Z87" s="109" t="e">
        <v>#N/A</v>
      </c>
      <c r="AA87" s="109" t="e">
        <v>#N/A</v>
      </c>
      <c r="AB87" s="194" t="e">
        <f t="shared" si="20"/>
        <v>#N/A</v>
      </c>
    </row>
    <row r="88" spans="1:28" ht="12.75" customHeight="1" x14ac:dyDescent="0.25">
      <c r="A88" s="285">
        <v>2029.06</v>
      </c>
      <c r="B88" s="161" t="e">
        <f t="shared" si="22"/>
        <v>#N/A</v>
      </c>
      <c r="C88" s="157" t="e">
        <v>#N/A</v>
      </c>
      <c r="D88" s="88" t="e">
        <v>#N/A</v>
      </c>
      <c r="E88" s="140" t="e">
        <v>#N/A</v>
      </c>
      <c r="F88" s="160" t="e">
        <f t="shared" si="19"/>
        <v>#N/A</v>
      </c>
      <c r="G88" s="109" t="e">
        <v>#N/A</v>
      </c>
      <c r="H88" s="161" t="e">
        <f t="shared" si="11"/>
        <v>#N/A</v>
      </c>
      <c r="I88" s="89" t="e">
        <v>#N/A</v>
      </c>
      <c r="J88" s="140" t="e">
        <v>#N/A</v>
      </c>
      <c r="K88" s="77" t="e">
        <v>#N/A</v>
      </c>
      <c r="L88" s="162" t="e">
        <f t="shared" si="14"/>
        <v>#N/A</v>
      </c>
      <c r="M88" s="160" t="e">
        <f t="shared" si="15"/>
        <v>#N/A</v>
      </c>
      <c r="N88" s="162" t="e">
        <f t="shared" si="16"/>
        <v>#N/A</v>
      </c>
      <c r="O88" s="88" t="e">
        <v>#N/A</v>
      </c>
      <c r="P88" s="109" t="e">
        <v>#N/A</v>
      </c>
      <c r="Q88" s="161" t="e">
        <f t="shared" si="13"/>
        <v>#N/A</v>
      </c>
      <c r="R88" s="87" t="e">
        <v>#N/A</v>
      </c>
      <c r="S88" s="130" t="e">
        <v>#N/A</v>
      </c>
      <c r="T88" s="155" t="e">
        <v>#N/A</v>
      </c>
      <c r="U88" s="160" t="e">
        <f t="shared" si="17"/>
        <v>#N/A</v>
      </c>
      <c r="V88" s="160" t="e">
        <f t="shared" si="18"/>
        <v>#N/A</v>
      </c>
      <c r="W88" s="160" t="e">
        <f t="shared" si="21"/>
        <v>#N/A</v>
      </c>
      <c r="X88" s="109" t="e">
        <v>#N/A</v>
      </c>
      <c r="Y88" s="109" t="e">
        <v>#N/A</v>
      </c>
      <c r="Z88" s="109" t="e">
        <v>#N/A</v>
      </c>
      <c r="AA88" s="109" t="e">
        <v>#N/A</v>
      </c>
      <c r="AB88" s="194" t="e">
        <f t="shared" si="20"/>
        <v>#N/A</v>
      </c>
    </row>
    <row r="89" spans="1:28" ht="12.75" customHeight="1" x14ac:dyDescent="0.25">
      <c r="A89" s="285">
        <v>2029.07</v>
      </c>
      <c r="B89" s="161" t="e">
        <f t="shared" si="22"/>
        <v>#N/A</v>
      </c>
      <c r="C89" s="157" t="e">
        <v>#N/A</v>
      </c>
      <c r="D89" s="88" t="e">
        <v>#N/A</v>
      </c>
      <c r="E89" s="140" t="e">
        <v>#N/A</v>
      </c>
      <c r="F89" s="160" t="e">
        <f t="shared" si="19"/>
        <v>#N/A</v>
      </c>
      <c r="G89" s="109" t="e">
        <v>#N/A</v>
      </c>
      <c r="H89" s="161" t="e">
        <f t="shared" si="11"/>
        <v>#N/A</v>
      </c>
      <c r="I89" s="89" t="e">
        <v>#N/A</v>
      </c>
      <c r="J89" s="140" t="e">
        <v>#N/A</v>
      </c>
      <c r="K89" s="77" t="e">
        <v>#N/A</v>
      </c>
      <c r="L89" s="162" t="e">
        <f t="shared" si="14"/>
        <v>#N/A</v>
      </c>
      <c r="M89" s="160" t="e">
        <f t="shared" si="15"/>
        <v>#N/A</v>
      </c>
      <c r="N89" s="162" t="e">
        <f t="shared" si="16"/>
        <v>#N/A</v>
      </c>
      <c r="O89" s="88" t="e">
        <v>#N/A</v>
      </c>
      <c r="P89" s="109" t="e">
        <v>#N/A</v>
      </c>
      <c r="Q89" s="161" t="e">
        <f t="shared" si="13"/>
        <v>#N/A</v>
      </c>
      <c r="R89" s="87" t="e">
        <v>#N/A</v>
      </c>
      <c r="S89" s="130" t="e">
        <v>#N/A</v>
      </c>
      <c r="T89" s="155" t="e">
        <v>#N/A</v>
      </c>
      <c r="U89" s="160" t="e">
        <f t="shared" si="17"/>
        <v>#N/A</v>
      </c>
      <c r="V89" s="160" t="e">
        <f t="shared" si="18"/>
        <v>#N/A</v>
      </c>
      <c r="W89" s="160" t="e">
        <f t="shared" si="21"/>
        <v>#N/A</v>
      </c>
      <c r="X89" s="109" t="e">
        <v>#N/A</v>
      </c>
      <c r="Y89" s="109" t="e">
        <v>#N/A</v>
      </c>
      <c r="Z89" s="109" t="e">
        <v>#N/A</v>
      </c>
      <c r="AA89" s="109" t="e">
        <v>#N/A</v>
      </c>
      <c r="AB89" s="194" t="e">
        <f t="shared" si="20"/>
        <v>#N/A</v>
      </c>
    </row>
    <row r="90" spans="1:28" ht="12.75" customHeight="1" x14ac:dyDescent="0.25">
      <c r="A90" s="285">
        <v>2029.08</v>
      </c>
      <c r="B90" s="161" t="e">
        <f t="shared" si="22"/>
        <v>#N/A</v>
      </c>
      <c r="C90" s="157" t="e">
        <v>#N/A</v>
      </c>
      <c r="D90" s="88" t="e">
        <v>#N/A</v>
      </c>
      <c r="E90" s="140" t="e">
        <v>#N/A</v>
      </c>
      <c r="F90" s="160" t="e">
        <f t="shared" si="19"/>
        <v>#N/A</v>
      </c>
      <c r="G90" s="109" t="e">
        <v>#N/A</v>
      </c>
      <c r="H90" s="161" t="e">
        <f t="shared" si="11"/>
        <v>#N/A</v>
      </c>
      <c r="I90" s="89" t="e">
        <v>#N/A</v>
      </c>
      <c r="J90" s="140" t="e">
        <v>#N/A</v>
      </c>
      <c r="K90" s="77" t="e">
        <v>#N/A</v>
      </c>
      <c r="L90" s="162" t="e">
        <f t="shared" si="14"/>
        <v>#N/A</v>
      </c>
      <c r="M90" s="160" t="e">
        <f t="shared" si="15"/>
        <v>#N/A</v>
      </c>
      <c r="N90" s="162" t="e">
        <f t="shared" si="16"/>
        <v>#N/A</v>
      </c>
      <c r="O90" s="88" t="e">
        <v>#N/A</v>
      </c>
      <c r="P90" s="109" t="e">
        <v>#N/A</v>
      </c>
      <c r="Q90" s="161" t="e">
        <f t="shared" si="13"/>
        <v>#N/A</v>
      </c>
      <c r="R90" s="87" t="e">
        <v>#N/A</v>
      </c>
      <c r="S90" s="130" t="e">
        <v>#N/A</v>
      </c>
      <c r="T90" s="155" t="e">
        <v>#N/A</v>
      </c>
      <c r="U90" s="160" t="e">
        <f t="shared" si="17"/>
        <v>#N/A</v>
      </c>
      <c r="V90" s="160" t="e">
        <f t="shared" si="18"/>
        <v>#N/A</v>
      </c>
      <c r="W90" s="160" t="e">
        <f t="shared" si="21"/>
        <v>#N/A</v>
      </c>
      <c r="X90" s="109" t="e">
        <v>#N/A</v>
      </c>
      <c r="Y90" s="109" t="e">
        <v>#N/A</v>
      </c>
      <c r="Z90" s="109" t="e">
        <v>#N/A</v>
      </c>
      <c r="AA90" s="109" t="e">
        <v>#N/A</v>
      </c>
      <c r="AB90" s="194" t="e">
        <f t="shared" si="20"/>
        <v>#N/A</v>
      </c>
    </row>
    <row r="91" spans="1:28" ht="12.75" customHeight="1" x14ac:dyDescent="0.25">
      <c r="A91" s="285">
        <v>2029.09</v>
      </c>
      <c r="B91" s="161" t="e">
        <f t="shared" si="22"/>
        <v>#N/A</v>
      </c>
      <c r="C91" s="157" t="e">
        <v>#N/A</v>
      </c>
      <c r="D91" s="88" t="e">
        <v>#N/A</v>
      </c>
      <c r="E91" s="140" t="e">
        <v>#N/A</v>
      </c>
      <c r="F91" s="160" t="e">
        <f t="shared" si="19"/>
        <v>#N/A</v>
      </c>
      <c r="G91" s="109" t="e">
        <v>#N/A</v>
      </c>
      <c r="H91" s="161" t="e">
        <f t="shared" si="11"/>
        <v>#N/A</v>
      </c>
      <c r="I91" s="89" t="e">
        <v>#N/A</v>
      </c>
      <c r="J91" s="140" t="e">
        <v>#N/A</v>
      </c>
      <c r="K91" s="77" t="e">
        <v>#N/A</v>
      </c>
      <c r="L91" s="162" t="e">
        <f t="shared" si="14"/>
        <v>#N/A</v>
      </c>
      <c r="M91" s="160" t="e">
        <f t="shared" si="15"/>
        <v>#N/A</v>
      </c>
      <c r="N91" s="162" t="e">
        <f t="shared" si="16"/>
        <v>#N/A</v>
      </c>
      <c r="O91" s="88" t="e">
        <v>#N/A</v>
      </c>
      <c r="P91" s="109" t="e">
        <v>#N/A</v>
      </c>
      <c r="Q91" s="161" t="e">
        <f t="shared" si="13"/>
        <v>#N/A</v>
      </c>
      <c r="R91" s="87" t="e">
        <v>#N/A</v>
      </c>
      <c r="S91" s="130" t="e">
        <v>#N/A</v>
      </c>
      <c r="T91" s="155" t="e">
        <v>#N/A</v>
      </c>
      <c r="U91" s="160" t="e">
        <f t="shared" si="17"/>
        <v>#N/A</v>
      </c>
      <c r="V91" s="160" t="e">
        <f t="shared" si="18"/>
        <v>#N/A</v>
      </c>
      <c r="W91" s="160" t="e">
        <f t="shared" si="21"/>
        <v>#N/A</v>
      </c>
      <c r="X91" s="109" t="e">
        <v>#N/A</v>
      </c>
      <c r="Y91" s="109" t="e">
        <v>#N/A</v>
      </c>
      <c r="Z91" s="109" t="e">
        <v>#N/A</v>
      </c>
      <c r="AA91" s="109" t="e">
        <v>#N/A</v>
      </c>
      <c r="AB91" s="194" t="e">
        <f t="shared" si="20"/>
        <v>#N/A</v>
      </c>
    </row>
    <row r="92" spans="1:28" ht="12.75" customHeight="1" x14ac:dyDescent="0.25">
      <c r="A92" s="285">
        <v>2029.1</v>
      </c>
      <c r="B92" s="161" t="e">
        <f t="shared" si="22"/>
        <v>#N/A</v>
      </c>
      <c r="C92" s="157" t="e">
        <v>#N/A</v>
      </c>
      <c r="D92" s="88" t="e">
        <v>#N/A</v>
      </c>
      <c r="E92" s="140" t="e">
        <v>#N/A</v>
      </c>
      <c r="F92" s="160" t="e">
        <f t="shared" si="19"/>
        <v>#N/A</v>
      </c>
      <c r="G92" s="109" t="e">
        <v>#N/A</v>
      </c>
      <c r="H92" s="161" t="e">
        <f t="shared" si="11"/>
        <v>#N/A</v>
      </c>
      <c r="I92" s="89" t="e">
        <v>#N/A</v>
      </c>
      <c r="J92" s="140" t="e">
        <v>#N/A</v>
      </c>
      <c r="K92" s="77" t="e">
        <v>#N/A</v>
      </c>
      <c r="L92" s="162" t="e">
        <f t="shared" si="14"/>
        <v>#N/A</v>
      </c>
      <c r="M92" s="160" t="e">
        <f t="shared" si="15"/>
        <v>#N/A</v>
      </c>
      <c r="N92" s="162" t="e">
        <f t="shared" si="16"/>
        <v>#N/A</v>
      </c>
      <c r="O92" s="88" t="e">
        <v>#N/A</v>
      </c>
      <c r="P92" s="109" t="e">
        <v>#N/A</v>
      </c>
      <c r="Q92" s="161" t="e">
        <f t="shared" si="13"/>
        <v>#N/A</v>
      </c>
      <c r="R92" s="87" t="e">
        <v>#N/A</v>
      </c>
      <c r="S92" s="130" t="e">
        <v>#N/A</v>
      </c>
      <c r="T92" s="155" t="e">
        <v>#N/A</v>
      </c>
      <c r="U92" s="160" t="e">
        <f t="shared" si="17"/>
        <v>#N/A</v>
      </c>
      <c r="V92" s="160" t="e">
        <f t="shared" si="18"/>
        <v>#N/A</v>
      </c>
      <c r="W92" s="160" t="e">
        <f t="shared" si="21"/>
        <v>#N/A</v>
      </c>
      <c r="X92" s="109" t="e">
        <v>#N/A</v>
      </c>
      <c r="Y92" s="109" t="e">
        <v>#N/A</v>
      </c>
      <c r="Z92" s="109" t="e">
        <v>#N/A</v>
      </c>
      <c r="AA92" s="109" t="e">
        <v>#N/A</v>
      </c>
      <c r="AB92" s="194" t="e">
        <f t="shared" si="20"/>
        <v>#N/A</v>
      </c>
    </row>
    <row r="93" spans="1:28" ht="12.75" customHeight="1" x14ac:dyDescent="0.25">
      <c r="A93" s="285">
        <v>2029.11</v>
      </c>
      <c r="B93" s="161" t="e">
        <f t="shared" si="22"/>
        <v>#N/A</v>
      </c>
      <c r="C93" s="157" t="e">
        <v>#N/A</v>
      </c>
      <c r="D93" s="88" t="e">
        <v>#N/A</v>
      </c>
      <c r="E93" s="140" t="e">
        <v>#N/A</v>
      </c>
      <c r="F93" s="160" t="e">
        <f t="shared" si="19"/>
        <v>#N/A</v>
      </c>
      <c r="G93" s="109" t="e">
        <v>#N/A</v>
      </c>
      <c r="H93" s="161" t="e">
        <f t="shared" ref="H93:H106" si="23">B93-F93</f>
        <v>#N/A</v>
      </c>
      <c r="I93" s="89" t="e">
        <v>#N/A</v>
      </c>
      <c r="J93" s="140" t="e">
        <v>#N/A</v>
      </c>
      <c r="K93" s="77" t="e">
        <v>#N/A</v>
      </c>
      <c r="L93" s="162" t="e">
        <f t="shared" si="14"/>
        <v>#N/A</v>
      </c>
      <c r="M93" s="160" t="e">
        <f t="shared" si="15"/>
        <v>#N/A</v>
      </c>
      <c r="N93" s="162" t="e">
        <f t="shared" si="16"/>
        <v>#N/A</v>
      </c>
      <c r="O93" s="88" t="e">
        <v>#N/A</v>
      </c>
      <c r="P93" s="109" t="e">
        <v>#N/A</v>
      </c>
      <c r="Q93" s="161" t="e">
        <f t="shared" si="13"/>
        <v>#N/A</v>
      </c>
      <c r="R93" s="87" t="e">
        <v>#N/A</v>
      </c>
      <c r="S93" s="130" t="e">
        <v>#N/A</v>
      </c>
      <c r="T93" s="155" t="e">
        <v>#N/A</v>
      </c>
      <c r="U93" s="160" t="e">
        <f t="shared" si="17"/>
        <v>#N/A</v>
      </c>
      <c r="V93" s="160" t="e">
        <f t="shared" si="18"/>
        <v>#N/A</v>
      </c>
      <c r="W93" s="160" t="e">
        <f t="shared" si="21"/>
        <v>#N/A</v>
      </c>
      <c r="X93" s="109" t="e">
        <v>#N/A</v>
      </c>
      <c r="Y93" s="109" t="e">
        <v>#N/A</v>
      </c>
      <c r="Z93" s="109" t="e">
        <v>#N/A</v>
      </c>
      <c r="AA93" s="109" t="e">
        <v>#N/A</v>
      </c>
      <c r="AB93" s="194" t="e">
        <f t="shared" si="20"/>
        <v>#N/A</v>
      </c>
    </row>
    <row r="94" spans="1:28" ht="12.75" customHeight="1" x14ac:dyDescent="0.25">
      <c r="A94" s="285">
        <v>2029.12</v>
      </c>
      <c r="B94" s="161" t="e">
        <f t="shared" si="22"/>
        <v>#N/A</v>
      </c>
      <c r="C94" s="157" t="e">
        <v>#N/A</v>
      </c>
      <c r="D94" s="88" t="e">
        <v>#N/A</v>
      </c>
      <c r="E94" s="140" t="e">
        <v>#N/A</v>
      </c>
      <c r="F94" s="160" t="e">
        <f t="shared" si="19"/>
        <v>#N/A</v>
      </c>
      <c r="G94" s="109" t="e">
        <v>#N/A</v>
      </c>
      <c r="H94" s="161" t="e">
        <f t="shared" si="23"/>
        <v>#N/A</v>
      </c>
      <c r="I94" s="89" t="e">
        <v>#N/A</v>
      </c>
      <c r="J94" s="140" t="e">
        <v>#N/A</v>
      </c>
      <c r="K94" s="77" t="e">
        <v>#N/A</v>
      </c>
      <c r="L94" s="162" t="e">
        <f t="shared" si="14"/>
        <v>#N/A</v>
      </c>
      <c r="M94" s="160" t="e">
        <f t="shared" si="15"/>
        <v>#N/A</v>
      </c>
      <c r="N94" s="162" t="e">
        <f t="shared" si="16"/>
        <v>#N/A</v>
      </c>
      <c r="O94" s="88" t="e">
        <v>#N/A</v>
      </c>
      <c r="P94" s="109" t="e">
        <v>#N/A</v>
      </c>
      <c r="Q94" s="161" t="e">
        <f t="shared" si="13"/>
        <v>#N/A</v>
      </c>
      <c r="R94" s="87" t="e">
        <v>#N/A</v>
      </c>
      <c r="S94" s="130" t="e">
        <v>#N/A</v>
      </c>
      <c r="T94" s="155" t="e">
        <v>#N/A</v>
      </c>
      <c r="U94" s="160" t="e">
        <f t="shared" si="17"/>
        <v>#N/A</v>
      </c>
      <c r="V94" s="160" t="e">
        <f t="shared" si="18"/>
        <v>#N/A</v>
      </c>
      <c r="W94" s="160" t="e">
        <f t="shared" si="21"/>
        <v>#N/A</v>
      </c>
      <c r="X94" s="109" t="e">
        <v>#N/A</v>
      </c>
      <c r="Y94" s="109" t="e">
        <v>#N/A</v>
      </c>
      <c r="Z94" s="109" t="e">
        <v>#N/A</v>
      </c>
      <c r="AA94" s="109" t="e">
        <v>#N/A</v>
      </c>
      <c r="AB94" s="194" t="e">
        <f t="shared" si="20"/>
        <v>#N/A</v>
      </c>
    </row>
    <row r="95" spans="1:28" ht="12.75" customHeight="1" x14ac:dyDescent="0.25">
      <c r="A95" s="285">
        <v>2030.01</v>
      </c>
      <c r="B95" s="161" t="e">
        <f t="shared" si="22"/>
        <v>#N/A</v>
      </c>
      <c r="C95" s="157" t="e">
        <v>#N/A</v>
      </c>
      <c r="D95" s="88" t="e">
        <v>#N/A</v>
      </c>
      <c r="E95" s="140" t="e">
        <v>#N/A</v>
      </c>
      <c r="F95" s="160" t="e">
        <f t="shared" si="19"/>
        <v>#N/A</v>
      </c>
      <c r="G95" s="109" t="e">
        <v>#N/A</v>
      </c>
      <c r="H95" s="161" t="e">
        <f t="shared" si="23"/>
        <v>#N/A</v>
      </c>
      <c r="I95" s="89" t="e">
        <v>#N/A</v>
      </c>
      <c r="J95" s="140" t="e">
        <v>#N/A</v>
      </c>
      <c r="K95" s="77" t="e">
        <v>#N/A</v>
      </c>
      <c r="L95" s="162" t="e">
        <f t="shared" si="14"/>
        <v>#N/A</v>
      </c>
      <c r="M95" s="160" t="e">
        <f t="shared" si="15"/>
        <v>#N/A</v>
      </c>
      <c r="N95" s="162" t="e">
        <f t="shared" si="16"/>
        <v>#N/A</v>
      </c>
      <c r="O95" s="88" t="e">
        <v>#N/A</v>
      </c>
      <c r="P95" s="109" t="e">
        <v>#N/A</v>
      </c>
      <c r="Q95" s="161" t="e">
        <f t="shared" si="13"/>
        <v>#N/A</v>
      </c>
      <c r="R95" s="87" t="e">
        <v>#N/A</v>
      </c>
      <c r="S95" s="130" t="e">
        <v>#N/A</v>
      </c>
      <c r="T95" s="155" t="e">
        <v>#N/A</v>
      </c>
      <c r="U95" s="160" t="e">
        <f t="shared" si="17"/>
        <v>#N/A</v>
      </c>
      <c r="V95" s="160" t="e">
        <f t="shared" si="18"/>
        <v>#N/A</v>
      </c>
      <c r="W95" s="160" t="e">
        <f t="shared" si="21"/>
        <v>#N/A</v>
      </c>
      <c r="X95" s="109" t="e">
        <v>#N/A</v>
      </c>
      <c r="Y95" s="109" t="e">
        <v>#N/A</v>
      </c>
      <c r="Z95" s="109" t="e">
        <v>#N/A</v>
      </c>
      <c r="AA95" s="109" t="e">
        <v>#N/A</v>
      </c>
      <c r="AB95" s="194" t="e">
        <f t="shared" si="20"/>
        <v>#N/A</v>
      </c>
    </row>
    <row r="96" spans="1:28" ht="12.75" customHeight="1" x14ac:dyDescent="0.25">
      <c r="A96" s="285">
        <v>2030.02</v>
      </c>
      <c r="B96" s="161" t="e">
        <f t="shared" si="22"/>
        <v>#N/A</v>
      </c>
      <c r="C96" s="157" t="e">
        <v>#N/A</v>
      </c>
      <c r="D96" s="88" t="e">
        <v>#N/A</v>
      </c>
      <c r="E96" s="140" t="e">
        <v>#N/A</v>
      </c>
      <c r="F96" s="160" t="e">
        <f t="shared" si="19"/>
        <v>#N/A</v>
      </c>
      <c r="G96" s="109" t="e">
        <v>#N/A</v>
      </c>
      <c r="H96" s="161" t="e">
        <f t="shared" si="23"/>
        <v>#N/A</v>
      </c>
      <c r="I96" s="89" t="e">
        <v>#N/A</v>
      </c>
      <c r="J96" s="140" t="e">
        <v>#N/A</v>
      </c>
      <c r="K96" s="77" t="e">
        <v>#N/A</v>
      </c>
      <c r="L96" s="162" t="e">
        <f t="shared" si="14"/>
        <v>#N/A</v>
      </c>
      <c r="M96" s="160" t="e">
        <f t="shared" si="15"/>
        <v>#N/A</v>
      </c>
      <c r="N96" s="162" t="e">
        <f t="shared" si="16"/>
        <v>#N/A</v>
      </c>
      <c r="O96" s="88" t="e">
        <v>#N/A</v>
      </c>
      <c r="P96" s="109" t="e">
        <v>#N/A</v>
      </c>
      <c r="Q96" s="161" t="e">
        <f t="shared" si="13"/>
        <v>#N/A</v>
      </c>
      <c r="R96" s="87" t="e">
        <v>#N/A</v>
      </c>
      <c r="S96" s="130" t="e">
        <v>#N/A</v>
      </c>
      <c r="T96" s="155" t="e">
        <v>#N/A</v>
      </c>
      <c r="U96" s="160" t="e">
        <f t="shared" si="17"/>
        <v>#N/A</v>
      </c>
      <c r="V96" s="160" t="e">
        <f t="shared" si="18"/>
        <v>#N/A</v>
      </c>
      <c r="W96" s="160" t="e">
        <f t="shared" si="21"/>
        <v>#N/A</v>
      </c>
      <c r="X96" s="109" t="e">
        <v>#N/A</v>
      </c>
      <c r="Y96" s="109" t="e">
        <v>#N/A</v>
      </c>
      <c r="Z96" s="109" t="e">
        <v>#N/A</v>
      </c>
      <c r="AA96" s="109" t="e">
        <v>#N/A</v>
      </c>
      <c r="AB96" s="194" t="e">
        <f t="shared" si="20"/>
        <v>#N/A</v>
      </c>
    </row>
    <row r="97" spans="1:28" ht="12.75" customHeight="1" x14ac:dyDescent="0.25">
      <c r="A97" s="285">
        <v>2030.03</v>
      </c>
      <c r="B97" s="161" t="e">
        <f t="shared" si="22"/>
        <v>#N/A</v>
      </c>
      <c r="C97" s="157" t="e">
        <v>#N/A</v>
      </c>
      <c r="D97" s="88" t="e">
        <v>#N/A</v>
      </c>
      <c r="E97" s="140" t="e">
        <v>#N/A</v>
      </c>
      <c r="F97" s="160" t="e">
        <f t="shared" si="19"/>
        <v>#N/A</v>
      </c>
      <c r="G97" s="109" t="e">
        <v>#N/A</v>
      </c>
      <c r="H97" s="161" t="e">
        <f t="shared" si="23"/>
        <v>#N/A</v>
      </c>
      <c r="I97" s="89" t="e">
        <v>#N/A</v>
      </c>
      <c r="J97" s="140" t="e">
        <v>#N/A</v>
      </c>
      <c r="K97" s="77" t="e">
        <v>#N/A</v>
      </c>
      <c r="L97" s="162" t="e">
        <f t="shared" si="14"/>
        <v>#N/A</v>
      </c>
      <c r="M97" s="160" t="e">
        <f t="shared" si="15"/>
        <v>#N/A</v>
      </c>
      <c r="N97" s="162" t="e">
        <f t="shared" si="16"/>
        <v>#N/A</v>
      </c>
      <c r="O97" s="88" t="e">
        <v>#N/A</v>
      </c>
      <c r="P97" s="109" t="e">
        <v>#N/A</v>
      </c>
      <c r="Q97" s="161" t="e">
        <f t="shared" ref="Q97:Q106" si="24">N97+O97-P97</f>
        <v>#N/A</v>
      </c>
      <c r="R97" s="87" t="e">
        <v>#N/A</v>
      </c>
      <c r="S97" s="130" t="e">
        <v>#N/A</v>
      </c>
      <c r="T97" s="155" t="e">
        <v>#N/A</v>
      </c>
      <c r="U97" s="160" t="e">
        <f t="shared" si="17"/>
        <v>#N/A</v>
      </c>
      <c r="V97" s="160" t="e">
        <f t="shared" si="18"/>
        <v>#N/A</v>
      </c>
      <c r="W97" s="160" t="e">
        <f t="shared" si="21"/>
        <v>#N/A</v>
      </c>
      <c r="X97" s="109" t="e">
        <v>#N/A</v>
      </c>
      <c r="Y97" s="109" t="e">
        <v>#N/A</v>
      </c>
      <c r="Z97" s="109" t="e">
        <v>#N/A</v>
      </c>
      <c r="AA97" s="109" t="e">
        <v>#N/A</v>
      </c>
      <c r="AB97" s="194" t="e">
        <f t="shared" si="20"/>
        <v>#N/A</v>
      </c>
    </row>
    <row r="98" spans="1:28" ht="12.75" customHeight="1" x14ac:dyDescent="0.25">
      <c r="A98" s="285">
        <v>2030.04</v>
      </c>
      <c r="B98" s="161" t="e">
        <f t="shared" si="22"/>
        <v>#N/A</v>
      </c>
      <c r="C98" s="157" t="e">
        <v>#N/A</v>
      </c>
      <c r="D98" s="88" t="e">
        <v>#N/A</v>
      </c>
      <c r="E98" s="140" t="e">
        <v>#N/A</v>
      </c>
      <c r="F98" s="160" t="e">
        <f t="shared" si="19"/>
        <v>#N/A</v>
      </c>
      <c r="G98" s="109" t="e">
        <v>#N/A</v>
      </c>
      <c r="H98" s="161" t="e">
        <f t="shared" si="23"/>
        <v>#N/A</v>
      </c>
      <c r="I98" s="89" t="e">
        <v>#N/A</v>
      </c>
      <c r="J98" s="140" t="e">
        <v>#N/A</v>
      </c>
      <c r="K98" s="77" t="e">
        <v>#N/A</v>
      </c>
      <c r="L98" s="162" t="e">
        <f t="shared" si="14"/>
        <v>#N/A</v>
      </c>
      <c r="M98" s="160" t="e">
        <f t="shared" si="15"/>
        <v>#N/A</v>
      </c>
      <c r="N98" s="162" t="e">
        <f t="shared" si="16"/>
        <v>#N/A</v>
      </c>
      <c r="O98" s="88" t="e">
        <v>#N/A</v>
      </c>
      <c r="P98" s="109" t="e">
        <v>#N/A</v>
      </c>
      <c r="Q98" s="161" t="e">
        <f t="shared" si="24"/>
        <v>#N/A</v>
      </c>
      <c r="R98" s="87" t="e">
        <v>#N/A</v>
      </c>
      <c r="S98" s="130" t="e">
        <v>#N/A</v>
      </c>
      <c r="T98" s="155" t="e">
        <v>#N/A</v>
      </c>
      <c r="U98" s="160" t="e">
        <f t="shared" si="17"/>
        <v>#N/A</v>
      </c>
      <c r="V98" s="160" t="e">
        <f t="shared" si="18"/>
        <v>#N/A</v>
      </c>
      <c r="W98" s="160" t="e">
        <f t="shared" si="21"/>
        <v>#N/A</v>
      </c>
      <c r="X98" s="109" t="e">
        <v>#N/A</v>
      </c>
      <c r="Y98" s="109" t="e">
        <v>#N/A</v>
      </c>
      <c r="Z98" s="109" t="e">
        <v>#N/A</v>
      </c>
      <c r="AA98" s="109" t="e">
        <v>#N/A</v>
      </c>
      <c r="AB98" s="194" t="e">
        <f t="shared" si="20"/>
        <v>#N/A</v>
      </c>
    </row>
    <row r="99" spans="1:28" ht="12.75" customHeight="1" x14ac:dyDescent="0.25">
      <c r="A99" s="285">
        <v>2030.05</v>
      </c>
      <c r="B99" s="161" t="e">
        <f t="shared" si="22"/>
        <v>#N/A</v>
      </c>
      <c r="C99" s="157" t="e">
        <v>#N/A</v>
      </c>
      <c r="D99" s="88" t="e">
        <v>#N/A</v>
      </c>
      <c r="E99" s="140" t="e">
        <v>#N/A</v>
      </c>
      <c r="F99" s="160" t="e">
        <f t="shared" si="19"/>
        <v>#N/A</v>
      </c>
      <c r="G99" s="109" t="e">
        <v>#N/A</v>
      </c>
      <c r="H99" s="161" t="e">
        <f t="shared" si="23"/>
        <v>#N/A</v>
      </c>
      <c r="I99" s="89" t="e">
        <v>#N/A</v>
      </c>
      <c r="J99" s="140" t="e">
        <v>#N/A</v>
      </c>
      <c r="K99" s="77" t="e">
        <v>#N/A</v>
      </c>
      <c r="L99" s="162" t="e">
        <f t="shared" si="14"/>
        <v>#N/A</v>
      </c>
      <c r="M99" s="160" t="e">
        <f t="shared" si="15"/>
        <v>#N/A</v>
      </c>
      <c r="N99" s="162" t="e">
        <f t="shared" si="16"/>
        <v>#N/A</v>
      </c>
      <c r="O99" s="88" t="e">
        <v>#N/A</v>
      </c>
      <c r="P99" s="109" t="e">
        <v>#N/A</v>
      </c>
      <c r="Q99" s="161" t="e">
        <f t="shared" si="24"/>
        <v>#N/A</v>
      </c>
      <c r="R99" s="87" t="e">
        <v>#N/A</v>
      </c>
      <c r="S99" s="130" t="e">
        <v>#N/A</v>
      </c>
      <c r="T99" s="155" t="e">
        <v>#N/A</v>
      </c>
      <c r="U99" s="160" t="e">
        <f t="shared" si="17"/>
        <v>#N/A</v>
      </c>
      <c r="V99" s="160" t="e">
        <f t="shared" si="18"/>
        <v>#N/A</v>
      </c>
      <c r="W99" s="160" t="e">
        <f t="shared" si="21"/>
        <v>#N/A</v>
      </c>
      <c r="X99" s="109" t="e">
        <v>#N/A</v>
      </c>
      <c r="Y99" s="109" t="e">
        <v>#N/A</v>
      </c>
      <c r="Z99" s="109" t="e">
        <v>#N/A</v>
      </c>
      <c r="AA99" s="109" t="e">
        <v>#N/A</v>
      </c>
      <c r="AB99" s="194" t="e">
        <f t="shared" si="20"/>
        <v>#N/A</v>
      </c>
    </row>
    <row r="100" spans="1:28" ht="12.75" customHeight="1" x14ac:dyDescent="0.25">
      <c r="A100" s="285">
        <v>2030.06</v>
      </c>
      <c r="B100" s="161" t="e">
        <f t="shared" si="22"/>
        <v>#N/A</v>
      </c>
      <c r="C100" s="157" t="e">
        <v>#N/A</v>
      </c>
      <c r="D100" s="88" t="e">
        <v>#N/A</v>
      </c>
      <c r="E100" s="140" t="e">
        <v>#N/A</v>
      </c>
      <c r="F100" s="160" t="e">
        <f t="shared" si="19"/>
        <v>#N/A</v>
      </c>
      <c r="G100" s="109" t="e">
        <v>#N/A</v>
      </c>
      <c r="H100" s="161" t="e">
        <f t="shared" si="23"/>
        <v>#N/A</v>
      </c>
      <c r="I100" s="89" t="e">
        <v>#N/A</v>
      </c>
      <c r="J100" s="140" t="e">
        <v>#N/A</v>
      </c>
      <c r="K100" s="77" t="e">
        <v>#N/A</v>
      </c>
      <c r="L100" s="162" t="e">
        <f t="shared" si="14"/>
        <v>#N/A</v>
      </c>
      <c r="M100" s="160" t="e">
        <f t="shared" si="15"/>
        <v>#N/A</v>
      </c>
      <c r="N100" s="162" t="e">
        <f t="shared" si="16"/>
        <v>#N/A</v>
      </c>
      <c r="O100" s="88" t="e">
        <v>#N/A</v>
      </c>
      <c r="P100" s="109" t="e">
        <v>#N/A</v>
      </c>
      <c r="Q100" s="161" t="e">
        <f t="shared" si="24"/>
        <v>#N/A</v>
      </c>
      <c r="R100" s="87" t="e">
        <v>#N/A</v>
      </c>
      <c r="S100" s="130" t="e">
        <v>#N/A</v>
      </c>
      <c r="T100" s="155" t="e">
        <v>#N/A</v>
      </c>
      <c r="U100" s="160" t="e">
        <f t="shared" si="17"/>
        <v>#N/A</v>
      </c>
      <c r="V100" s="160" t="e">
        <f t="shared" si="18"/>
        <v>#N/A</v>
      </c>
      <c r="W100" s="160" t="e">
        <f t="shared" si="21"/>
        <v>#N/A</v>
      </c>
      <c r="X100" s="109" t="e">
        <v>#N/A</v>
      </c>
      <c r="Y100" s="109" t="e">
        <v>#N/A</v>
      </c>
      <c r="Z100" s="109" t="e">
        <v>#N/A</v>
      </c>
      <c r="AA100" s="109" t="e">
        <v>#N/A</v>
      </c>
      <c r="AB100" s="194" t="e">
        <f t="shared" si="20"/>
        <v>#N/A</v>
      </c>
    </row>
    <row r="101" spans="1:28" ht="12.75" customHeight="1" x14ac:dyDescent="0.25">
      <c r="A101" s="285">
        <v>2030.07</v>
      </c>
      <c r="B101" s="161" t="e">
        <f t="shared" si="22"/>
        <v>#N/A</v>
      </c>
      <c r="C101" s="157" t="e">
        <v>#N/A</v>
      </c>
      <c r="D101" s="88" t="e">
        <v>#N/A</v>
      </c>
      <c r="E101" s="140" t="e">
        <v>#N/A</v>
      </c>
      <c r="F101" s="160" t="e">
        <f t="shared" si="19"/>
        <v>#N/A</v>
      </c>
      <c r="G101" s="109" t="e">
        <v>#N/A</v>
      </c>
      <c r="H101" s="161" t="e">
        <f t="shared" si="23"/>
        <v>#N/A</v>
      </c>
      <c r="I101" s="89" t="e">
        <v>#N/A</v>
      </c>
      <c r="J101" s="140" t="e">
        <v>#N/A</v>
      </c>
      <c r="K101" s="77" t="e">
        <v>#N/A</v>
      </c>
      <c r="L101" s="162" t="e">
        <f t="shared" si="14"/>
        <v>#N/A</v>
      </c>
      <c r="M101" s="160" t="e">
        <f t="shared" si="15"/>
        <v>#N/A</v>
      </c>
      <c r="N101" s="162" t="e">
        <f t="shared" si="16"/>
        <v>#N/A</v>
      </c>
      <c r="O101" s="88" t="e">
        <v>#N/A</v>
      </c>
      <c r="P101" s="109" t="e">
        <v>#N/A</v>
      </c>
      <c r="Q101" s="161" t="e">
        <f t="shared" si="24"/>
        <v>#N/A</v>
      </c>
      <c r="R101" s="87" t="e">
        <v>#N/A</v>
      </c>
      <c r="S101" s="130" t="e">
        <v>#N/A</v>
      </c>
      <c r="T101" s="155" t="e">
        <v>#N/A</v>
      </c>
      <c r="U101" s="160" t="e">
        <f t="shared" si="17"/>
        <v>#N/A</v>
      </c>
      <c r="V101" s="160" t="e">
        <f t="shared" si="18"/>
        <v>#N/A</v>
      </c>
      <c r="W101" s="160" t="e">
        <f t="shared" si="21"/>
        <v>#N/A</v>
      </c>
      <c r="X101" s="109" t="e">
        <v>#N/A</v>
      </c>
      <c r="Y101" s="109" t="e">
        <v>#N/A</v>
      </c>
      <c r="Z101" s="109" t="e">
        <v>#N/A</v>
      </c>
      <c r="AA101" s="109" t="e">
        <v>#N/A</v>
      </c>
      <c r="AB101" s="194" t="e">
        <f t="shared" si="20"/>
        <v>#N/A</v>
      </c>
    </row>
    <row r="102" spans="1:28" ht="12.75" customHeight="1" x14ac:dyDescent="0.25">
      <c r="A102" s="285">
        <v>2030.08</v>
      </c>
      <c r="B102" s="161" t="e">
        <f t="shared" si="22"/>
        <v>#N/A</v>
      </c>
      <c r="C102" s="157" t="e">
        <v>#N/A</v>
      </c>
      <c r="D102" s="88" t="e">
        <v>#N/A</v>
      </c>
      <c r="E102" s="140" t="e">
        <v>#N/A</v>
      </c>
      <c r="F102" s="160" t="e">
        <f t="shared" si="19"/>
        <v>#N/A</v>
      </c>
      <c r="G102" s="109" t="e">
        <v>#N/A</v>
      </c>
      <c r="H102" s="161" t="e">
        <f t="shared" si="23"/>
        <v>#N/A</v>
      </c>
      <c r="I102" s="89" t="e">
        <v>#N/A</v>
      </c>
      <c r="J102" s="140" t="e">
        <v>#N/A</v>
      </c>
      <c r="K102" s="77" t="e">
        <v>#N/A</v>
      </c>
      <c r="L102" s="162" t="e">
        <f t="shared" si="14"/>
        <v>#N/A</v>
      </c>
      <c r="M102" s="160" t="e">
        <f t="shared" si="15"/>
        <v>#N/A</v>
      </c>
      <c r="N102" s="162" t="e">
        <f t="shared" si="16"/>
        <v>#N/A</v>
      </c>
      <c r="O102" s="88" t="e">
        <v>#N/A</v>
      </c>
      <c r="P102" s="109" t="e">
        <v>#N/A</v>
      </c>
      <c r="Q102" s="161" t="e">
        <f t="shared" si="24"/>
        <v>#N/A</v>
      </c>
      <c r="R102" s="87" t="e">
        <v>#N/A</v>
      </c>
      <c r="S102" s="130" t="e">
        <v>#N/A</v>
      </c>
      <c r="T102" s="155" t="e">
        <v>#N/A</v>
      </c>
      <c r="U102" s="160" t="e">
        <f t="shared" si="17"/>
        <v>#N/A</v>
      </c>
      <c r="V102" s="160" t="e">
        <f t="shared" si="18"/>
        <v>#N/A</v>
      </c>
      <c r="W102" s="160" t="e">
        <f t="shared" si="21"/>
        <v>#N/A</v>
      </c>
      <c r="X102" s="109" t="e">
        <v>#N/A</v>
      </c>
      <c r="Y102" s="109" t="e">
        <v>#N/A</v>
      </c>
      <c r="Z102" s="109" t="e">
        <v>#N/A</v>
      </c>
      <c r="AA102" s="109" t="e">
        <v>#N/A</v>
      </c>
      <c r="AB102" s="194" t="e">
        <f t="shared" si="20"/>
        <v>#N/A</v>
      </c>
    </row>
    <row r="103" spans="1:28" ht="12.75" customHeight="1" x14ac:dyDescent="0.25">
      <c r="A103" s="285">
        <v>2030.09</v>
      </c>
      <c r="B103" s="161" t="e">
        <f t="shared" si="22"/>
        <v>#N/A</v>
      </c>
      <c r="C103" s="157" t="e">
        <v>#N/A</v>
      </c>
      <c r="D103" s="88" t="e">
        <v>#N/A</v>
      </c>
      <c r="E103" s="140" t="e">
        <v>#N/A</v>
      </c>
      <c r="F103" s="160" t="e">
        <f t="shared" si="19"/>
        <v>#N/A</v>
      </c>
      <c r="G103" s="109" t="e">
        <v>#N/A</v>
      </c>
      <c r="H103" s="161" t="e">
        <f t="shared" si="23"/>
        <v>#N/A</v>
      </c>
      <c r="I103" s="89" t="e">
        <v>#N/A</v>
      </c>
      <c r="J103" s="140" t="e">
        <v>#N/A</v>
      </c>
      <c r="K103" s="77" t="e">
        <v>#N/A</v>
      </c>
      <c r="L103" s="162" t="e">
        <f t="shared" si="14"/>
        <v>#N/A</v>
      </c>
      <c r="M103" s="160" t="e">
        <f t="shared" si="15"/>
        <v>#N/A</v>
      </c>
      <c r="N103" s="162" t="e">
        <f t="shared" si="16"/>
        <v>#N/A</v>
      </c>
      <c r="O103" s="88" t="e">
        <v>#N/A</v>
      </c>
      <c r="P103" s="109" t="e">
        <v>#N/A</v>
      </c>
      <c r="Q103" s="161" t="e">
        <f t="shared" si="24"/>
        <v>#N/A</v>
      </c>
      <c r="R103" s="87" t="e">
        <v>#N/A</v>
      </c>
      <c r="S103" s="130" t="e">
        <v>#N/A</v>
      </c>
      <c r="T103" s="155" t="e">
        <v>#N/A</v>
      </c>
      <c r="U103" s="160" t="e">
        <f t="shared" si="17"/>
        <v>#N/A</v>
      </c>
      <c r="V103" s="160" t="e">
        <f t="shared" si="18"/>
        <v>#N/A</v>
      </c>
      <c r="W103" s="160" t="e">
        <f t="shared" si="21"/>
        <v>#N/A</v>
      </c>
      <c r="X103" s="109" t="e">
        <v>#N/A</v>
      </c>
      <c r="Y103" s="109" t="e">
        <v>#N/A</v>
      </c>
      <c r="Z103" s="109" t="e">
        <v>#N/A</v>
      </c>
      <c r="AA103" s="109" t="e">
        <v>#N/A</v>
      </c>
      <c r="AB103" s="194" t="e">
        <f t="shared" si="20"/>
        <v>#N/A</v>
      </c>
    </row>
    <row r="104" spans="1:28" ht="12.75" customHeight="1" x14ac:dyDescent="0.25">
      <c r="A104" s="285">
        <v>2030.1</v>
      </c>
      <c r="B104" s="161" t="e">
        <f t="shared" si="22"/>
        <v>#N/A</v>
      </c>
      <c r="C104" s="157" t="e">
        <v>#N/A</v>
      </c>
      <c r="D104" s="88" t="e">
        <v>#N/A</v>
      </c>
      <c r="E104" s="140" t="e">
        <v>#N/A</v>
      </c>
      <c r="F104" s="160" t="e">
        <f t="shared" si="19"/>
        <v>#N/A</v>
      </c>
      <c r="G104" s="109" t="e">
        <v>#N/A</v>
      </c>
      <c r="H104" s="161" t="e">
        <f t="shared" si="23"/>
        <v>#N/A</v>
      </c>
      <c r="I104" s="89" t="e">
        <v>#N/A</v>
      </c>
      <c r="J104" s="140" t="e">
        <v>#N/A</v>
      </c>
      <c r="K104" s="77" t="e">
        <v>#N/A</v>
      </c>
      <c r="L104" s="162" t="e">
        <f t="shared" si="14"/>
        <v>#N/A</v>
      </c>
      <c r="M104" s="160" t="e">
        <f t="shared" si="15"/>
        <v>#N/A</v>
      </c>
      <c r="N104" s="162" t="e">
        <f t="shared" si="16"/>
        <v>#N/A</v>
      </c>
      <c r="O104" s="88" t="e">
        <v>#N/A</v>
      </c>
      <c r="P104" s="109" t="e">
        <v>#N/A</v>
      </c>
      <c r="Q104" s="161" t="e">
        <f t="shared" si="24"/>
        <v>#N/A</v>
      </c>
      <c r="R104" s="87" t="e">
        <v>#N/A</v>
      </c>
      <c r="S104" s="130" t="e">
        <v>#N/A</v>
      </c>
      <c r="T104" s="155" t="e">
        <v>#N/A</v>
      </c>
      <c r="U104" s="160" t="e">
        <f t="shared" si="17"/>
        <v>#N/A</v>
      </c>
      <c r="V104" s="160" t="e">
        <f t="shared" si="18"/>
        <v>#N/A</v>
      </c>
      <c r="W104" s="160" t="e">
        <f t="shared" si="21"/>
        <v>#N/A</v>
      </c>
      <c r="X104" s="109" t="e">
        <v>#N/A</v>
      </c>
      <c r="Y104" s="109" t="e">
        <v>#N/A</v>
      </c>
      <c r="Z104" s="109" t="e">
        <v>#N/A</v>
      </c>
      <c r="AA104" s="109" t="e">
        <v>#N/A</v>
      </c>
      <c r="AB104" s="194" t="e">
        <f t="shared" si="20"/>
        <v>#N/A</v>
      </c>
    </row>
    <row r="105" spans="1:28" ht="12.75" customHeight="1" x14ac:dyDescent="0.25">
      <c r="A105" s="285">
        <v>2030.11</v>
      </c>
      <c r="B105" s="161" t="e">
        <f t="shared" si="22"/>
        <v>#N/A</v>
      </c>
      <c r="C105" s="157" t="e">
        <v>#N/A</v>
      </c>
      <c r="D105" s="88" t="e">
        <v>#N/A</v>
      </c>
      <c r="E105" s="140" t="e">
        <v>#N/A</v>
      </c>
      <c r="F105" s="160" t="e">
        <f t="shared" si="19"/>
        <v>#N/A</v>
      </c>
      <c r="G105" s="109" t="e">
        <v>#N/A</v>
      </c>
      <c r="H105" s="161" t="e">
        <f t="shared" si="23"/>
        <v>#N/A</v>
      </c>
      <c r="I105" s="89" t="e">
        <v>#N/A</v>
      </c>
      <c r="J105" s="140" t="e">
        <v>#N/A</v>
      </c>
      <c r="K105" s="77" t="e">
        <v>#N/A</v>
      </c>
      <c r="L105" s="162" t="e">
        <f t="shared" si="14"/>
        <v>#N/A</v>
      </c>
      <c r="M105" s="160" t="e">
        <f t="shared" si="15"/>
        <v>#N/A</v>
      </c>
      <c r="N105" s="162" t="e">
        <f t="shared" si="16"/>
        <v>#N/A</v>
      </c>
      <c r="O105" s="88" t="e">
        <v>#N/A</v>
      </c>
      <c r="P105" s="109" t="e">
        <v>#N/A</v>
      </c>
      <c r="Q105" s="161" t="e">
        <f t="shared" si="24"/>
        <v>#N/A</v>
      </c>
      <c r="R105" s="87" t="e">
        <v>#N/A</v>
      </c>
      <c r="S105" s="130" t="e">
        <v>#N/A</v>
      </c>
      <c r="T105" s="155" t="e">
        <v>#N/A</v>
      </c>
      <c r="U105" s="160" t="e">
        <f t="shared" si="17"/>
        <v>#N/A</v>
      </c>
      <c r="V105" s="160" t="e">
        <f t="shared" si="18"/>
        <v>#N/A</v>
      </c>
      <c r="W105" s="160" t="e">
        <f t="shared" si="21"/>
        <v>#N/A</v>
      </c>
      <c r="X105" s="109" t="e">
        <v>#N/A</v>
      </c>
      <c r="Y105" s="109" t="e">
        <v>#N/A</v>
      </c>
      <c r="Z105" s="109" t="e">
        <v>#N/A</v>
      </c>
      <c r="AA105" s="109" t="e">
        <v>#N/A</v>
      </c>
      <c r="AB105" s="194" t="e">
        <f t="shared" si="20"/>
        <v>#N/A</v>
      </c>
    </row>
    <row r="106" spans="1:28" ht="12.75" customHeight="1" x14ac:dyDescent="0.25">
      <c r="A106" s="285">
        <v>2030.12</v>
      </c>
      <c r="B106" s="161" t="e">
        <f t="shared" si="22"/>
        <v>#N/A</v>
      </c>
      <c r="C106" s="157" t="e">
        <v>#N/A</v>
      </c>
      <c r="D106" s="88" t="e">
        <v>#N/A</v>
      </c>
      <c r="E106" s="140" t="e">
        <v>#N/A</v>
      </c>
      <c r="F106" s="160" t="e">
        <f t="shared" si="19"/>
        <v>#N/A</v>
      </c>
      <c r="G106" s="109" t="e">
        <v>#N/A</v>
      </c>
      <c r="H106" s="161" t="e">
        <f t="shared" si="23"/>
        <v>#N/A</v>
      </c>
      <c r="I106" s="89" t="e">
        <v>#N/A</v>
      </c>
      <c r="J106" s="140" t="e">
        <v>#N/A</v>
      </c>
      <c r="K106" s="77" t="e">
        <v>#N/A</v>
      </c>
      <c r="L106" s="162" t="e">
        <f t="shared" si="14"/>
        <v>#N/A</v>
      </c>
      <c r="M106" s="160" t="e">
        <f t="shared" si="15"/>
        <v>#N/A</v>
      </c>
      <c r="N106" s="162" t="e">
        <f t="shared" si="16"/>
        <v>#N/A</v>
      </c>
      <c r="O106" s="88" t="e">
        <v>#N/A</v>
      </c>
      <c r="P106" s="109" t="e">
        <v>#N/A</v>
      </c>
      <c r="Q106" s="161" t="e">
        <f t="shared" si="24"/>
        <v>#N/A</v>
      </c>
      <c r="R106" s="87" t="e">
        <v>#N/A</v>
      </c>
      <c r="S106" s="130" t="e">
        <v>#N/A</v>
      </c>
      <c r="T106" s="155" t="e">
        <v>#N/A</v>
      </c>
      <c r="U106" s="160" t="e">
        <f t="shared" si="17"/>
        <v>#N/A</v>
      </c>
      <c r="V106" s="160" t="e">
        <f t="shared" si="18"/>
        <v>#N/A</v>
      </c>
      <c r="W106" s="160" t="e">
        <f t="shared" si="21"/>
        <v>#N/A</v>
      </c>
      <c r="X106" s="109" t="e">
        <v>#N/A</v>
      </c>
      <c r="Y106" s="109" t="e">
        <v>#N/A</v>
      </c>
      <c r="Z106" s="109" t="e">
        <v>#N/A</v>
      </c>
      <c r="AA106" s="109" t="e">
        <v>#N/A</v>
      </c>
      <c r="AB106" s="194" t="e">
        <f t="shared" si="20"/>
        <v>#N/A</v>
      </c>
    </row>
    <row r="107" spans="1:28" x14ac:dyDescent="0.25">
      <c r="A107" s="286"/>
    </row>
    <row r="108" spans="1:28" x14ac:dyDescent="0.25">
      <c r="A108" s="286"/>
    </row>
    <row r="109" spans="1:28" x14ac:dyDescent="0.25">
      <c r="A109" s="286"/>
    </row>
    <row r="110" spans="1:28" x14ac:dyDescent="0.25">
      <c r="A110" s="286"/>
    </row>
    <row r="111" spans="1:28" x14ac:dyDescent="0.25">
      <c r="A111" s="286"/>
    </row>
    <row r="112" spans="1:28" x14ac:dyDescent="0.25">
      <c r="A112" s="286"/>
    </row>
    <row r="113" spans="1:1" x14ac:dyDescent="0.25">
      <c r="A113" s="286"/>
    </row>
    <row r="114" spans="1:1" x14ac:dyDescent="0.25">
      <c r="A114" s="286"/>
    </row>
    <row r="115" spans="1:1" x14ac:dyDescent="0.25">
      <c r="A115" s="286"/>
    </row>
    <row r="116" spans="1:1" x14ac:dyDescent="0.25">
      <c r="A116" s="286"/>
    </row>
    <row r="117" spans="1:1" x14ac:dyDescent="0.25">
      <c r="A117" s="286"/>
    </row>
    <row r="118" spans="1:1" x14ac:dyDescent="0.25">
      <c r="A118" s="286"/>
    </row>
    <row r="119" spans="1:1" x14ac:dyDescent="0.25">
      <c r="A119" s="286"/>
    </row>
    <row r="120" spans="1:1" x14ac:dyDescent="0.25">
      <c r="A120" s="286"/>
    </row>
    <row r="121" spans="1:1" x14ac:dyDescent="0.25">
      <c r="A121" s="286"/>
    </row>
    <row r="122" spans="1:1" x14ac:dyDescent="0.25">
      <c r="A122" s="286"/>
    </row>
    <row r="123" spans="1:1" x14ac:dyDescent="0.25">
      <c r="A123" s="286"/>
    </row>
    <row r="124" spans="1:1" x14ac:dyDescent="0.25">
      <c r="A124" s="286"/>
    </row>
    <row r="125" spans="1:1" x14ac:dyDescent="0.25">
      <c r="A125" s="286"/>
    </row>
    <row r="126" spans="1:1" x14ac:dyDescent="0.25">
      <c r="A126" s="286"/>
    </row>
    <row r="127" spans="1:1" x14ac:dyDescent="0.25">
      <c r="A127" s="286"/>
    </row>
    <row r="128" spans="1:1" x14ac:dyDescent="0.25">
      <c r="A128" s="286"/>
    </row>
    <row r="129" spans="1:1" x14ac:dyDescent="0.25">
      <c r="A129" s="286"/>
    </row>
    <row r="130" spans="1:1" x14ac:dyDescent="0.25">
      <c r="A130" s="286"/>
    </row>
    <row r="131" spans="1:1" x14ac:dyDescent="0.25">
      <c r="A131" s="286"/>
    </row>
    <row r="132" spans="1:1" x14ac:dyDescent="0.25">
      <c r="A132" s="286"/>
    </row>
    <row r="133" spans="1:1" x14ac:dyDescent="0.25">
      <c r="A133" s="286"/>
    </row>
    <row r="134" spans="1:1" x14ac:dyDescent="0.25">
      <c r="A134" s="286"/>
    </row>
    <row r="135" spans="1:1" x14ac:dyDescent="0.25">
      <c r="A135" s="286"/>
    </row>
    <row r="136" spans="1:1" x14ac:dyDescent="0.25">
      <c r="A136" s="286"/>
    </row>
    <row r="137" spans="1:1" x14ac:dyDescent="0.25">
      <c r="A137" s="286"/>
    </row>
    <row r="138" spans="1:1" x14ac:dyDescent="0.25">
      <c r="A138" s="286"/>
    </row>
    <row r="139" spans="1:1" x14ac:dyDescent="0.25">
      <c r="A139" s="286"/>
    </row>
    <row r="140" spans="1:1" x14ac:dyDescent="0.25">
      <c r="A140" s="286"/>
    </row>
    <row r="141" spans="1:1" x14ac:dyDescent="0.25">
      <c r="A141" s="286"/>
    </row>
    <row r="142" spans="1:1" x14ac:dyDescent="0.25">
      <c r="A142" s="286"/>
    </row>
    <row r="143" spans="1:1" x14ac:dyDescent="0.25">
      <c r="A143" s="286"/>
    </row>
    <row r="144" spans="1:1" x14ac:dyDescent="0.25">
      <c r="A144" s="286"/>
    </row>
    <row r="145" spans="1:1" x14ac:dyDescent="0.25">
      <c r="A145" s="286"/>
    </row>
    <row r="146" spans="1:1" x14ac:dyDescent="0.25">
      <c r="A146" s="286"/>
    </row>
    <row r="147" spans="1:1" x14ac:dyDescent="0.25">
      <c r="A147" s="286"/>
    </row>
    <row r="148" spans="1:1" x14ac:dyDescent="0.25">
      <c r="A148" s="286"/>
    </row>
    <row r="149" spans="1:1" x14ac:dyDescent="0.25">
      <c r="A149" s="286"/>
    </row>
    <row r="150" spans="1:1" x14ac:dyDescent="0.25">
      <c r="A150" s="286"/>
    </row>
    <row r="151" spans="1:1" x14ac:dyDescent="0.25">
      <c r="A151" s="286"/>
    </row>
    <row r="152" spans="1:1" x14ac:dyDescent="0.25">
      <c r="A152" s="286"/>
    </row>
    <row r="153" spans="1:1" x14ac:dyDescent="0.25">
      <c r="A153" s="286"/>
    </row>
    <row r="154" spans="1:1" x14ac:dyDescent="0.25">
      <c r="A154" s="286"/>
    </row>
    <row r="155" spans="1:1" x14ac:dyDescent="0.25">
      <c r="A155" s="286"/>
    </row>
    <row r="156" spans="1:1" x14ac:dyDescent="0.25">
      <c r="A156" s="286"/>
    </row>
    <row r="157" spans="1:1" x14ac:dyDescent="0.25">
      <c r="A157" s="286"/>
    </row>
    <row r="158" spans="1:1" x14ac:dyDescent="0.25">
      <c r="A158" s="286"/>
    </row>
    <row r="159" spans="1:1" x14ac:dyDescent="0.25">
      <c r="A159" s="286"/>
    </row>
    <row r="160" spans="1:1" x14ac:dyDescent="0.25">
      <c r="A160" s="286"/>
    </row>
    <row r="161" spans="1:1" x14ac:dyDescent="0.25">
      <c r="A161" s="286"/>
    </row>
    <row r="162" spans="1:1" x14ac:dyDescent="0.25">
      <c r="A162" s="286"/>
    </row>
    <row r="163" spans="1:1" x14ac:dyDescent="0.25">
      <c r="A163" s="286"/>
    </row>
    <row r="164" spans="1:1" x14ac:dyDescent="0.25">
      <c r="A164" s="286"/>
    </row>
    <row r="165" spans="1:1" x14ac:dyDescent="0.25">
      <c r="A165" s="286"/>
    </row>
    <row r="166" spans="1:1" x14ac:dyDescent="0.25">
      <c r="A166" s="286"/>
    </row>
    <row r="167" spans="1:1" x14ac:dyDescent="0.25">
      <c r="A167" s="286"/>
    </row>
    <row r="168" spans="1:1" x14ac:dyDescent="0.25">
      <c r="A168" s="286"/>
    </row>
    <row r="169" spans="1:1" x14ac:dyDescent="0.25">
      <c r="A169" s="286"/>
    </row>
    <row r="170" spans="1:1" x14ac:dyDescent="0.25">
      <c r="A170" s="286"/>
    </row>
    <row r="171" spans="1:1" x14ac:dyDescent="0.25">
      <c r="A171" s="286"/>
    </row>
    <row r="172" spans="1:1" x14ac:dyDescent="0.25">
      <c r="A172" s="286"/>
    </row>
    <row r="173" spans="1:1" x14ac:dyDescent="0.25">
      <c r="A173" s="286"/>
    </row>
    <row r="174" spans="1:1" x14ac:dyDescent="0.25">
      <c r="A174" s="286"/>
    </row>
    <row r="175" spans="1:1" x14ac:dyDescent="0.25">
      <c r="A175" s="286"/>
    </row>
    <row r="176" spans="1:1" x14ac:dyDescent="0.25">
      <c r="A176" s="286"/>
    </row>
    <row r="177" spans="1:1" x14ac:dyDescent="0.25">
      <c r="A177" s="286"/>
    </row>
    <row r="178" spans="1:1" x14ac:dyDescent="0.25">
      <c r="A178" s="286"/>
    </row>
    <row r="179" spans="1:1" x14ac:dyDescent="0.25">
      <c r="A179" s="286"/>
    </row>
    <row r="180" spans="1:1" x14ac:dyDescent="0.25">
      <c r="A180" s="286"/>
    </row>
    <row r="181" spans="1:1" x14ac:dyDescent="0.25">
      <c r="A181" s="286"/>
    </row>
    <row r="182" spans="1:1" x14ac:dyDescent="0.25">
      <c r="A182" s="286"/>
    </row>
    <row r="183" spans="1:1" x14ac:dyDescent="0.25">
      <c r="A183" s="286"/>
    </row>
    <row r="184" spans="1:1" x14ac:dyDescent="0.25">
      <c r="A184" s="286"/>
    </row>
    <row r="185" spans="1:1" x14ac:dyDescent="0.25">
      <c r="A185" s="286"/>
    </row>
    <row r="186" spans="1:1" x14ac:dyDescent="0.25">
      <c r="A186" s="286"/>
    </row>
    <row r="187" spans="1:1" x14ac:dyDescent="0.25">
      <c r="A187" s="286"/>
    </row>
    <row r="188" spans="1:1" x14ac:dyDescent="0.25">
      <c r="A188" s="286"/>
    </row>
    <row r="189" spans="1:1" x14ac:dyDescent="0.25">
      <c r="A189" s="286"/>
    </row>
    <row r="190" spans="1:1" x14ac:dyDescent="0.25">
      <c r="A190" s="286"/>
    </row>
    <row r="191" spans="1:1" x14ac:dyDescent="0.25">
      <c r="A191" s="286"/>
    </row>
    <row r="192" spans="1:1" x14ac:dyDescent="0.25">
      <c r="A192" s="286"/>
    </row>
    <row r="193" spans="1:1" x14ac:dyDescent="0.25">
      <c r="A193" s="286"/>
    </row>
    <row r="194" spans="1:1" x14ac:dyDescent="0.25">
      <c r="A194" s="286"/>
    </row>
    <row r="195" spans="1:1" x14ac:dyDescent="0.25">
      <c r="A195" s="286"/>
    </row>
    <row r="196" spans="1:1" x14ac:dyDescent="0.25">
      <c r="A196" s="286"/>
    </row>
    <row r="197" spans="1:1" x14ac:dyDescent="0.25">
      <c r="A197" s="286"/>
    </row>
    <row r="198" spans="1:1" x14ac:dyDescent="0.25">
      <c r="A198" s="286"/>
    </row>
    <row r="199" spans="1:1" x14ac:dyDescent="0.25">
      <c r="A199" s="286"/>
    </row>
    <row r="200" spans="1:1" x14ac:dyDescent="0.25">
      <c r="A200" s="286"/>
    </row>
    <row r="201" spans="1:1" x14ac:dyDescent="0.25">
      <c r="A201" s="286"/>
    </row>
    <row r="202" spans="1:1" x14ac:dyDescent="0.25">
      <c r="A202" s="286"/>
    </row>
    <row r="203" spans="1:1" x14ac:dyDescent="0.25">
      <c r="A203" s="286"/>
    </row>
    <row r="204" spans="1:1" x14ac:dyDescent="0.25">
      <c r="A204" s="286"/>
    </row>
    <row r="205" spans="1:1" x14ac:dyDescent="0.25">
      <c r="A205" s="286"/>
    </row>
    <row r="206" spans="1:1" x14ac:dyDescent="0.25">
      <c r="A206" s="286"/>
    </row>
    <row r="207" spans="1:1" x14ac:dyDescent="0.25">
      <c r="A207" s="286"/>
    </row>
    <row r="208" spans="1:1" x14ac:dyDescent="0.25">
      <c r="A208" s="286"/>
    </row>
    <row r="209" spans="1:1" x14ac:dyDescent="0.25">
      <c r="A209" s="286"/>
    </row>
    <row r="210" spans="1:1" x14ac:dyDescent="0.25">
      <c r="A210" s="286"/>
    </row>
    <row r="211" spans="1:1" x14ac:dyDescent="0.25">
      <c r="A211" s="286"/>
    </row>
    <row r="212" spans="1:1" x14ac:dyDescent="0.25">
      <c r="A212" s="286"/>
    </row>
    <row r="213" spans="1:1" x14ac:dyDescent="0.25">
      <c r="A213" s="286"/>
    </row>
    <row r="214" spans="1:1" x14ac:dyDescent="0.25">
      <c r="A214" s="286"/>
    </row>
    <row r="215" spans="1:1" x14ac:dyDescent="0.25">
      <c r="A215" s="286"/>
    </row>
    <row r="216" spans="1:1" x14ac:dyDescent="0.25">
      <c r="A216" s="286"/>
    </row>
    <row r="217" spans="1:1" x14ac:dyDescent="0.25">
      <c r="A217" s="286"/>
    </row>
    <row r="218" spans="1:1" x14ac:dyDescent="0.25">
      <c r="A218" s="286"/>
    </row>
    <row r="219" spans="1:1" x14ac:dyDescent="0.25">
      <c r="A219" s="286"/>
    </row>
    <row r="220" spans="1:1" x14ac:dyDescent="0.25">
      <c r="A220" s="286"/>
    </row>
    <row r="221" spans="1:1" x14ac:dyDescent="0.25">
      <c r="A221" s="286"/>
    </row>
    <row r="222" spans="1:1" x14ac:dyDescent="0.25">
      <c r="A222" s="286"/>
    </row>
    <row r="223" spans="1:1" x14ac:dyDescent="0.25">
      <c r="A223" s="286"/>
    </row>
    <row r="224" spans="1:1" x14ac:dyDescent="0.25">
      <c r="A224" s="286"/>
    </row>
    <row r="225" spans="1:1" x14ac:dyDescent="0.25">
      <c r="A225" s="286"/>
    </row>
    <row r="226" spans="1:1" x14ac:dyDescent="0.25">
      <c r="A226" s="286"/>
    </row>
    <row r="227" spans="1:1" x14ac:dyDescent="0.25">
      <c r="A227" s="286"/>
    </row>
    <row r="228" spans="1:1" x14ac:dyDescent="0.25">
      <c r="A228" s="286"/>
    </row>
    <row r="229" spans="1:1" x14ac:dyDescent="0.25">
      <c r="A229" s="286"/>
    </row>
    <row r="230" spans="1:1" x14ac:dyDescent="0.25">
      <c r="A230" s="286"/>
    </row>
    <row r="231" spans="1:1" x14ac:dyDescent="0.25">
      <c r="A231" s="286"/>
    </row>
    <row r="232" spans="1:1" x14ac:dyDescent="0.25">
      <c r="A232" s="286"/>
    </row>
    <row r="233" spans="1:1" x14ac:dyDescent="0.25">
      <c r="A233" s="286"/>
    </row>
    <row r="234" spans="1:1" x14ac:dyDescent="0.25">
      <c r="A234" s="286"/>
    </row>
    <row r="235" spans="1:1" x14ac:dyDescent="0.25">
      <c r="A235" s="286"/>
    </row>
    <row r="236" spans="1:1" x14ac:dyDescent="0.25">
      <c r="A236" s="286"/>
    </row>
    <row r="237" spans="1:1" x14ac:dyDescent="0.25">
      <c r="A237" s="286"/>
    </row>
    <row r="238" spans="1:1" x14ac:dyDescent="0.25">
      <c r="A238" s="286"/>
    </row>
    <row r="239" spans="1:1" x14ac:dyDescent="0.25">
      <c r="A239" s="286"/>
    </row>
    <row r="240" spans="1:1" x14ac:dyDescent="0.25">
      <c r="A240" s="286"/>
    </row>
    <row r="241" spans="1:1" x14ac:dyDescent="0.25">
      <c r="A241" s="286"/>
    </row>
    <row r="242" spans="1:1" x14ac:dyDescent="0.25">
      <c r="A242" s="286"/>
    </row>
    <row r="243" spans="1:1" x14ac:dyDescent="0.25">
      <c r="A243" s="286"/>
    </row>
    <row r="244" spans="1:1" x14ac:dyDescent="0.25">
      <c r="A244" s="286"/>
    </row>
    <row r="245" spans="1:1" x14ac:dyDescent="0.25">
      <c r="A245" s="286"/>
    </row>
    <row r="246" spans="1:1" x14ac:dyDescent="0.25">
      <c r="A246" s="286"/>
    </row>
    <row r="247" spans="1:1" x14ac:dyDescent="0.25">
      <c r="A247" s="286"/>
    </row>
    <row r="248" spans="1:1" x14ac:dyDescent="0.25">
      <c r="A248" s="286"/>
    </row>
    <row r="249" spans="1:1" x14ac:dyDescent="0.25">
      <c r="A249" s="286"/>
    </row>
    <row r="250" spans="1:1" x14ac:dyDescent="0.25">
      <c r="A250" s="286"/>
    </row>
    <row r="251" spans="1:1" x14ac:dyDescent="0.25">
      <c r="A251" s="286"/>
    </row>
    <row r="252" spans="1:1" x14ac:dyDescent="0.25">
      <c r="A252" s="286"/>
    </row>
    <row r="253" spans="1:1" x14ac:dyDescent="0.25">
      <c r="A253" s="286"/>
    </row>
    <row r="254" spans="1:1" x14ac:dyDescent="0.25">
      <c r="A254" s="286"/>
    </row>
    <row r="255" spans="1:1" x14ac:dyDescent="0.25">
      <c r="A255" s="286"/>
    </row>
    <row r="256" spans="1:1" x14ac:dyDescent="0.25">
      <c r="A256" s="286"/>
    </row>
    <row r="257" spans="1:1" x14ac:dyDescent="0.25">
      <c r="A257" s="286"/>
    </row>
    <row r="258" spans="1:1" x14ac:dyDescent="0.25">
      <c r="A258" s="286"/>
    </row>
    <row r="259" spans="1:1" x14ac:dyDescent="0.25">
      <c r="A259" s="286"/>
    </row>
    <row r="260" spans="1:1" x14ac:dyDescent="0.25">
      <c r="A260" s="286"/>
    </row>
    <row r="261" spans="1:1" x14ac:dyDescent="0.25">
      <c r="A261" s="286"/>
    </row>
    <row r="262" spans="1:1" x14ac:dyDescent="0.25">
      <c r="A262" s="286"/>
    </row>
    <row r="263" spans="1:1" x14ac:dyDescent="0.25">
      <c r="A263" s="286"/>
    </row>
    <row r="264" spans="1:1" x14ac:dyDescent="0.25">
      <c r="A264" s="286"/>
    </row>
    <row r="265" spans="1:1" x14ac:dyDescent="0.25">
      <c r="A265" s="286"/>
    </row>
    <row r="266" spans="1:1" x14ac:dyDescent="0.25">
      <c r="A266" s="286"/>
    </row>
    <row r="267" spans="1:1" x14ac:dyDescent="0.25">
      <c r="A267" s="286"/>
    </row>
    <row r="268" spans="1:1" x14ac:dyDescent="0.25">
      <c r="A268" s="286"/>
    </row>
    <row r="269" spans="1:1" x14ac:dyDescent="0.25">
      <c r="A269" s="286"/>
    </row>
    <row r="270" spans="1:1" x14ac:dyDescent="0.25">
      <c r="A270" s="286"/>
    </row>
    <row r="271" spans="1:1" x14ac:dyDescent="0.25">
      <c r="A271" s="286"/>
    </row>
    <row r="272" spans="1:1" x14ac:dyDescent="0.25">
      <c r="A272" s="286"/>
    </row>
    <row r="273" spans="1:1" x14ac:dyDescent="0.25">
      <c r="A273" s="286"/>
    </row>
    <row r="274" spans="1:1" x14ac:dyDescent="0.25">
      <c r="A274" s="286"/>
    </row>
    <row r="275" spans="1:1" x14ac:dyDescent="0.25">
      <c r="A275" s="286"/>
    </row>
    <row r="276" spans="1:1" x14ac:dyDescent="0.25">
      <c r="A276" s="286"/>
    </row>
    <row r="277" spans="1:1" x14ac:dyDescent="0.25">
      <c r="A277" s="286"/>
    </row>
    <row r="278" spans="1:1" x14ac:dyDescent="0.25">
      <c r="A278" s="286"/>
    </row>
    <row r="279" spans="1:1" x14ac:dyDescent="0.25">
      <c r="A279" s="286"/>
    </row>
    <row r="280" spans="1:1" x14ac:dyDescent="0.25">
      <c r="A280" s="286"/>
    </row>
    <row r="281" spans="1:1" x14ac:dyDescent="0.25">
      <c r="A281" s="286"/>
    </row>
    <row r="282" spans="1:1" x14ac:dyDescent="0.25">
      <c r="A282" s="286"/>
    </row>
    <row r="283" spans="1:1" x14ac:dyDescent="0.25">
      <c r="A283" s="286"/>
    </row>
    <row r="284" spans="1:1" x14ac:dyDescent="0.25">
      <c r="A284" s="286"/>
    </row>
    <row r="285" spans="1:1" x14ac:dyDescent="0.25">
      <c r="A285" s="286"/>
    </row>
    <row r="286" spans="1:1" x14ac:dyDescent="0.25">
      <c r="A286" s="286"/>
    </row>
    <row r="287" spans="1:1" x14ac:dyDescent="0.25">
      <c r="A287" s="286"/>
    </row>
    <row r="288" spans="1:1" x14ac:dyDescent="0.25">
      <c r="A288" s="286"/>
    </row>
    <row r="289" spans="1:1" x14ac:dyDescent="0.25">
      <c r="A289" s="286"/>
    </row>
    <row r="290" spans="1:1" x14ac:dyDescent="0.25">
      <c r="A290" s="286"/>
    </row>
    <row r="291" spans="1:1" x14ac:dyDescent="0.25">
      <c r="A291" s="286"/>
    </row>
    <row r="292" spans="1:1" x14ac:dyDescent="0.25">
      <c r="A292" s="286"/>
    </row>
    <row r="293" spans="1:1" x14ac:dyDescent="0.25">
      <c r="A293" s="286"/>
    </row>
    <row r="294" spans="1:1" x14ac:dyDescent="0.25">
      <c r="A294" s="286"/>
    </row>
    <row r="295" spans="1:1" x14ac:dyDescent="0.25">
      <c r="A295" s="286"/>
    </row>
    <row r="296" spans="1:1" x14ac:dyDescent="0.25">
      <c r="A296" s="286"/>
    </row>
    <row r="297" spans="1:1" x14ac:dyDescent="0.25">
      <c r="A297" s="286"/>
    </row>
    <row r="298" spans="1:1" x14ac:dyDescent="0.25">
      <c r="A298" s="286"/>
    </row>
    <row r="299" spans="1:1" x14ac:dyDescent="0.25">
      <c r="A299" s="286"/>
    </row>
    <row r="300" spans="1:1" x14ac:dyDescent="0.25">
      <c r="A300" s="286"/>
    </row>
    <row r="301" spans="1:1" x14ac:dyDescent="0.25">
      <c r="A301" s="286"/>
    </row>
    <row r="302" spans="1:1" x14ac:dyDescent="0.25">
      <c r="A302" s="286"/>
    </row>
    <row r="303" spans="1:1" x14ac:dyDescent="0.25">
      <c r="A303" s="286"/>
    </row>
    <row r="304" spans="1:1" x14ac:dyDescent="0.25">
      <c r="A304" s="286"/>
    </row>
    <row r="305" spans="1:1" x14ac:dyDescent="0.25">
      <c r="A305" s="286"/>
    </row>
    <row r="306" spans="1:1" x14ac:dyDescent="0.25">
      <c r="A306" s="286"/>
    </row>
    <row r="307" spans="1:1" x14ac:dyDescent="0.25">
      <c r="A307" s="286"/>
    </row>
    <row r="308" spans="1:1" x14ac:dyDescent="0.25">
      <c r="A308" s="286"/>
    </row>
    <row r="309" spans="1:1" x14ac:dyDescent="0.25">
      <c r="A309" s="286"/>
    </row>
    <row r="310" spans="1:1" x14ac:dyDescent="0.25">
      <c r="A310" s="286"/>
    </row>
    <row r="311" spans="1:1" x14ac:dyDescent="0.25">
      <c r="A311" s="286"/>
    </row>
    <row r="312" spans="1:1" x14ac:dyDescent="0.25">
      <c r="A312" s="286"/>
    </row>
    <row r="313" spans="1:1" x14ac:dyDescent="0.25">
      <c r="A313" s="286"/>
    </row>
    <row r="314" spans="1:1" x14ac:dyDescent="0.25">
      <c r="A314" s="286"/>
    </row>
    <row r="315" spans="1:1" x14ac:dyDescent="0.25">
      <c r="A315" s="286"/>
    </row>
    <row r="316" spans="1:1" x14ac:dyDescent="0.25">
      <c r="A316" s="286"/>
    </row>
    <row r="317" spans="1:1" x14ac:dyDescent="0.25">
      <c r="A317" s="286"/>
    </row>
    <row r="318" spans="1:1" x14ac:dyDescent="0.25">
      <c r="A318" s="286"/>
    </row>
    <row r="319" spans="1:1" x14ac:dyDescent="0.25">
      <c r="A319" s="286"/>
    </row>
    <row r="320" spans="1:1" x14ac:dyDescent="0.25">
      <c r="A320" s="286"/>
    </row>
    <row r="321" spans="1:1" x14ac:dyDescent="0.25">
      <c r="A321" s="286"/>
    </row>
    <row r="322" spans="1:1" x14ac:dyDescent="0.25">
      <c r="A322" s="286"/>
    </row>
    <row r="323" spans="1:1" x14ac:dyDescent="0.25">
      <c r="A323" s="286"/>
    </row>
    <row r="324" spans="1:1" x14ac:dyDescent="0.25">
      <c r="A324" s="286"/>
    </row>
    <row r="325" spans="1:1" x14ac:dyDescent="0.25">
      <c r="A325" s="286"/>
    </row>
    <row r="326" spans="1:1" x14ac:dyDescent="0.25">
      <c r="A326" s="286"/>
    </row>
    <row r="327" spans="1:1" x14ac:dyDescent="0.25">
      <c r="A327" s="286"/>
    </row>
    <row r="328" spans="1:1" x14ac:dyDescent="0.25">
      <c r="A328" s="286"/>
    </row>
    <row r="329" spans="1:1" x14ac:dyDescent="0.25">
      <c r="A329" s="286"/>
    </row>
    <row r="330" spans="1:1" x14ac:dyDescent="0.25">
      <c r="A330" s="286"/>
    </row>
    <row r="331" spans="1:1" x14ac:dyDescent="0.25">
      <c r="A331" s="286"/>
    </row>
    <row r="332" spans="1:1" x14ac:dyDescent="0.25">
      <c r="A332" s="286"/>
    </row>
    <row r="333" spans="1:1" x14ac:dyDescent="0.25">
      <c r="A333" s="286"/>
    </row>
    <row r="334" spans="1:1" x14ac:dyDescent="0.25">
      <c r="A334" s="286"/>
    </row>
    <row r="335" spans="1:1" x14ac:dyDescent="0.25">
      <c r="A335" s="286"/>
    </row>
    <row r="336" spans="1:1" x14ac:dyDescent="0.25">
      <c r="A336" s="286"/>
    </row>
    <row r="337" spans="1:1" x14ac:dyDescent="0.25">
      <c r="A337" s="286"/>
    </row>
    <row r="338" spans="1:1" x14ac:dyDescent="0.25">
      <c r="A338" s="286"/>
    </row>
    <row r="339" spans="1:1" x14ac:dyDescent="0.25">
      <c r="A339" s="286"/>
    </row>
    <row r="340" spans="1:1" x14ac:dyDescent="0.25">
      <c r="A340" s="286"/>
    </row>
    <row r="341" spans="1:1" x14ac:dyDescent="0.25">
      <c r="A341" s="286"/>
    </row>
    <row r="342" spans="1:1" x14ac:dyDescent="0.25">
      <c r="A342" s="286"/>
    </row>
    <row r="343" spans="1:1" x14ac:dyDescent="0.25">
      <c r="A343" s="286"/>
    </row>
    <row r="344" spans="1:1" x14ac:dyDescent="0.25">
      <c r="A344" s="286"/>
    </row>
    <row r="345" spans="1:1" x14ac:dyDescent="0.25">
      <c r="A345" s="286"/>
    </row>
    <row r="346" spans="1:1" x14ac:dyDescent="0.25">
      <c r="A346" s="286"/>
    </row>
    <row r="347" spans="1:1" x14ac:dyDescent="0.25">
      <c r="A347" s="286"/>
    </row>
    <row r="348" spans="1:1" x14ac:dyDescent="0.25">
      <c r="A348" s="286"/>
    </row>
    <row r="349" spans="1:1" x14ac:dyDescent="0.25">
      <c r="A349" s="286"/>
    </row>
    <row r="350" spans="1:1" x14ac:dyDescent="0.25">
      <c r="A350" s="286"/>
    </row>
    <row r="351" spans="1:1" x14ac:dyDescent="0.25">
      <c r="A351" s="286"/>
    </row>
    <row r="352" spans="1:1"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phoneticPr fontId="26" type="noConversion"/>
  <hyperlinks>
    <hyperlink ref="A5" location="Indice!A13" display="VOLVER AL INDICE" xr:uid="{00000000-0004-0000-0B00-000000000000}"/>
  </hyperlinks>
  <pageMargins left="0.7" right="0.7" top="0.75" bottom="0.75" header="0.3" footer="0.3"/>
  <pageSetup orientation="portrait" r:id="rId1"/>
  <ignoredErrors>
    <ignoredError sqref="L16:N19 Q16:Q22 U43:W106 AB16:AB22 U16:V16 U17:V17 U18:V18 L21:N22 N20 U19:V19 U20:V20 Q43:Q106 AB43:AB106 L43:N106" evalError="1"/>
    <ignoredError sqref="W10:W15 W20" formulaRange="1"/>
    <ignoredError sqref="W16:W19" evalError="1"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77"/>
  <sheetViews>
    <sheetView zoomScale="130" zoomScaleNormal="130" workbookViewId="0">
      <pane xSplit="1" ySplit="9" topLeftCell="B10" activePane="bottomRight" state="frozen"/>
      <selection activeCell="I18" sqref="I18"/>
      <selection pane="topRight" activeCell="I18" sqref="I18"/>
      <selection pane="bottomLeft" activeCell="I18" sqref="I18"/>
      <selection pane="bottomRight" activeCell="A5" sqref="A5"/>
    </sheetView>
  </sheetViews>
  <sheetFormatPr baseColWidth="10" defaultColWidth="11.5703125" defaultRowHeight="15" x14ac:dyDescent="0.25"/>
  <cols>
    <col min="1" max="1" width="9.7109375" style="287" bestFit="1" customWidth="1"/>
    <col min="2" max="8" width="14.7109375" style="3" customWidth="1"/>
    <col min="9" max="16384" width="11.5703125" style="3"/>
  </cols>
  <sheetData>
    <row r="1" spans="1:9" ht="3" hidden="1" customHeight="1" x14ac:dyDescent="0.25">
      <c r="A1" s="280"/>
      <c r="B1" s="10"/>
      <c r="C1" s="10"/>
      <c r="D1" s="10"/>
      <c r="E1" s="10"/>
      <c r="F1" s="10"/>
      <c r="G1" s="10"/>
      <c r="H1" s="30"/>
    </row>
    <row r="2" spans="1:9" ht="21" customHeight="1" x14ac:dyDescent="0.25">
      <c r="A2" s="281" t="s">
        <v>10</v>
      </c>
      <c r="B2" s="51" t="s">
        <v>170</v>
      </c>
      <c r="C2" s="52"/>
      <c r="D2" s="53"/>
      <c r="E2" s="53"/>
      <c r="F2" s="53"/>
      <c r="G2" s="53"/>
      <c r="H2" s="54"/>
    </row>
    <row r="3" spans="1:9" ht="12.75" hidden="1" customHeight="1" x14ac:dyDescent="0.25">
      <c r="A3" s="281" t="s">
        <v>11</v>
      </c>
      <c r="B3" s="14" t="s">
        <v>498</v>
      </c>
      <c r="C3" s="55"/>
      <c r="D3" s="28"/>
      <c r="E3" s="28"/>
      <c r="F3" s="28"/>
      <c r="G3" s="28"/>
      <c r="H3" s="15"/>
    </row>
    <row r="4" spans="1:9" ht="3" hidden="1" customHeight="1" x14ac:dyDescent="0.25">
      <c r="A4" s="281"/>
      <c r="B4" s="28"/>
      <c r="C4" s="70"/>
      <c r="D4" s="70"/>
      <c r="E4" s="70"/>
      <c r="F4" s="70"/>
      <c r="G4" s="70"/>
      <c r="H4" s="122"/>
    </row>
    <row r="5" spans="1:9" ht="33.75" customHeight="1" x14ac:dyDescent="0.25">
      <c r="A5" s="282" t="s">
        <v>515</v>
      </c>
      <c r="B5" s="67" t="s">
        <v>171</v>
      </c>
      <c r="C5" s="68" t="s">
        <v>172</v>
      </c>
      <c r="D5" s="69" t="s">
        <v>173</v>
      </c>
      <c r="E5" s="69" t="s">
        <v>342</v>
      </c>
      <c r="F5" s="69" t="s">
        <v>175</v>
      </c>
      <c r="G5" s="69" t="s">
        <v>162</v>
      </c>
      <c r="H5" s="233" t="s">
        <v>176</v>
      </c>
    </row>
    <row r="6" spans="1:9" ht="3" hidden="1" customHeight="1" x14ac:dyDescent="0.25">
      <c r="A6" s="281"/>
      <c r="B6" s="48"/>
      <c r="C6" s="48"/>
      <c r="D6" s="48"/>
      <c r="E6" s="48"/>
      <c r="F6" s="48"/>
      <c r="G6" s="48"/>
      <c r="H6" s="49"/>
    </row>
    <row r="7" spans="1:9" ht="22.5" customHeight="1" x14ac:dyDescent="0.25">
      <c r="A7" s="281" t="s">
        <v>516</v>
      </c>
      <c r="B7" s="18" t="s">
        <v>343</v>
      </c>
      <c r="C7" s="18" t="s">
        <v>343</v>
      </c>
      <c r="D7" s="18" t="s">
        <v>343</v>
      </c>
      <c r="E7" s="18" t="s">
        <v>343</v>
      </c>
      <c r="F7" s="18" t="s">
        <v>343</v>
      </c>
      <c r="G7" s="18" t="s">
        <v>343</v>
      </c>
      <c r="H7" s="21" t="s">
        <v>343</v>
      </c>
    </row>
    <row r="8" spans="1:9" ht="13.5" customHeight="1" x14ac:dyDescent="0.25">
      <c r="A8" s="283" t="s">
        <v>514</v>
      </c>
      <c r="B8" s="22" t="s">
        <v>163</v>
      </c>
      <c r="C8" s="23" t="s">
        <v>164</v>
      </c>
      <c r="D8" s="22" t="s">
        <v>165</v>
      </c>
      <c r="E8" s="23" t="s">
        <v>166</v>
      </c>
      <c r="F8" s="22" t="s">
        <v>167</v>
      </c>
      <c r="G8" s="22" t="s">
        <v>168</v>
      </c>
      <c r="H8" s="66" t="s">
        <v>169</v>
      </c>
    </row>
    <row r="9" spans="1:9" ht="13.5" customHeight="1" thickBot="1" x14ac:dyDescent="0.3">
      <c r="A9" s="284"/>
      <c r="B9" s="43"/>
      <c r="C9" s="44"/>
      <c r="D9" s="43"/>
      <c r="E9" s="44" t="s">
        <v>333</v>
      </c>
      <c r="F9" s="43"/>
      <c r="G9" s="44"/>
      <c r="H9" s="45" t="s">
        <v>332</v>
      </c>
    </row>
    <row r="10" spans="1:9" ht="12.75" customHeight="1" x14ac:dyDescent="0.25">
      <c r="A10" s="285">
        <v>1992.01</v>
      </c>
      <c r="B10" s="111">
        <v>70731</v>
      </c>
      <c r="C10" s="112">
        <v>1251</v>
      </c>
      <c r="D10" s="113">
        <v>2924</v>
      </c>
      <c r="E10" s="199">
        <f>SUM(B10:D10)</f>
        <v>74906</v>
      </c>
      <c r="F10" s="113">
        <v>9330</v>
      </c>
      <c r="G10" s="123"/>
      <c r="H10" s="198">
        <f>E10+F10+G10</f>
        <v>84236</v>
      </c>
      <c r="I10" s="300"/>
    </row>
    <row r="11" spans="1:9" ht="12.75" customHeight="1" x14ac:dyDescent="0.25">
      <c r="A11" s="285">
        <v>1992.02</v>
      </c>
      <c r="B11" s="124">
        <v>70626</v>
      </c>
      <c r="C11" s="125">
        <v>1324</v>
      </c>
      <c r="D11" s="126">
        <v>2917</v>
      </c>
      <c r="E11" s="195">
        <f>SUM(B11:D11)</f>
        <v>74867</v>
      </c>
      <c r="F11" s="127">
        <v>9292</v>
      </c>
      <c r="G11" s="123"/>
      <c r="H11" s="196">
        <f>E11+F11+G11</f>
        <v>84159</v>
      </c>
      <c r="I11" s="300"/>
    </row>
    <row r="12" spans="1:9" ht="12.75" customHeight="1" x14ac:dyDescent="0.25">
      <c r="A12" s="285">
        <v>1992.03</v>
      </c>
      <c r="B12" s="124">
        <v>70636</v>
      </c>
      <c r="C12" s="125">
        <v>1346</v>
      </c>
      <c r="D12" s="125">
        <v>2922</v>
      </c>
      <c r="E12" s="195">
        <f t="shared" ref="E12:E75" si="0">SUM(B12:D12)</f>
        <v>74904</v>
      </c>
      <c r="F12" s="128">
        <v>9255</v>
      </c>
      <c r="G12" s="123"/>
      <c r="H12" s="196">
        <f t="shared" ref="H12:H75" si="1">E12+F12+G12</f>
        <v>84159</v>
      </c>
      <c r="I12" s="300"/>
    </row>
    <row r="13" spans="1:9" ht="12.75" customHeight="1" x14ac:dyDescent="0.25">
      <c r="A13" s="285">
        <v>1992.04</v>
      </c>
      <c r="B13" s="124">
        <v>70535</v>
      </c>
      <c r="C13" s="125">
        <v>1364</v>
      </c>
      <c r="D13" s="125">
        <v>2919</v>
      </c>
      <c r="E13" s="195">
        <f t="shared" si="0"/>
        <v>74818</v>
      </c>
      <c r="F13" s="128">
        <v>9214</v>
      </c>
      <c r="G13" s="123"/>
      <c r="H13" s="196">
        <f t="shared" si="1"/>
        <v>84032</v>
      </c>
      <c r="I13" s="300"/>
    </row>
    <row r="14" spans="1:9" ht="12.75" customHeight="1" x14ac:dyDescent="0.25">
      <c r="A14" s="285">
        <v>1992.05</v>
      </c>
      <c r="B14" s="124">
        <v>70404</v>
      </c>
      <c r="C14" s="125">
        <v>1387</v>
      </c>
      <c r="D14" s="125">
        <v>2928</v>
      </c>
      <c r="E14" s="195">
        <f t="shared" si="0"/>
        <v>74719</v>
      </c>
      <c r="F14" s="128">
        <v>9193</v>
      </c>
      <c r="G14" s="123"/>
      <c r="H14" s="196">
        <f t="shared" si="1"/>
        <v>83912</v>
      </c>
      <c r="I14" s="300"/>
    </row>
    <row r="15" spans="1:9" ht="12.75" customHeight="1" x14ac:dyDescent="0.25">
      <c r="A15" s="285">
        <v>1992.06</v>
      </c>
      <c r="B15" s="124">
        <v>69533</v>
      </c>
      <c r="C15" s="125">
        <v>1242</v>
      </c>
      <c r="D15" s="125">
        <v>2904</v>
      </c>
      <c r="E15" s="195">
        <f t="shared" si="0"/>
        <v>73679</v>
      </c>
      <c r="F15" s="128">
        <v>9401</v>
      </c>
      <c r="G15" s="123"/>
      <c r="H15" s="196">
        <f t="shared" si="1"/>
        <v>83080</v>
      </c>
      <c r="I15" s="300"/>
    </row>
    <row r="16" spans="1:9" ht="12.75" customHeight="1" x14ac:dyDescent="0.25">
      <c r="A16" s="285">
        <v>1992.07</v>
      </c>
      <c r="B16" s="124">
        <v>70444</v>
      </c>
      <c r="C16" s="125">
        <v>1401</v>
      </c>
      <c r="D16" s="125">
        <v>2929</v>
      </c>
      <c r="E16" s="195">
        <f t="shared" si="0"/>
        <v>74774</v>
      </c>
      <c r="F16" s="128">
        <v>9148</v>
      </c>
      <c r="G16" s="123"/>
      <c r="H16" s="196">
        <f t="shared" si="1"/>
        <v>83922</v>
      </c>
      <c r="I16" s="300"/>
    </row>
    <row r="17" spans="1:9" ht="12.75" customHeight="1" x14ac:dyDescent="0.25">
      <c r="A17" s="285">
        <v>1992.08</v>
      </c>
      <c r="B17" s="124">
        <v>70481</v>
      </c>
      <c r="C17" s="125">
        <v>1412</v>
      </c>
      <c r="D17" s="125">
        <v>2929</v>
      </c>
      <c r="E17" s="195">
        <f t="shared" si="0"/>
        <v>74822</v>
      </c>
      <c r="F17" s="128">
        <v>9092</v>
      </c>
      <c r="G17" s="123"/>
      <c r="H17" s="196">
        <f t="shared" si="1"/>
        <v>83914</v>
      </c>
      <c r="I17" s="300"/>
    </row>
    <row r="18" spans="1:9" ht="12.75" customHeight="1" x14ac:dyDescent="0.25">
      <c r="A18" s="285">
        <v>1992.09</v>
      </c>
      <c r="B18" s="124">
        <v>70163</v>
      </c>
      <c r="C18" s="125">
        <v>1413</v>
      </c>
      <c r="D18" s="125">
        <v>2928</v>
      </c>
      <c r="E18" s="195">
        <f t="shared" si="0"/>
        <v>74504</v>
      </c>
      <c r="F18" s="128">
        <v>9004</v>
      </c>
      <c r="G18" s="123"/>
      <c r="H18" s="196">
        <f t="shared" si="1"/>
        <v>83508</v>
      </c>
      <c r="I18" s="300"/>
    </row>
    <row r="19" spans="1:9" ht="12.75" customHeight="1" x14ac:dyDescent="0.25">
      <c r="A19" s="285">
        <v>1992.1</v>
      </c>
      <c r="B19" s="124">
        <v>70710</v>
      </c>
      <c r="C19" s="125">
        <v>1414</v>
      </c>
      <c r="D19" s="125">
        <v>2940</v>
      </c>
      <c r="E19" s="195">
        <f t="shared" si="0"/>
        <v>75064</v>
      </c>
      <c r="F19" s="128">
        <v>8977</v>
      </c>
      <c r="G19" s="123"/>
      <c r="H19" s="196">
        <f t="shared" si="1"/>
        <v>84041</v>
      </c>
      <c r="I19" s="300"/>
    </row>
    <row r="20" spans="1:9" ht="12.75" customHeight="1" x14ac:dyDescent="0.25">
      <c r="A20" s="285">
        <v>1992.11</v>
      </c>
      <c r="B20" s="124">
        <v>70578</v>
      </c>
      <c r="C20" s="125">
        <v>1418</v>
      </c>
      <c r="D20" s="125">
        <v>2939</v>
      </c>
      <c r="E20" s="195">
        <f t="shared" si="0"/>
        <v>74935</v>
      </c>
      <c r="F20" s="128">
        <v>8954</v>
      </c>
      <c r="G20" s="123"/>
      <c r="H20" s="196">
        <f t="shared" si="1"/>
        <v>83889</v>
      </c>
      <c r="I20" s="300"/>
    </row>
    <row r="21" spans="1:9" ht="12.75" customHeight="1" x14ac:dyDescent="0.25">
      <c r="A21" s="285">
        <v>1992.12</v>
      </c>
      <c r="B21" s="124">
        <v>70539</v>
      </c>
      <c r="C21" s="125">
        <v>1421</v>
      </c>
      <c r="D21" s="125">
        <v>2953</v>
      </c>
      <c r="E21" s="195">
        <f t="shared" si="0"/>
        <v>74913</v>
      </c>
      <c r="F21" s="128">
        <v>9992</v>
      </c>
      <c r="G21" s="123"/>
      <c r="H21" s="196">
        <f t="shared" si="1"/>
        <v>84905</v>
      </c>
      <c r="I21" s="300"/>
    </row>
    <row r="22" spans="1:9" ht="12.75" customHeight="1" x14ac:dyDescent="0.25">
      <c r="A22" s="285">
        <v>1993.01</v>
      </c>
      <c r="B22" s="124">
        <v>70126</v>
      </c>
      <c r="C22" s="125">
        <v>1419</v>
      </c>
      <c r="D22" s="125">
        <v>2964</v>
      </c>
      <c r="E22" s="195">
        <f t="shared" si="0"/>
        <v>74509</v>
      </c>
      <c r="F22" s="128">
        <v>10118</v>
      </c>
      <c r="G22" s="123"/>
      <c r="H22" s="196">
        <f t="shared" si="1"/>
        <v>84627</v>
      </c>
      <c r="I22" s="300"/>
    </row>
    <row r="23" spans="1:9" ht="12.75" customHeight="1" x14ac:dyDescent="0.25">
      <c r="A23" s="285">
        <v>1993.02</v>
      </c>
      <c r="B23" s="124">
        <v>70072</v>
      </c>
      <c r="C23" s="125">
        <v>1422</v>
      </c>
      <c r="D23" s="125">
        <v>2962</v>
      </c>
      <c r="E23" s="195">
        <f t="shared" si="0"/>
        <v>74456</v>
      </c>
      <c r="F23" s="128">
        <v>10132</v>
      </c>
      <c r="G23" s="123"/>
      <c r="H23" s="196">
        <f t="shared" si="1"/>
        <v>84588</v>
      </c>
      <c r="I23" s="300"/>
    </row>
    <row r="24" spans="1:9" ht="12.75" customHeight="1" x14ac:dyDescent="0.25">
      <c r="A24" s="285">
        <v>1993.03</v>
      </c>
      <c r="B24" s="124">
        <v>69980</v>
      </c>
      <c r="C24" s="125">
        <v>1425</v>
      </c>
      <c r="D24" s="125">
        <v>2954</v>
      </c>
      <c r="E24" s="195">
        <f t="shared" si="0"/>
        <v>74359</v>
      </c>
      <c r="F24" s="128">
        <v>10132</v>
      </c>
      <c r="G24" s="123"/>
      <c r="H24" s="196">
        <f t="shared" si="1"/>
        <v>84491</v>
      </c>
      <c r="I24" s="300"/>
    </row>
    <row r="25" spans="1:9" ht="12.75" customHeight="1" x14ac:dyDescent="0.25">
      <c r="A25" s="285">
        <v>1993.04</v>
      </c>
      <c r="B25" s="124">
        <v>69926</v>
      </c>
      <c r="C25" s="125">
        <v>1426</v>
      </c>
      <c r="D25" s="125">
        <v>2953</v>
      </c>
      <c r="E25" s="195">
        <f t="shared" si="0"/>
        <v>74305</v>
      </c>
      <c r="F25" s="128">
        <v>10107</v>
      </c>
      <c r="G25" s="123"/>
      <c r="H25" s="196">
        <f t="shared" si="1"/>
        <v>84412</v>
      </c>
      <c r="I25" s="300"/>
    </row>
    <row r="26" spans="1:9" ht="12.75" customHeight="1" x14ac:dyDescent="0.25">
      <c r="A26" s="285">
        <v>1993.05</v>
      </c>
      <c r="B26" s="124">
        <v>70012</v>
      </c>
      <c r="C26" s="125">
        <v>1427</v>
      </c>
      <c r="D26" s="125">
        <v>2953</v>
      </c>
      <c r="E26" s="195">
        <f t="shared" si="0"/>
        <v>74392</v>
      </c>
      <c r="F26" s="128">
        <v>10109</v>
      </c>
      <c r="G26" s="123"/>
      <c r="H26" s="196">
        <f t="shared" si="1"/>
        <v>84501</v>
      </c>
      <c r="I26" s="300"/>
    </row>
    <row r="27" spans="1:9" ht="12.75" customHeight="1" x14ac:dyDescent="0.25">
      <c r="A27" s="285">
        <v>1993.06</v>
      </c>
      <c r="B27" s="124">
        <v>69980</v>
      </c>
      <c r="C27" s="125">
        <v>1430</v>
      </c>
      <c r="D27" s="125">
        <v>2949</v>
      </c>
      <c r="E27" s="195">
        <f t="shared" si="0"/>
        <v>74359</v>
      </c>
      <c r="F27" s="128">
        <v>10088</v>
      </c>
      <c r="G27" s="123"/>
      <c r="H27" s="196">
        <f t="shared" si="1"/>
        <v>84447</v>
      </c>
      <c r="I27" s="300"/>
    </row>
    <row r="28" spans="1:9" ht="12.75" customHeight="1" x14ac:dyDescent="0.25">
      <c r="A28" s="285">
        <v>1993.07</v>
      </c>
      <c r="B28" s="124">
        <v>69941</v>
      </c>
      <c r="C28" s="125">
        <v>1432</v>
      </c>
      <c r="D28" s="125">
        <v>2944</v>
      </c>
      <c r="E28" s="195">
        <f t="shared" si="0"/>
        <v>74317</v>
      </c>
      <c r="F28" s="128">
        <v>10064</v>
      </c>
      <c r="G28" s="123"/>
      <c r="H28" s="196">
        <f t="shared" si="1"/>
        <v>84381</v>
      </c>
      <c r="I28" s="300"/>
    </row>
    <row r="29" spans="1:9" ht="12.75" customHeight="1" x14ac:dyDescent="0.25">
      <c r="A29" s="285">
        <v>1993.08</v>
      </c>
      <c r="B29" s="124">
        <v>69904</v>
      </c>
      <c r="C29" s="125">
        <v>1434</v>
      </c>
      <c r="D29" s="125">
        <v>2936</v>
      </c>
      <c r="E29" s="195">
        <f t="shared" si="0"/>
        <v>74274</v>
      </c>
      <c r="F29" s="128">
        <v>10042</v>
      </c>
      <c r="G29" s="123"/>
      <c r="H29" s="196">
        <f t="shared" si="1"/>
        <v>84316</v>
      </c>
      <c r="I29" s="300"/>
    </row>
    <row r="30" spans="1:9" ht="12.75" customHeight="1" x14ac:dyDescent="0.25">
      <c r="A30" s="285">
        <v>1993.09</v>
      </c>
      <c r="B30" s="124">
        <v>69857</v>
      </c>
      <c r="C30" s="125">
        <v>1437</v>
      </c>
      <c r="D30" s="125">
        <v>2937</v>
      </c>
      <c r="E30" s="195">
        <f t="shared" si="0"/>
        <v>74231</v>
      </c>
      <c r="F30" s="128">
        <v>10015</v>
      </c>
      <c r="G30" s="123"/>
      <c r="H30" s="196">
        <f t="shared" si="1"/>
        <v>84246</v>
      </c>
      <c r="I30" s="300"/>
    </row>
    <row r="31" spans="1:9" ht="12.75" customHeight="1" x14ac:dyDescent="0.25">
      <c r="A31" s="285">
        <v>1993.1</v>
      </c>
      <c r="B31" s="124">
        <v>69547</v>
      </c>
      <c r="C31" s="125">
        <v>1438</v>
      </c>
      <c r="D31" s="125">
        <v>2931</v>
      </c>
      <c r="E31" s="195">
        <f t="shared" si="0"/>
        <v>73916</v>
      </c>
      <c r="F31" s="128">
        <v>9972</v>
      </c>
      <c r="G31" s="123"/>
      <c r="H31" s="196">
        <f t="shared" si="1"/>
        <v>83888</v>
      </c>
      <c r="I31" s="300"/>
    </row>
    <row r="32" spans="1:9" ht="12.75" customHeight="1" x14ac:dyDescent="0.25">
      <c r="A32" s="285">
        <v>1993.11</v>
      </c>
      <c r="B32" s="124">
        <v>69471</v>
      </c>
      <c r="C32" s="125">
        <v>1441</v>
      </c>
      <c r="D32" s="125">
        <v>2950</v>
      </c>
      <c r="E32" s="195">
        <f t="shared" si="0"/>
        <v>73862</v>
      </c>
      <c r="F32" s="128">
        <v>9932</v>
      </c>
      <c r="G32" s="123"/>
      <c r="H32" s="196">
        <f t="shared" si="1"/>
        <v>83794</v>
      </c>
      <c r="I32" s="300"/>
    </row>
    <row r="33" spans="1:9" ht="12.75" customHeight="1" x14ac:dyDescent="0.25">
      <c r="A33" s="285">
        <v>1993.12</v>
      </c>
      <c r="B33" s="124">
        <v>69573</v>
      </c>
      <c r="C33" s="125">
        <v>1437</v>
      </c>
      <c r="D33" s="125">
        <v>2950</v>
      </c>
      <c r="E33" s="195">
        <f t="shared" si="0"/>
        <v>73960</v>
      </c>
      <c r="F33" s="128">
        <v>9891</v>
      </c>
      <c r="G33" s="123"/>
      <c r="H33" s="196">
        <f t="shared" si="1"/>
        <v>83851</v>
      </c>
      <c r="I33" s="300"/>
    </row>
    <row r="34" spans="1:9" ht="12.75" customHeight="1" x14ac:dyDescent="0.25">
      <c r="A34" s="285">
        <v>1994.01</v>
      </c>
      <c r="B34" s="124">
        <v>69529</v>
      </c>
      <c r="C34" s="125">
        <v>1443</v>
      </c>
      <c r="D34" s="125">
        <v>2941</v>
      </c>
      <c r="E34" s="195">
        <f t="shared" si="0"/>
        <v>73913</v>
      </c>
      <c r="F34" s="128">
        <v>10133</v>
      </c>
      <c r="G34" s="123"/>
      <c r="H34" s="196">
        <f t="shared" si="1"/>
        <v>84046</v>
      </c>
      <c r="I34" s="300"/>
    </row>
    <row r="35" spans="1:9" ht="12.75" customHeight="1" x14ac:dyDescent="0.25">
      <c r="A35" s="285">
        <v>1994.02</v>
      </c>
      <c r="B35" s="124">
        <v>69394</v>
      </c>
      <c r="C35" s="125">
        <v>1441</v>
      </c>
      <c r="D35" s="125">
        <v>2938</v>
      </c>
      <c r="E35" s="195">
        <f t="shared" si="0"/>
        <v>73773</v>
      </c>
      <c r="F35" s="128">
        <v>10163</v>
      </c>
      <c r="G35" s="123"/>
      <c r="H35" s="196">
        <f t="shared" si="1"/>
        <v>83936</v>
      </c>
      <c r="I35" s="300"/>
    </row>
    <row r="36" spans="1:9" ht="12.75" customHeight="1" x14ac:dyDescent="0.25">
      <c r="A36" s="285">
        <v>1994.03</v>
      </c>
      <c r="B36" s="124">
        <v>69379</v>
      </c>
      <c r="C36" s="125">
        <v>1446</v>
      </c>
      <c r="D36" s="125">
        <v>2953</v>
      </c>
      <c r="E36" s="195">
        <f t="shared" si="0"/>
        <v>73778</v>
      </c>
      <c r="F36" s="128">
        <v>10179</v>
      </c>
      <c r="G36" s="123"/>
      <c r="H36" s="196">
        <f t="shared" si="1"/>
        <v>83957</v>
      </c>
      <c r="I36" s="300"/>
    </row>
    <row r="37" spans="1:9" ht="12.75" customHeight="1" x14ac:dyDescent="0.25">
      <c r="A37" s="285">
        <v>1994.04</v>
      </c>
      <c r="B37" s="124">
        <v>69390</v>
      </c>
      <c r="C37" s="125">
        <v>1459</v>
      </c>
      <c r="D37" s="125">
        <v>2947</v>
      </c>
      <c r="E37" s="195">
        <f t="shared" si="0"/>
        <v>73796</v>
      </c>
      <c r="F37" s="128">
        <v>10151</v>
      </c>
      <c r="G37" s="123"/>
      <c r="H37" s="196">
        <f t="shared" si="1"/>
        <v>83947</v>
      </c>
      <c r="I37" s="300"/>
    </row>
    <row r="38" spans="1:9" ht="12.75" customHeight="1" x14ac:dyDescent="0.25">
      <c r="A38" s="285">
        <v>1994.05</v>
      </c>
      <c r="B38" s="124">
        <v>68816</v>
      </c>
      <c r="C38" s="125">
        <v>1468</v>
      </c>
      <c r="D38" s="125">
        <v>2937</v>
      </c>
      <c r="E38" s="195">
        <f t="shared" si="0"/>
        <v>73221</v>
      </c>
      <c r="F38" s="128">
        <v>10124</v>
      </c>
      <c r="G38" s="123"/>
      <c r="H38" s="196">
        <f t="shared" si="1"/>
        <v>83345</v>
      </c>
      <c r="I38" s="300"/>
    </row>
    <row r="39" spans="1:9" ht="12.75" customHeight="1" x14ac:dyDescent="0.25">
      <c r="A39" s="285">
        <v>1994.06</v>
      </c>
      <c r="B39" s="124">
        <v>69935</v>
      </c>
      <c r="C39" s="125">
        <v>1470</v>
      </c>
      <c r="D39" s="125">
        <v>2937</v>
      </c>
      <c r="E39" s="195">
        <f t="shared" si="0"/>
        <v>74342</v>
      </c>
      <c r="F39" s="128">
        <v>10100</v>
      </c>
      <c r="G39" s="123"/>
      <c r="H39" s="196">
        <f t="shared" si="1"/>
        <v>84442</v>
      </c>
      <c r="I39" s="300"/>
    </row>
    <row r="40" spans="1:9" ht="12.75" customHeight="1" x14ac:dyDescent="0.25">
      <c r="A40" s="285">
        <v>1994.07</v>
      </c>
      <c r="B40" s="124">
        <v>69978</v>
      </c>
      <c r="C40" s="125">
        <v>1470</v>
      </c>
      <c r="D40" s="125">
        <v>2923</v>
      </c>
      <c r="E40" s="195">
        <f t="shared" si="0"/>
        <v>74371</v>
      </c>
      <c r="F40" s="128">
        <v>10093</v>
      </c>
      <c r="G40" s="123"/>
      <c r="H40" s="196">
        <f t="shared" si="1"/>
        <v>84464</v>
      </c>
      <c r="I40" s="300"/>
    </row>
    <row r="41" spans="1:9" ht="12.75" customHeight="1" x14ac:dyDescent="0.25">
      <c r="A41" s="285">
        <v>1994.08</v>
      </c>
      <c r="B41" s="124">
        <v>69952</v>
      </c>
      <c r="C41" s="125">
        <v>1471</v>
      </c>
      <c r="D41" s="125">
        <v>2949</v>
      </c>
      <c r="E41" s="195">
        <f t="shared" si="0"/>
        <v>74372</v>
      </c>
      <c r="F41" s="128">
        <v>10108</v>
      </c>
      <c r="G41" s="123"/>
      <c r="H41" s="196">
        <f t="shared" si="1"/>
        <v>84480</v>
      </c>
      <c r="I41" s="300"/>
    </row>
    <row r="42" spans="1:9" ht="12.75" customHeight="1" x14ac:dyDescent="0.25">
      <c r="A42" s="285">
        <v>1994.09</v>
      </c>
      <c r="B42" s="124">
        <v>69876</v>
      </c>
      <c r="C42" s="125">
        <v>1471</v>
      </c>
      <c r="D42" s="125">
        <v>2964</v>
      </c>
      <c r="E42" s="195">
        <f t="shared" si="0"/>
        <v>74311</v>
      </c>
      <c r="F42" s="128">
        <v>10091</v>
      </c>
      <c r="G42" s="123"/>
      <c r="H42" s="196">
        <f t="shared" si="1"/>
        <v>84402</v>
      </c>
      <c r="I42" s="300"/>
    </row>
    <row r="43" spans="1:9" ht="12.75" customHeight="1" x14ac:dyDescent="0.25">
      <c r="A43" s="285">
        <v>1994.1</v>
      </c>
      <c r="B43" s="124">
        <v>70110</v>
      </c>
      <c r="C43" s="125">
        <v>1472</v>
      </c>
      <c r="D43" s="125">
        <v>2957</v>
      </c>
      <c r="E43" s="195">
        <f t="shared" si="0"/>
        <v>74539</v>
      </c>
      <c r="F43" s="128">
        <v>10063</v>
      </c>
      <c r="G43" s="123"/>
      <c r="H43" s="196">
        <f t="shared" si="1"/>
        <v>84602</v>
      </c>
      <c r="I43" s="300"/>
    </row>
    <row r="44" spans="1:9" ht="12.75" customHeight="1" x14ac:dyDescent="0.25">
      <c r="A44" s="285">
        <v>1994.11</v>
      </c>
      <c r="B44" s="124">
        <v>70012</v>
      </c>
      <c r="C44" s="125">
        <v>1472</v>
      </c>
      <c r="D44" s="125">
        <v>2964</v>
      </c>
      <c r="E44" s="195">
        <f t="shared" si="0"/>
        <v>74448</v>
      </c>
      <c r="F44" s="128">
        <v>10051</v>
      </c>
      <c r="G44" s="123"/>
      <c r="H44" s="196">
        <f t="shared" si="1"/>
        <v>84499</v>
      </c>
    </row>
    <row r="45" spans="1:9" ht="12.75" customHeight="1" x14ac:dyDescent="0.25">
      <c r="A45" s="285">
        <v>1994.12</v>
      </c>
      <c r="B45" s="124">
        <v>69915</v>
      </c>
      <c r="C45" s="125">
        <v>1472</v>
      </c>
      <c r="D45" s="125">
        <v>2958</v>
      </c>
      <c r="E45" s="195">
        <f t="shared" si="0"/>
        <v>74345</v>
      </c>
      <c r="F45" s="128">
        <v>10040</v>
      </c>
      <c r="G45" s="123"/>
      <c r="H45" s="196">
        <f t="shared" si="1"/>
        <v>84385</v>
      </c>
    </row>
    <row r="46" spans="1:9" ht="12.75" customHeight="1" x14ac:dyDescent="0.25">
      <c r="A46" s="285">
        <v>1995.01</v>
      </c>
      <c r="B46" s="124">
        <v>75316</v>
      </c>
      <c r="C46" s="125">
        <v>1471</v>
      </c>
      <c r="D46" s="125">
        <v>2945</v>
      </c>
      <c r="E46" s="195">
        <f t="shared" si="0"/>
        <v>79732</v>
      </c>
      <c r="F46" s="128">
        <v>10023</v>
      </c>
      <c r="G46" s="123"/>
      <c r="H46" s="196">
        <f t="shared" si="1"/>
        <v>89755</v>
      </c>
    </row>
    <row r="47" spans="1:9" ht="12.75" customHeight="1" x14ac:dyDescent="0.25">
      <c r="A47" s="285">
        <v>1995.02</v>
      </c>
      <c r="B47" s="124">
        <v>75907</v>
      </c>
      <c r="C47" s="125">
        <v>1474</v>
      </c>
      <c r="D47" s="125">
        <v>2940</v>
      </c>
      <c r="E47" s="195">
        <f t="shared" si="0"/>
        <v>80321</v>
      </c>
      <c r="F47" s="128">
        <v>10014</v>
      </c>
      <c r="G47" s="123"/>
      <c r="H47" s="196">
        <f t="shared" si="1"/>
        <v>90335</v>
      </c>
    </row>
    <row r="48" spans="1:9" ht="12.75" customHeight="1" x14ac:dyDescent="0.25">
      <c r="A48" s="285">
        <v>1995.03</v>
      </c>
      <c r="B48" s="124">
        <v>78602</v>
      </c>
      <c r="C48" s="125">
        <v>1470</v>
      </c>
      <c r="D48" s="125">
        <v>2950</v>
      </c>
      <c r="E48" s="195">
        <f t="shared" si="0"/>
        <v>83022</v>
      </c>
      <c r="F48" s="128">
        <v>9994</v>
      </c>
      <c r="G48" s="123"/>
      <c r="H48" s="196">
        <f t="shared" si="1"/>
        <v>93016</v>
      </c>
    </row>
    <row r="49" spans="1:8" ht="12.75" customHeight="1" x14ac:dyDescent="0.25">
      <c r="A49" s="285">
        <v>1995.04</v>
      </c>
      <c r="B49" s="124">
        <v>78708</v>
      </c>
      <c r="C49" s="125">
        <v>1474</v>
      </c>
      <c r="D49" s="125">
        <v>2929</v>
      </c>
      <c r="E49" s="195">
        <f t="shared" si="0"/>
        <v>83111</v>
      </c>
      <c r="F49" s="128">
        <v>9985</v>
      </c>
      <c r="G49" s="123"/>
      <c r="H49" s="196">
        <f t="shared" si="1"/>
        <v>93096</v>
      </c>
    </row>
    <row r="50" spans="1:8" ht="12.75" customHeight="1" x14ac:dyDescent="0.25">
      <c r="A50" s="285">
        <v>1995.05</v>
      </c>
      <c r="B50" s="124">
        <v>78764</v>
      </c>
      <c r="C50" s="125">
        <v>1475</v>
      </c>
      <c r="D50" s="125">
        <v>2927</v>
      </c>
      <c r="E50" s="195">
        <f t="shared" si="0"/>
        <v>83166</v>
      </c>
      <c r="F50" s="128">
        <v>10056</v>
      </c>
      <c r="G50" s="123"/>
      <c r="H50" s="196">
        <f t="shared" si="1"/>
        <v>93222</v>
      </c>
    </row>
    <row r="51" spans="1:8" ht="12.75" customHeight="1" x14ac:dyDescent="0.25">
      <c r="A51" s="285">
        <v>1995.06</v>
      </c>
      <c r="B51" s="124">
        <v>78756</v>
      </c>
      <c r="C51" s="125">
        <v>1476</v>
      </c>
      <c r="D51" s="125">
        <v>2931</v>
      </c>
      <c r="E51" s="195">
        <f t="shared" si="0"/>
        <v>83163</v>
      </c>
      <c r="F51" s="128">
        <v>10029</v>
      </c>
      <c r="G51" s="123"/>
      <c r="H51" s="196">
        <f t="shared" si="1"/>
        <v>93192</v>
      </c>
    </row>
    <row r="52" spans="1:8" ht="12.75" customHeight="1" x14ac:dyDescent="0.25">
      <c r="A52" s="285">
        <v>1995.07</v>
      </c>
      <c r="B52" s="124">
        <v>78763</v>
      </c>
      <c r="C52" s="125">
        <v>1473</v>
      </c>
      <c r="D52" s="125">
        <v>2926</v>
      </c>
      <c r="E52" s="195">
        <f t="shared" si="0"/>
        <v>83162</v>
      </c>
      <c r="F52" s="128">
        <v>10009</v>
      </c>
      <c r="G52" s="123"/>
      <c r="H52" s="196">
        <f t="shared" si="1"/>
        <v>93171</v>
      </c>
    </row>
    <row r="53" spans="1:8" ht="12.75" customHeight="1" x14ac:dyDescent="0.25">
      <c r="A53" s="285">
        <v>1995.08</v>
      </c>
      <c r="B53" s="124">
        <v>78738</v>
      </c>
      <c r="C53" s="125">
        <v>1475</v>
      </c>
      <c r="D53" s="125">
        <v>2917</v>
      </c>
      <c r="E53" s="195">
        <f t="shared" si="0"/>
        <v>83130</v>
      </c>
      <c r="F53" s="128">
        <v>9983</v>
      </c>
      <c r="G53" s="123"/>
      <c r="H53" s="196">
        <f t="shared" si="1"/>
        <v>93113</v>
      </c>
    </row>
    <row r="54" spans="1:8" ht="12.75" customHeight="1" x14ac:dyDescent="0.25">
      <c r="A54" s="285">
        <v>1995.09</v>
      </c>
      <c r="B54" s="124">
        <v>78698</v>
      </c>
      <c r="C54" s="125">
        <v>1472</v>
      </c>
      <c r="D54" s="125">
        <v>2936</v>
      </c>
      <c r="E54" s="195">
        <f t="shared" si="0"/>
        <v>83106</v>
      </c>
      <c r="F54" s="128">
        <v>9955</v>
      </c>
      <c r="G54" s="123"/>
      <c r="H54" s="196">
        <f t="shared" si="1"/>
        <v>93061</v>
      </c>
    </row>
    <row r="55" spans="1:8" ht="12.75" customHeight="1" x14ac:dyDescent="0.25">
      <c r="A55" s="285">
        <v>1995.1</v>
      </c>
      <c r="B55" s="124">
        <v>78627</v>
      </c>
      <c r="C55" s="125">
        <v>1482</v>
      </c>
      <c r="D55" s="125">
        <v>2939</v>
      </c>
      <c r="E55" s="195">
        <f t="shared" si="0"/>
        <v>83048</v>
      </c>
      <c r="F55" s="128">
        <v>9957</v>
      </c>
      <c r="G55" s="123"/>
      <c r="H55" s="196">
        <f t="shared" si="1"/>
        <v>93005</v>
      </c>
    </row>
    <row r="56" spans="1:8" ht="12.75" customHeight="1" x14ac:dyDescent="0.25">
      <c r="A56" s="285">
        <v>1995.11</v>
      </c>
      <c r="B56" s="124">
        <v>79620</v>
      </c>
      <c r="C56" s="125">
        <v>1480</v>
      </c>
      <c r="D56" s="125">
        <v>2948</v>
      </c>
      <c r="E56" s="195">
        <f t="shared" si="0"/>
        <v>84048</v>
      </c>
      <c r="F56" s="128">
        <v>8382</v>
      </c>
      <c r="G56" s="123"/>
      <c r="H56" s="196">
        <f t="shared" si="1"/>
        <v>92430</v>
      </c>
    </row>
    <row r="57" spans="1:8" ht="12.75" customHeight="1" x14ac:dyDescent="0.25">
      <c r="A57" s="285">
        <v>1995.12</v>
      </c>
      <c r="B57" s="124">
        <v>79493</v>
      </c>
      <c r="C57" s="125">
        <v>1389</v>
      </c>
      <c r="D57" s="125">
        <v>2963</v>
      </c>
      <c r="E57" s="195">
        <f t="shared" si="0"/>
        <v>83845</v>
      </c>
      <c r="F57" s="128">
        <v>8350</v>
      </c>
      <c r="G57" s="123"/>
      <c r="H57" s="196">
        <f t="shared" si="1"/>
        <v>92195</v>
      </c>
    </row>
    <row r="58" spans="1:8" ht="12.75" customHeight="1" x14ac:dyDescent="0.25">
      <c r="A58" s="285">
        <v>1996.01</v>
      </c>
      <c r="B58" s="124">
        <v>79341</v>
      </c>
      <c r="C58" s="125">
        <v>1448</v>
      </c>
      <c r="D58" s="125">
        <v>2958</v>
      </c>
      <c r="E58" s="195">
        <f t="shared" si="0"/>
        <v>83747</v>
      </c>
      <c r="F58" s="128">
        <v>8299</v>
      </c>
      <c r="G58" s="123"/>
      <c r="H58" s="196">
        <f t="shared" si="1"/>
        <v>92046</v>
      </c>
    </row>
    <row r="59" spans="1:8" ht="12.75" customHeight="1" x14ac:dyDescent="0.25">
      <c r="A59" s="285">
        <v>1996.02</v>
      </c>
      <c r="B59" s="124">
        <v>79328</v>
      </c>
      <c r="C59" s="125">
        <v>1453</v>
      </c>
      <c r="D59" s="125">
        <v>2951</v>
      </c>
      <c r="E59" s="195">
        <f t="shared" si="0"/>
        <v>83732</v>
      </c>
      <c r="F59" s="128">
        <v>8267</v>
      </c>
      <c r="G59" s="123"/>
      <c r="H59" s="196">
        <f t="shared" si="1"/>
        <v>91999</v>
      </c>
    </row>
    <row r="60" spans="1:8" ht="12.75" customHeight="1" x14ac:dyDescent="0.25">
      <c r="A60" s="285">
        <v>1996.03</v>
      </c>
      <c r="B60" s="124">
        <v>79234</v>
      </c>
      <c r="C60" s="125">
        <v>1450</v>
      </c>
      <c r="D60" s="125">
        <v>2951</v>
      </c>
      <c r="E60" s="195">
        <f t="shared" si="0"/>
        <v>83635</v>
      </c>
      <c r="F60" s="128">
        <v>8224</v>
      </c>
      <c r="G60" s="123"/>
      <c r="H60" s="196">
        <f t="shared" si="1"/>
        <v>91859</v>
      </c>
    </row>
    <row r="61" spans="1:8" ht="12.75" customHeight="1" x14ac:dyDescent="0.25">
      <c r="A61" s="285">
        <v>1996.04</v>
      </c>
      <c r="B61" s="124">
        <v>79175</v>
      </c>
      <c r="C61" s="125">
        <v>1464</v>
      </c>
      <c r="D61" s="125">
        <v>2964</v>
      </c>
      <c r="E61" s="195">
        <f t="shared" si="0"/>
        <v>83603</v>
      </c>
      <c r="F61" s="128">
        <v>8188</v>
      </c>
      <c r="G61" s="123"/>
      <c r="H61" s="196">
        <f t="shared" si="1"/>
        <v>91791</v>
      </c>
    </row>
    <row r="62" spans="1:8" ht="12.75" customHeight="1" x14ac:dyDescent="0.25">
      <c r="A62" s="285">
        <v>1996.05</v>
      </c>
      <c r="B62" s="124">
        <v>79089</v>
      </c>
      <c r="C62" s="125">
        <v>1487</v>
      </c>
      <c r="D62" s="125">
        <v>2954</v>
      </c>
      <c r="E62" s="195">
        <f t="shared" si="0"/>
        <v>83530</v>
      </c>
      <c r="F62" s="128">
        <v>8166</v>
      </c>
      <c r="G62" s="123"/>
      <c r="H62" s="196">
        <f t="shared" si="1"/>
        <v>91696</v>
      </c>
    </row>
    <row r="63" spans="1:8" ht="12.75" customHeight="1" x14ac:dyDescent="0.25">
      <c r="A63" s="285">
        <v>1996.06</v>
      </c>
      <c r="B63" s="124">
        <v>79032</v>
      </c>
      <c r="C63" s="125">
        <v>1478</v>
      </c>
      <c r="D63" s="125">
        <v>2950</v>
      </c>
      <c r="E63" s="195">
        <f t="shared" si="0"/>
        <v>83460</v>
      </c>
      <c r="F63" s="128">
        <v>8158</v>
      </c>
      <c r="G63" s="123"/>
      <c r="H63" s="196">
        <f t="shared" si="1"/>
        <v>91618</v>
      </c>
    </row>
    <row r="64" spans="1:8" ht="12.75" customHeight="1" x14ac:dyDescent="0.25">
      <c r="A64" s="285">
        <v>1996.07</v>
      </c>
      <c r="B64" s="124">
        <v>78871</v>
      </c>
      <c r="C64" s="125">
        <v>1465</v>
      </c>
      <c r="D64" s="125">
        <v>2935</v>
      </c>
      <c r="E64" s="195">
        <f t="shared" si="0"/>
        <v>83271</v>
      </c>
      <c r="F64" s="128">
        <v>7973</v>
      </c>
      <c r="G64" s="123"/>
      <c r="H64" s="196">
        <f t="shared" si="1"/>
        <v>91244</v>
      </c>
    </row>
    <row r="65" spans="1:8" ht="12.75" customHeight="1" x14ac:dyDescent="0.25">
      <c r="A65" s="285">
        <v>1996.08</v>
      </c>
      <c r="B65" s="124">
        <v>78798</v>
      </c>
      <c r="C65" s="125">
        <v>1467</v>
      </c>
      <c r="D65" s="125">
        <v>2924</v>
      </c>
      <c r="E65" s="195">
        <f t="shared" si="0"/>
        <v>83189</v>
      </c>
      <c r="F65" s="128">
        <v>7958</v>
      </c>
      <c r="G65" s="123"/>
      <c r="H65" s="196">
        <f t="shared" si="1"/>
        <v>91147</v>
      </c>
    </row>
    <row r="66" spans="1:8" ht="12.75" customHeight="1" x14ac:dyDescent="0.25">
      <c r="A66" s="285">
        <v>1996.09</v>
      </c>
      <c r="B66" s="124">
        <v>78685</v>
      </c>
      <c r="C66" s="125">
        <v>1470</v>
      </c>
      <c r="D66" s="125">
        <v>2926</v>
      </c>
      <c r="E66" s="195">
        <f t="shared" si="0"/>
        <v>83081</v>
      </c>
      <c r="F66" s="128">
        <v>7952</v>
      </c>
      <c r="G66" s="123"/>
      <c r="H66" s="196">
        <f t="shared" si="1"/>
        <v>91033</v>
      </c>
    </row>
    <row r="67" spans="1:8" ht="12.75" customHeight="1" x14ac:dyDescent="0.25">
      <c r="A67" s="285">
        <v>1996.1</v>
      </c>
      <c r="B67" s="124">
        <v>78710</v>
      </c>
      <c r="C67" s="125">
        <v>1473</v>
      </c>
      <c r="D67" s="125">
        <v>2928</v>
      </c>
      <c r="E67" s="195">
        <f t="shared" si="0"/>
        <v>83111</v>
      </c>
      <c r="F67" s="128">
        <v>7941</v>
      </c>
      <c r="G67" s="123"/>
      <c r="H67" s="196">
        <f t="shared" si="1"/>
        <v>91052</v>
      </c>
    </row>
    <row r="68" spans="1:8" ht="12.75" customHeight="1" x14ac:dyDescent="0.25">
      <c r="A68" s="285">
        <v>1996.11</v>
      </c>
      <c r="B68" s="124">
        <v>78582</v>
      </c>
      <c r="C68" s="125">
        <v>1481</v>
      </c>
      <c r="D68" s="125">
        <v>2927</v>
      </c>
      <c r="E68" s="195">
        <f t="shared" si="0"/>
        <v>82990</v>
      </c>
      <c r="F68" s="128">
        <v>7929</v>
      </c>
      <c r="G68" s="123"/>
      <c r="H68" s="196">
        <f t="shared" si="1"/>
        <v>90919</v>
      </c>
    </row>
    <row r="69" spans="1:8" ht="12.75" customHeight="1" x14ac:dyDescent="0.25">
      <c r="A69" s="285">
        <v>1996.12</v>
      </c>
      <c r="B69" s="124">
        <v>78694</v>
      </c>
      <c r="C69" s="125">
        <v>1466</v>
      </c>
      <c r="D69" s="125">
        <v>2923</v>
      </c>
      <c r="E69" s="195">
        <f t="shared" si="0"/>
        <v>83083</v>
      </c>
      <c r="F69" s="128">
        <v>7898</v>
      </c>
      <c r="G69" s="123"/>
      <c r="H69" s="196">
        <f t="shared" si="1"/>
        <v>90981</v>
      </c>
    </row>
    <row r="70" spans="1:8" ht="12.75" customHeight="1" x14ac:dyDescent="0.25">
      <c r="A70" s="285">
        <v>1997.01</v>
      </c>
      <c r="B70" s="124">
        <v>78477</v>
      </c>
      <c r="C70" s="125">
        <v>1466</v>
      </c>
      <c r="D70" s="125">
        <v>2918</v>
      </c>
      <c r="E70" s="195">
        <f t="shared" si="0"/>
        <v>82861</v>
      </c>
      <c r="F70" s="128">
        <v>7854</v>
      </c>
      <c r="G70" s="123"/>
      <c r="H70" s="196">
        <f t="shared" si="1"/>
        <v>90715</v>
      </c>
    </row>
    <row r="71" spans="1:8" ht="12.75" customHeight="1" x14ac:dyDescent="0.25">
      <c r="A71" s="285">
        <v>1997.02</v>
      </c>
      <c r="B71" s="124">
        <v>78406</v>
      </c>
      <c r="C71" s="125">
        <v>1464</v>
      </c>
      <c r="D71" s="125">
        <v>2917</v>
      </c>
      <c r="E71" s="195">
        <f t="shared" si="0"/>
        <v>82787</v>
      </c>
      <c r="F71" s="128">
        <v>7848</v>
      </c>
      <c r="G71" s="123"/>
      <c r="H71" s="196">
        <f t="shared" si="1"/>
        <v>90635</v>
      </c>
    </row>
    <row r="72" spans="1:8" ht="12.75" customHeight="1" x14ac:dyDescent="0.25">
      <c r="A72" s="285">
        <v>1997.03</v>
      </c>
      <c r="B72" s="124">
        <v>78391</v>
      </c>
      <c r="C72" s="125">
        <v>1465</v>
      </c>
      <c r="D72" s="125">
        <v>2935</v>
      </c>
      <c r="E72" s="195">
        <f t="shared" si="0"/>
        <v>82791</v>
      </c>
      <c r="F72" s="128">
        <v>7834</v>
      </c>
      <c r="G72" s="123"/>
      <c r="H72" s="196">
        <f t="shared" si="1"/>
        <v>90625</v>
      </c>
    </row>
    <row r="73" spans="1:8" ht="12.75" customHeight="1" x14ac:dyDescent="0.25">
      <c r="A73" s="285">
        <v>1997.04</v>
      </c>
      <c r="B73" s="124">
        <v>78379</v>
      </c>
      <c r="C73" s="125">
        <v>1467</v>
      </c>
      <c r="D73" s="125">
        <v>2932</v>
      </c>
      <c r="E73" s="195">
        <f t="shared" si="0"/>
        <v>82778</v>
      </c>
      <c r="F73" s="128">
        <v>7828</v>
      </c>
      <c r="G73" s="123"/>
      <c r="H73" s="196">
        <f t="shared" si="1"/>
        <v>90606</v>
      </c>
    </row>
    <row r="74" spans="1:8" ht="12.75" customHeight="1" x14ac:dyDescent="0.25">
      <c r="A74" s="285">
        <v>1997.05</v>
      </c>
      <c r="B74" s="124">
        <v>78837</v>
      </c>
      <c r="C74" s="125">
        <v>1470</v>
      </c>
      <c r="D74" s="125">
        <v>2949</v>
      </c>
      <c r="E74" s="195">
        <f t="shared" si="0"/>
        <v>83256</v>
      </c>
      <c r="F74" s="128">
        <v>7795</v>
      </c>
      <c r="G74" s="123"/>
      <c r="H74" s="196">
        <f t="shared" si="1"/>
        <v>91051</v>
      </c>
    </row>
    <row r="75" spans="1:8" ht="12.75" customHeight="1" x14ac:dyDescent="0.25">
      <c r="A75" s="285">
        <v>1997.06</v>
      </c>
      <c r="B75" s="124">
        <v>78829</v>
      </c>
      <c r="C75" s="125">
        <v>1475</v>
      </c>
      <c r="D75" s="125">
        <v>2948</v>
      </c>
      <c r="E75" s="195">
        <f t="shared" si="0"/>
        <v>83252</v>
      </c>
      <c r="F75" s="128">
        <v>7782</v>
      </c>
      <c r="G75" s="123"/>
      <c r="H75" s="196">
        <f t="shared" si="1"/>
        <v>91034</v>
      </c>
    </row>
    <row r="76" spans="1:8" ht="12.75" customHeight="1" x14ac:dyDescent="0.25">
      <c r="A76" s="285">
        <v>1997.07</v>
      </c>
      <c r="B76" s="124">
        <v>78925</v>
      </c>
      <c r="C76" s="125">
        <v>1475</v>
      </c>
      <c r="D76" s="125">
        <v>2945</v>
      </c>
      <c r="E76" s="195">
        <f t="shared" ref="E76:E139" si="2">SUM(B76:D76)</f>
        <v>83345</v>
      </c>
      <c r="F76" s="128">
        <v>7775</v>
      </c>
      <c r="G76" s="197">
        <v>21</v>
      </c>
      <c r="H76" s="196">
        <f t="shared" ref="H76:H139" si="3">E76+F76+G76</f>
        <v>91141</v>
      </c>
    </row>
    <row r="77" spans="1:8" ht="12.75" customHeight="1" x14ac:dyDescent="0.25">
      <c r="A77" s="285">
        <v>1997.08</v>
      </c>
      <c r="B77" s="124">
        <v>78943</v>
      </c>
      <c r="C77" s="125">
        <v>1469</v>
      </c>
      <c r="D77" s="125">
        <v>2942</v>
      </c>
      <c r="E77" s="195">
        <f t="shared" si="2"/>
        <v>83354</v>
      </c>
      <c r="F77" s="128">
        <v>7754</v>
      </c>
      <c r="G77" s="129">
        <v>46</v>
      </c>
      <c r="H77" s="196">
        <f t="shared" si="3"/>
        <v>91154</v>
      </c>
    </row>
    <row r="78" spans="1:8" ht="12.75" customHeight="1" x14ac:dyDescent="0.25">
      <c r="A78" s="285">
        <v>1997.09</v>
      </c>
      <c r="B78" s="124">
        <v>78928</v>
      </c>
      <c r="C78" s="125">
        <v>1466</v>
      </c>
      <c r="D78" s="125">
        <v>2933</v>
      </c>
      <c r="E78" s="195">
        <f t="shared" si="2"/>
        <v>83327</v>
      </c>
      <c r="F78" s="128">
        <v>7723</v>
      </c>
      <c r="G78" s="129">
        <v>67</v>
      </c>
      <c r="H78" s="196">
        <f t="shared" si="3"/>
        <v>91117</v>
      </c>
    </row>
    <row r="79" spans="1:8" ht="12.75" customHeight="1" x14ac:dyDescent="0.25">
      <c r="A79" s="285">
        <v>1997.1</v>
      </c>
      <c r="B79" s="124">
        <v>78901</v>
      </c>
      <c r="C79" s="125">
        <v>1466</v>
      </c>
      <c r="D79" s="125">
        <v>2928</v>
      </c>
      <c r="E79" s="195">
        <f t="shared" si="2"/>
        <v>83295</v>
      </c>
      <c r="F79" s="128">
        <v>7709</v>
      </c>
      <c r="G79" s="129">
        <v>85</v>
      </c>
      <c r="H79" s="196">
        <f t="shared" si="3"/>
        <v>91089</v>
      </c>
    </row>
    <row r="80" spans="1:8" ht="12.75" customHeight="1" x14ac:dyDescent="0.25">
      <c r="A80" s="285">
        <v>1997.11</v>
      </c>
      <c r="B80" s="124">
        <v>78806</v>
      </c>
      <c r="C80" s="125">
        <v>1464</v>
      </c>
      <c r="D80" s="125">
        <v>2913</v>
      </c>
      <c r="E80" s="195">
        <f t="shared" si="2"/>
        <v>83183</v>
      </c>
      <c r="F80" s="128">
        <v>7682</v>
      </c>
      <c r="G80" s="129">
        <v>121</v>
      </c>
      <c r="H80" s="196">
        <f t="shared" si="3"/>
        <v>90986</v>
      </c>
    </row>
    <row r="81" spans="1:8" ht="12.75" customHeight="1" x14ac:dyDescent="0.25">
      <c r="A81" s="285">
        <v>1997.12</v>
      </c>
      <c r="B81" s="124">
        <v>79712</v>
      </c>
      <c r="C81" s="125">
        <v>1462</v>
      </c>
      <c r="D81" s="125">
        <v>2895</v>
      </c>
      <c r="E81" s="195">
        <f t="shared" si="2"/>
        <v>84069</v>
      </c>
      <c r="F81" s="128">
        <v>7637</v>
      </c>
      <c r="G81" s="129">
        <v>149</v>
      </c>
      <c r="H81" s="196">
        <f t="shared" si="3"/>
        <v>91855</v>
      </c>
    </row>
    <row r="82" spans="1:8" ht="12.75" customHeight="1" x14ac:dyDescent="0.25">
      <c r="A82" s="285">
        <v>1998.01</v>
      </c>
      <c r="B82" s="124">
        <v>79392</v>
      </c>
      <c r="C82" s="125">
        <v>1475</v>
      </c>
      <c r="D82" s="125">
        <v>2882</v>
      </c>
      <c r="E82" s="195">
        <f t="shared" si="2"/>
        <v>83749</v>
      </c>
      <c r="F82" s="128">
        <v>10207</v>
      </c>
      <c r="G82" s="129">
        <v>135</v>
      </c>
      <c r="H82" s="196">
        <f t="shared" si="3"/>
        <v>94091</v>
      </c>
    </row>
    <row r="83" spans="1:8" ht="12.75" customHeight="1" x14ac:dyDescent="0.25">
      <c r="A83" s="285">
        <v>1998.02</v>
      </c>
      <c r="B83" s="124">
        <v>79365</v>
      </c>
      <c r="C83" s="125">
        <v>1474</v>
      </c>
      <c r="D83" s="125">
        <v>2879</v>
      </c>
      <c r="E83" s="195">
        <f t="shared" si="2"/>
        <v>83718</v>
      </c>
      <c r="F83" s="128">
        <v>10163</v>
      </c>
      <c r="G83" s="129">
        <v>138</v>
      </c>
      <c r="H83" s="196">
        <f t="shared" si="3"/>
        <v>94019</v>
      </c>
    </row>
    <row r="84" spans="1:8" ht="12.75" customHeight="1" x14ac:dyDescent="0.25">
      <c r="A84" s="285">
        <v>1998.03</v>
      </c>
      <c r="B84" s="124">
        <v>79322</v>
      </c>
      <c r="C84" s="125">
        <v>1468</v>
      </c>
      <c r="D84" s="125">
        <v>2876</v>
      </c>
      <c r="E84" s="195">
        <f t="shared" si="2"/>
        <v>83666</v>
      </c>
      <c r="F84" s="128">
        <v>10073</v>
      </c>
      <c r="G84" s="129">
        <v>207</v>
      </c>
      <c r="H84" s="196">
        <f t="shared" si="3"/>
        <v>93946</v>
      </c>
    </row>
    <row r="85" spans="1:8" ht="12.75" customHeight="1" x14ac:dyDescent="0.25">
      <c r="A85" s="285">
        <v>1998.04</v>
      </c>
      <c r="B85" s="124">
        <v>79308</v>
      </c>
      <c r="C85" s="125">
        <v>1471</v>
      </c>
      <c r="D85" s="125">
        <v>2876</v>
      </c>
      <c r="E85" s="195">
        <f t="shared" si="2"/>
        <v>83655</v>
      </c>
      <c r="F85" s="128">
        <v>9968</v>
      </c>
      <c r="G85" s="129">
        <v>241</v>
      </c>
      <c r="H85" s="196">
        <f t="shared" si="3"/>
        <v>93864</v>
      </c>
    </row>
    <row r="86" spans="1:8" ht="12.75" customHeight="1" x14ac:dyDescent="0.25">
      <c r="A86" s="285">
        <v>1998.05</v>
      </c>
      <c r="B86" s="124">
        <v>80838.5</v>
      </c>
      <c r="C86" s="125">
        <v>1469</v>
      </c>
      <c r="D86" s="125">
        <v>2871</v>
      </c>
      <c r="E86" s="195">
        <f t="shared" si="2"/>
        <v>85178.5</v>
      </c>
      <c r="F86" s="128">
        <v>9863</v>
      </c>
      <c r="G86" s="129">
        <v>299</v>
      </c>
      <c r="H86" s="196">
        <f t="shared" si="3"/>
        <v>95340.5</v>
      </c>
    </row>
    <row r="87" spans="1:8" ht="12.75" customHeight="1" x14ac:dyDescent="0.25">
      <c r="A87" s="285">
        <v>1998.06</v>
      </c>
      <c r="B87" s="124">
        <v>80807.933333333334</v>
      </c>
      <c r="C87" s="125">
        <v>1473</v>
      </c>
      <c r="D87" s="125">
        <v>2871</v>
      </c>
      <c r="E87" s="195">
        <f t="shared" si="2"/>
        <v>85151.933333333334</v>
      </c>
      <c r="F87" s="128">
        <v>9856</v>
      </c>
      <c r="G87" s="129">
        <v>391</v>
      </c>
      <c r="H87" s="196">
        <f t="shared" si="3"/>
        <v>95398.933333333334</v>
      </c>
    </row>
    <row r="88" spans="1:8" ht="12.75" customHeight="1" x14ac:dyDescent="0.25">
      <c r="A88" s="285">
        <v>1998.07</v>
      </c>
      <c r="B88" s="124">
        <v>80788.933333333334</v>
      </c>
      <c r="C88" s="125">
        <v>1474</v>
      </c>
      <c r="D88" s="125">
        <v>2865</v>
      </c>
      <c r="E88" s="195">
        <f t="shared" si="2"/>
        <v>85127.933333333334</v>
      </c>
      <c r="F88" s="128">
        <v>7594</v>
      </c>
      <c r="G88" s="129">
        <v>612</v>
      </c>
      <c r="H88" s="196">
        <f t="shared" si="3"/>
        <v>93333.933333333334</v>
      </c>
    </row>
    <row r="89" spans="1:8" ht="12.75" customHeight="1" x14ac:dyDescent="0.25">
      <c r="A89" s="285">
        <v>1998.08</v>
      </c>
      <c r="B89" s="124">
        <v>80822.8</v>
      </c>
      <c r="C89" s="125">
        <v>1474</v>
      </c>
      <c r="D89" s="125">
        <v>2864</v>
      </c>
      <c r="E89" s="195">
        <f t="shared" si="2"/>
        <v>85160.8</v>
      </c>
      <c r="F89" s="128">
        <v>7582</v>
      </c>
      <c r="G89" s="129">
        <v>659</v>
      </c>
      <c r="H89" s="196">
        <f t="shared" si="3"/>
        <v>93401.8</v>
      </c>
    </row>
    <row r="90" spans="1:8" ht="12.75" customHeight="1" x14ac:dyDescent="0.25">
      <c r="A90" s="285">
        <v>1998.09</v>
      </c>
      <c r="B90" s="124">
        <v>80790.733333333337</v>
      </c>
      <c r="C90" s="125">
        <v>1474</v>
      </c>
      <c r="D90" s="125">
        <v>2858</v>
      </c>
      <c r="E90" s="195">
        <f t="shared" si="2"/>
        <v>85122.733333333337</v>
      </c>
      <c r="F90" s="128">
        <v>7573</v>
      </c>
      <c r="G90" s="129">
        <v>721</v>
      </c>
      <c r="H90" s="196">
        <f t="shared" si="3"/>
        <v>93416.733333333337</v>
      </c>
    </row>
    <row r="91" spans="1:8" ht="12.75" customHeight="1" x14ac:dyDescent="0.25">
      <c r="A91" s="285">
        <v>1998.1</v>
      </c>
      <c r="B91" s="124">
        <v>83226.766666666663</v>
      </c>
      <c r="C91" s="125">
        <v>1473</v>
      </c>
      <c r="D91" s="125">
        <v>2863</v>
      </c>
      <c r="E91" s="195">
        <f t="shared" si="2"/>
        <v>87562.766666666663</v>
      </c>
      <c r="F91" s="128">
        <v>7553</v>
      </c>
      <c r="G91" s="129">
        <v>887</v>
      </c>
      <c r="H91" s="196">
        <f t="shared" si="3"/>
        <v>96002.766666666663</v>
      </c>
    </row>
    <row r="92" spans="1:8" ht="12.75" customHeight="1" x14ac:dyDescent="0.25">
      <c r="A92" s="285">
        <v>1998.11</v>
      </c>
      <c r="B92" s="124">
        <v>83158</v>
      </c>
      <c r="C92" s="125">
        <v>1477</v>
      </c>
      <c r="D92" s="125">
        <v>2861</v>
      </c>
      <c r="E92" s="195">
        <f t="shared" si="2"/>
        <v>87496</v>
      </c>
      <c r="F92" s="128">
        <v>7531</v>
      </c>
      <c r="G92" s="129">
        <v>1119</v>
      </c>
      <c r="H92" s="196">
        <f t="shared" si="3"/>
        <v>96146</v>
      </c>
    </row>
    <row r="93" spans="1:8" ht="12.75" customHeight="1" x14ac:dyDescent="0.25">
      <c r="A93" s="285">
        <v>1998.12</v>
      </c>
      <c r="B93" s="124">
        <v>83305.566666666666</v>
      </c>
      <c r="C93" s="125">
        <v>1479</v>
      </c>
      <c r="D93" s="125">
        <v>2857</v>
      </c>
      <c r="E93" s="195">
        <f t="shared" si="2"/>
        <v>87641.566666666666</v>
      </c>
      <c r="F93" s="128">
        <v>7530</v>
      </c>
      <c r="G93" s="129">
        <v>1156</v>
      </c>
      <c r="H93" s="196">
        <f t="shared" si="3"/>
        <v>96327.566666666666</v>
      </c>
    </row>
    <row r="94" spans="1:8" ht="12.75" customHeight="1" x14ac:dyDescent="0.25">
      <c r="A94" s="285">
        <v>1999.01</v>
      </c>
      <c r="B94" s="124">
        <v>83350.866666666669</v>
      </c>
      <c r="C94" s="125">
        <v>1475</v>
      </c>
      <c r="D94" s="125">
        <v>2854</v>
      </c>
      <c r="E94" s="195">
        <f t="shared" si="2"/>
        <v>87679.866666666669</v>
      </c>
      <c r="F94" s="128">
        <v>7522</v>
      </c>
      <c r="G94" s="129">
        <v>1173</v>
      </c>
      <c r="H94" s="196">
        <f t="shared" si="3"/>
        <v>96374.866666666669</v>
      </c>
    </row>
    <row r="95" spans="1:8" ht="12.75" customHeight="1" x14ac:dyDescent="0.25">
      <c r="A95" s="285">
        <v>1999.02</v>
      </c>
      <c r="B95" s="124">
        <v>83328.866666666669</v>
      </c>
      <c r="C95" s="125">
        <v>1475</v>
      </c>
      <c r="D95" s="125">
        <v>2850</v>
      </c>
      <c r="E95" s="195">
        <f t="shared" si="2"/>
        <v>87653.866666666669</v>
      </c>
      <c r="F95" s="128">
        <v>7513</v>
      </c>
      <c r="G95" s="129">
        <v>1195</v>
      </c>
      <c r="H95" s="196">
        <f t="shared" si="3"/>
        <v>96361.866666666669</v>
      </c>
    </row>
    <row r="96" spans="1:8" ht="12.75" customHeight="1" x14ac:dyDescent="0.25">
      <c r="A96" s="285">
        <v>1999.03</v>
      </c>
      <c r="B96" s="124">
        <v>83265.666666666672</v>
      </c>
      <c r="C96" s="125">
        <v>1476</v>
      </c>
      <c r="D96" s="125">
        <v>2878</v>
      </c>
      <c r="E96" s="195">
        <f t="shared" si="2"/>
        <v>87619.666666666672</v>
      </c>
      <c r="F96" s="128">
        <v>7513</v>
      </c>
      <c r="G96" s="129">
        <v>1309</v>
      </c>
      <c r="H96" s="196">
        <f t="shared" si="3"/>
        <v>96441.666666666672</v>
      </c>
    </row>
    <row r="97" spans="1:8" ht="12.75" customHeight="1" x14ac:dyDescent="0.25">
      <c r="A97" s="285">
        <v>1999.04</v>
      </c>
      <c r="B97" s="124">
        <v>83256.666666666672</v>
      </c>
      <c r="C97" s="125">
        <v>1476</v>
      </c>
      <c r="D97" s="125">
        <v>2877</v>
      </c>
      <c r="E97" s="195">
        <f t="shared" si="2"/>
        <v>87609.666666666672</v>
      </c>
      <c r="F97" s="128">
        <v>7501</v>
      </c>
      <c r="G97" s="129">
        <v>1392</v>
      </c>
      <c r="H97" s="196">
        <f t="shared" si="3"/>
        <v>96502.666666666672</v>
      </c>
    </row>
    <row r="98" spans="1:8" ht="12.75" customHeight="1" x14ac:dyDescent="0.25">
      <c r="A98" s="285">
        <v>1999.05</v>
      </c>
      <c r="B98" s="124">
        <v>83029</v>
      </c>
      <c r="C98" s="125">
        <v>1476</v>
      </c>
      <c r="D98" s="125">
        <v>2875</v>
      </c>
      <c r="E98" s="195">
        <f t="shared" si="2"/>
        <v>87380</v>
      </c>
      <c r="F98" s="128">
        <v>7493</v>
      </c>
      <c r="G98" s="129">
        <v>1405</v>
      </c>
      <c r="H98" s="196">
        <f t="shared" si="3"/>
        <v>96278</v>
      </c>
    </row>
    <row r="99" spans="1:8" ht="12.75" customHeight="1" x14ac:dyDescent="0.25">
      <c r="A99" s="285">
        <v>1999.06</v>
      </c>
      <c r="B99" s="124">
        <v>82929</v>
      </c>
      <c r="C99" s="125">
        <v>1476</v>
      </c>
      <c r="D99" s="125">
        <v>2878</v>
      </c>
      <c r="E99" s="195">
        <f t="shared" si="2"/>
        <v>87283</v>
      </c>
      <c r="F99" s="128">
        <v>7499</v>
      </c>
      <c r="G99" s="129">
        <v>1421</v>
      </c>
      <c r="H99" s="196">
        <f t="shared" si="3"/>
        <v>96203</v>
      </c>
    </row>
    <row r="100" spans="1:8" ht="12.75" customHeight="1" x14ac:dyDescent="0.25">
      <c r="A100" s="285">
        <v>1999.07</v>
      </c>
      <c r="B100" s="124">
        <v>83070.133333333331</v>
      </c>
      <c r="C100" s="125">
        <v>1475</v>
      </c>
      <c r="D100" s="125">
        <v>2888</v>
      </c>
      <c r="E100" s="195">
        <f t="shared" si="2"/>
        <v>87433.133333333331</v>
      </c>
      <c r="F100" s="128">
        <v>7489</v>
      </c>
      <c r="G100" s="129">
        <v>1442</v>
      </c>
      <c r="H100" s="196">
        <f t="shared" si="3"/>
        <v>96364.133333333331</v>
      </c>
    </row>
    <row r="101" spans="1:8" ht="12.75" customHeight="1" x14ac:dyDescent="0.25">
      <c r="A101" s="285">
        <v>1999.08</v>
      </c>
      <c r="B101" s="124">
        <v>83117.366666666669</v>
      </c>
      <c r="C101" s="125">
        <v>1474</v>
      </c>
      <c r="D101" s="125">
        <v>2886</v>
      </c>
      <c r="E101" s="195">
        <f t="shared" si="2"/>
        <v>87477.366666666669</v>
      </c>
      <c r="F101" s="128">
        <v>7486</v>
      </c>
      <c r="G101" s="129">
        <v>1445</v>
      </c>
      <c r="H101" s="196">
        <f t="shared" si="3"/>
        <v>96408.366666666669</v>
      </c>
    </row>
    <row r="102" spans="1:8" ht="12.75" customHeight="1" x14ac:dyDescent="0.25">
      <c r="A102" s="285">
        <v>1999.09</v>
      </c>
      <c r="B102" s="124">
        <v>83103</v>
      </c>
      <c r="C102" s="125">
        <v>1475</v>
      </c>
      <c r="D102" s="125">
        <v>2881</v>
      </c>
      <c r="E102" s="195">
        <f t="shared" si="2"/>
        <v>87459</v>
      </c>
      <c r="F102" s="128">
        <v>7480</v>
      </c>
      <c r="G102" s="129">
        <v>1450</v>
      </c>
      <c r="H102" s="196">
        <f t="shared" si="3"/>
        <v>96389</v>
      </c>
    </row>
    <row r="103" spans="1:8" ht="12.75" customHeight="1" x14ac:dyDescent="0.25">
      <c r="A103" s="285">
        <v>1999.1</v>
      </c>
      <c r="B103" s="124">
        <v>83053.366666666669</v>
      </c>
      <c r="C103" s="125">
        <v>1475</v>
      </c>
      <c r="D103" s="125">
        <v>2881</v>
      </c>
      <c r="E103" s="195">
        <f t="shared" si="2"/>
        <v>87409.366666666669</v>
      </c>
      <c r="F103" s="128">
        <v>7419</v>
      </c>
      <c r="G103" s="129">
        <v>1443</v>
      </c>
      <c r="H103" s="196">
        <f t="shared" si="3"/>
        <v>96271.366666666669</v>
      </c>
    </row>
    <row r="104" spans="1:8" ht="12.75" customHeight="1" x14ac:dyDescent="0.25">
      <c r="A104" s="285">
        <v>1999.11</v>
      </c>
      <c r="B104" s="124">
        <v>84468.6</v>
      </c>
      <c r="C104" s="125">
        <v>1475</v>
      </c>
      <c r="D104" s="125">
        <v>2882</v>
      </c>
      <c r="E104" s="195">
        <f t="shared" si="2"/>
        <v>88825.600000000006</v>
      </c>
      <c r="F104" s="128">
        <v>7408</v>
      </c>
      <c r="G104" s="129">
        <v>1454</v>
      </c>
      <c r="H104" s="196">
        <f t="shared" si="3"/>
        <v>97687.6</v>
      </c>
    </row>
    <row r="105" spans="1:8" ht="12.75" customHeight="1" x14ac:dyDescent="0.25">
      <c r="A105" s="285">
        <v>1999.12</v>
      </c>
      <c r="B105" s="124">
        <v>84384.733333333337</v>
      </c>
      <c r="C105" s="125">
        <v>1375</v>
      </c>
      <c r="D105" s="125">
        <v>2882</v>
      </c>
      <c r="E105" s="195">
        <f t="shared" si="2"/>
        <v>88641.733333333337</v>
      </c>
      <c r="F105" s="128">
        <v>7384</v>
      </c>
      <c r="G105" s="129">
        <v>1452</v>
      </c>
      <c r="H105" s="196">
        <f t="shared" si="3"/>
        <v>97477.733333333337</v>
      </c>
    </row>
    <row r="106" spans="1:8" ht="12.75" customHeight="1" x14ac:dyDescent="0.25">
      <c r="A106" s="285">
        <v>2000.01</v>
      </c>
      <c r="B106" s="124">
        <v>84901</v>
      </c>
      <c r="C106" s="125">
        <v>1413</v>
      </c>
      <c r="D106" s="125">
        <v>2892</v>
      </c>
      <c r="E106" s="195">
        <f t="shared" si="2"/>
        <v>89206</v>
      </c>
      <c r="F106" s="128">
        <v>7377</v>
      </c>
      <c r="G106" s="129">
        <v>1556</v>
      </c>
      <c r="H106" s="196">
        <f t="shared" si="3"/>
        <v>98139</v>
      </c>
    </row>
    <row r="107" spans="1:8" ht="12.75" customHeight="1" x14ac:dyDescent="0.25">
      <c r="A107" s="285">
        <v>2000.02</v>
      </c>
      <c r="B107" s="124">
        <v>84891.4</v>
      </c>
      <c r="C107" s="125">
        <v>1422</v>
      </c>
      <c r="D107" s="125">
        <v>2890</v>
      </c>
      <c r="E107" s="195">
        <f t="shared" si="2"/>
        <v>89203.4</v>
      </c>
      <c r="F107" s="128">
        <v>7368</v>
      </c>
      <c r="G107" s="129">
        <v>1557</v>
      </c>
      <c r="H107" s="196">
        <f t="shared" si="3"/>
        <v>98128.4</v>
      </c>
    </row>
    <row r="108" spans="1:8" ht="12.75" customHeight="1" x14ac:dyDescent="0.25">
      <c r="A108" s="285">
        <v>2000.03</v>
      </c>
      <c r="B108" s="124">
        <v>84803.4</v>
      </c>
      <c r="C108" s="125">
        <v>1423</v>
      </c>
      <c r="D108" s="125">
        <v>2893</v>
      </c>
      <c r="E108" s="195">
        <f t="shared" si="2"/>
        <v>89119.4</v>
      </c>
      <c r="F108" s="128">
        <v>7456</v>
      </c>
      <c r="G108" s="129">
        <v>1579</v>
      </c>
      <c r="H108" s="196">
        <f t="shared" si="3"/>
        <v>98154.4</v>
      </c>
    </row>
    <row r="109" spans="1:8" ht="12.75" customHeight="1" x14ac:dyDescent="0.25">
      <c r="A109" s="285">
        <v>2000.04</v>
      </c>
      <c r="B109" s="124">
        <v>85559</v>
      </c>
      <c r="C109" s="125">
        <v>1425</v>
      </c>
      <c r="D109" s="125">
        <v>2903</v>
      </c>
      <c r="E109" s="195">
        <f t="shared" si="2"/>
        <v>89887</v>
      </c>
      <c r="F109" s="128">
        <v>7451</v>
      </c>
      <c r="G109" s="129">
        <v>1621</v>
      </c>
      <c r="H109" s="196">
        <f t="shared" si="3"/>
        <v>98959</v>
      </c>
    </row>
    <row r="110" spans="1:8" ht="12.75" customHeight="1" x14ac:dyDescent="0.25">
      <c r="A110" s="285">
        <v>2000.05</v>
      </c>
      <c r="B110" s="124">
        <v>85551.4</v>
      </c>
      <c r="C110" s="125">
        <v>1424</v>
      </c>
      <c r="D110" s="125">
        <v>2906</v>
      </c>
      <c r="E110" s="195">
        <f t="shared" si="2"/>
        <v>89881.4</v>
      </c>
      <c r="F110" s="128">
        <v>7448</v>
      </c>
      <c r="G110" s="129">
        <v>1627</v>
      </c>
      <c r="H110" s="196">
        <f t="shared" si="3"/>
        <v>98956.4</v>
      </c>
    </row>
    <row r="111" spans="1:8" ht="12.75" customHeight="1" x14ac:dyDescent="0.25">
      <c r="A111" s="285">
        <v>2000.06</v>
      </c>
      <c r="B111" s="124">
        <v>85476.4</v>
      </c>
      <c r="C111" s="125">
        <v>1426</v>
      </c>
      <c r="D111" s="125">
        <v>2912</v>
      </c>
      <c r="E111" s="195">
        <f t="shared" si="2"/>
        <v>89814.399999999994</v>
      </c>
      <c r="F111" s="128">
        <v>7433</v>
      </c>
      <c r="G111" s="129">
        <v>1633</v>
      </c>
      <c r="H111" s="196">
        <f t="shared" si="3"/>
        <v>98880.4</v>
      </c>
    </row>
    <row r="112" spans="1:8" ht="12.75" customHeight="1" x14ac:dyDescent="0.25">
      <c r="A112" s="285">
        <v>2000.07</v>
      </c>
      <c r="B112" s="124">
        <v>85499.766666666663</v>
      </c>
      <c r="C112" s="125">
        <v>1418</v>
      </c>
      <c r="D112" s="125">
        <v>2914</v>
      </c>
      <c r="E112" s="195">
        <f t="shared" si="2"/>
        <v>89831.766666666663</v>
      </c>
      <c r="F112" s="128">
        <v>7381</v>
      </c>
      <c r="G112" s="129">
        <v>1638</v>
      </c>
      <c r="H112" s="196">
        <f t="shared" si="3"/>
        <v>98850.766666666663</v>
      </c>
    </row>
    <row r="113" spans="1:8" ht="12.75" customHeight="1" x14ac:dyDescent="0.25">
      <c r="A113" s="285">
        <v>2000.08</v>
      </c>
      <c r="B113" s="124">
        <v>85506.7</v>
      </c>
      <c r="C113" s="125">
        <v>1418</v>
      </c>
      <c r="D113" s="125">
        <v>2913</v>
      </c>
      <c r="E113" s="195">
        <f t="shared" si="2"/>
        <v>89837.7</v>
      </c>
      <c r="F113" s="128">
        <v>7194</v>
      </c>
      <c r="G113" s="129">
        <v>1651</v>
      </c>
      <c r="H113" s="196">
        <f t="shared" si="3"/>
        <v>98682.7</v>
      </c>
    </row>
    <row r="114" spans="1:8" ht="12.75" customHeight="1" x14ac:dyDescent="0.25">
      <c r="A114" s="285">
        <v>2000.09</v>
      </c>
      <c r="B114" s="124">
        <v>86050.7</v>
      </c>
      <c r="C114" s="125">
        <v>1417</v>
      </c>
      <c r="D114" s="125">
        <v>2908</v>
      </c>
      <c r="E114" s="195">
        <f t="shared" si="2"/>
        <v>90375.7</v>
      </c>
      <c r="F114" s="128">
        <v>7058</v>
      </c>
      <c r="G114" s="129">
        <v>1651</v>
      </c>
      <c r="H114" s="196">
        <f t="shared" si="3"/>
        <v>99084.7</v>
      </c>
    </row>
    <row r="115" spans="1:8" ht="12.75" customHeight="1" x14ac:dyDescent="0.25">
      <c r="A115" s="285">
        <v>2000.1</v>
      </c>
      <c r="B115" s="124">
        <v>86096.6</v>
      </c>
      <c r="C115" s="125">
        <v>1417</v>
      </c>
      <c r="D115" s="125">
        <v>2906</v>
      </c>
      <c r="E115" s="195">
        <f t="shared" si="2"/>
        <v>90419.6</v>
      </c>
      <c r="F115" s="128">
        <v>6976</v>
      </c>
      <c r="G115" s="129">
        <v>1663</v>
      </c>
      <c r="H115" s="196">
        <f t="shared" si="3"/>
        <v>99058.6</v>
      </c>
    </row>
    <row r="116" spans="1:8" ht="12.75" customHeight="1" x14ac:dyDescent="0.25">
      <c r="A116" s="285">
        <v>2000.11</v>
      </c>
      <c r="B116" s="124">
        <v>86066.6</v>
      </c>
      <c r="C116" s="125">
        <v>1381</v>
      </c>
      <c r="D116" s="125">
        <v>2907</v>
      </c>
      <c r="E116" s="195">
        <f t="shared" si="2"/>
        <v>90354.6</v>
      </c>
      <c r="F116" s="128">
        <v>6973</v>
      </c>
      <c r="G116" s="129">
        <v>1674</v>
      </c>
      <c r="H116" s="196">
        <f t="shared" si="3"/>
        <v>99001.600000000006</v>
      </c>
    </row>
    <row r="117" spans="1:8" ht="12.75" customHeight="1" x14ac:dyDescent="0.25">
      <c r="A117" s="285">
        <v>2000.12</v>
      </c>
      <c r="B117" s="124">
        <v>86125.6</v>
      </c>
      <c r="C117" s="125">
        <v>1363</v>
      </c>
      <c r="D117" s="125">
        <v>2904</v>
      </c>
      <c r="E117" s="195">
        <f t="shared" si="2"/>
        <v>90392.6</v>
      </c>
      <c r="F117" s="128">
        <v>6961</v>
      </c>
      <c r="G117" s="129">
        <v>1689</v>
      </c>
      <c r="H117" s="196">
        <f t="shared" si="3"/>
        <v>99042.6</v>
      </c>
    </row>
    <row r="118" spans="1:8" ht="12.75" customHeight="1" x14ac:dyDescent="0.25">
      <c r="A118" s="285">
        <v>2001.01</v>
      </c>
      <c r="B118" s="124">
        <v>86119.6</v>
      </c>
      <c r="C118" s="125">
        <v>1359</v>
      </c>
      <c r="D118" s="125">
        <v>2908</v>
      </c>
      <c r="E118" s="195">
        <f t="shared" si="2"/>
        <v>90386.6</v>
      </c>
      <c r="F118" s="128">
        <v>6966</v>
      </c>
      <c r="G118" s="129">
        <v>1689</v>
      </c>
      <c r="H118" s="196">
        <f t="shared" si="3"/>
        <v>99041.600000000006</v>
      </c>
    </row>
    <row r="119" spans="1:8" ht="12.75" customHeight="1" x14ac:dyDescent="0.25">
      <c r="A119" s="285">
        <v>2001.02</v>
      </c>
      <c r="B119" s="124">
        <v>86102.666666666672</v>
      </c>
      <c r="C119" s="125">
        <v>1353</v>
      </c>
      <c r="D119" s="125">
        <v>2909</v>
      </c>
      <c r="E119" s="195">
        <f t="shared" si="2"/>
        <v>90364.666666666672</v>
      </c>
      <c r="F119" s="128">
        <v>6962</v>
      </c>
      <c r="G119" s="129">
        <v>1690</v>
      </c>
      <c r="H119" s="196">
        <f t="shared" si="3"/>
        <v>99016.666666666672</v>
      </c>
    </row>
    <row r="120" spans="1:8" ht="12.75" customHeight="1" x14ac:dyDescent="0.25">
      <c r="A120" s="285">
        <v>2001.03</v>
      </c>
      <c r="B120" s="124">
        <v>86043.666666666672</v>
      </c>
      <c r="C120" s="125">
        <v>1353</v>
      </c>
      <c r="D120" s="125">
        <v>2918</v>
      </c>
      <c r="E120" s="195">
        <f t="shared" si="2"/>
        <v>90314.666666666672</v>
      </c>
      <c r="F120" s="128">
        <v>6951</v>
      </c>
      <c r="G120" s="129">
        <v>1690</v>
      </c>
      <c r="H120" s="196">
        <f t="shared" si="3"/>
        <v>98955.666666666672</v>
      </c>
    </row>
    <row r="121" spans="1:8" ht="12.75" customHeight="1" x14ac:dyDescent="0.25">
      <c r="A121" s="285">
        <v>2001.04</v>
      </c>
      <c r="B121" s="124">
        <v>86090</v>
      </c>
      <c r="C121" s="125">
        <v>1355</v>
      </c>
      <c r="D121" s="125">
        <v>2918</v>
      </c>
      <c r="E121" s="195">
        <f t="shared" si="2"/>
        <v>90363</v>
      </c>
      <c r="F121" s="128">
        <v>6935</v>
      </c>
      <c r="G121" s="129">
        <v>1692</v>
      </c>
      <c r="H121" s="196">
        <f t="shared" si="3"/>
        <v>98990</v>
      </c>
    </row>
    <row r="122" spans="1:8" ht="12.75" customHeight="1" x14ac:dyDescent="0.25">
      <c r="A122" s="285">
        <v>2001.05</v>
      </c>
      <c r="B122" s="124">
        <v>86068.066666666666</v>
      </c>
      <c r="C122" s="125">
        <v>1355</v>
      </c>
      <c r="D122" s="125">
        <v>2917</v>
      </c>
      <c r="E122" s="195">
        <f t="shared" si="2"/>
        <v>90340.066666666666</v>
      </c>
      <c r="F122" s="128">
        <v>6917</v>
      </c>
      <c r="G122" s="129">
        <v>1692</v>
      </c>
      <c r="H122" s="196">
        <f t="shared" si="3"/>
        <v>98949.066666666666</v>
      </c>
    </row>
    <row r="123" spans="1:8" ht="12.75" customHeight="1" x14ac:dyDescent="0.25">
      <c r="A123" s="285">
        <v>2001.06</v>
      </c>
      <c r="B123" s="124">
        <v>86028.066666666666</v>
      </c>
      <c r="C123" s="125">
        <v>1357</v>
      </c>
      <c r="D123" s="125">
        <v>2922</v>
      </c>
      <c r="E123" s="195">
        <f t="shared" si="2"/>
        <v>90307.066666666666</v>
      </c>
      <c r="F123" s="128">
        <v>6910</v>
      </c>
      <c r="G123" s="129">
        <v>1698</v>
      </c>
      <c r="H123" s="196">
        <f t="shared" si="3"/>
        <v>98915.066666666666</v>
      </c>
    </row>
    <row r="124" spans="1:8" ht="12.75" customHeight="1" x14ac:dyDescent="0.25">
      <c r="A124" s="285">
        <v>2001.07</v>
      </c>
      <c r="B124" s="124">
        <v>87318.566666666666</v>
      </c>
      <c r="C124" s="125">
        <v>1345</v>
      </c>
      <c r="D124" s="125">
        <v>2923</v>
      </c>
      <c r="E124" s="195">
        <f t="shared" si="2"/>
        <v>91586.566666666666</v>
      </c>
      <c r="F124" s="128">
        <v>6907</v>
      </c>
      <c r="G124" s="129">
        <v>1713</v>
      </c>
      <c r="H124" s="196">
        <f t="shared" si="3"/>
        <v>100206.56666666667</v>
      </c>
    </row>
    <row r="125" spans="1:8" ht="12.75" customHeight="1" x14ac:dyDescent="0.25">
      <c r="A125" s="285">
        <v>2001.08</v>
      </c>
      <c r="B125" s="124">
        <v>87612.033333333326</v>
      </c>
      <c r="C125" s="125">
        <v>1316</v>
      </c>
      <c r="D125" s="125">
        <v>2926</v>
      </c>
      <c r="E125" s="195">
        <f t="shared" si="2"/>
        <v>91854.033333333326</v>
      </c>
      <c r="F125" s="128">
        <v>6896</v>
      </c>
      <c r="G125" s="129">
        <v>1714</v>
      </c>
      <c r="H125" s="196">
        <f t="shared" si="3"/>
        <v>100464.03333333333</v>
      </c>
    </row>
    <row r="126" spans="1:8" ht="12.75" customHeight="1" x14ac:dyDescent="0.25">
      <c r="A126" s="285">
        <v>2001.09</v>
      </c>
      <c r="B126" s="124">
        <v>87625.3</v>
      </c>
      <c r="C126" s="125">
        <v>1295</v>
      </c>
      <c r="D126" s="125">
        <v>2917</v>
      </c>
      <c r="E126" s="195">
        <f t="shared" si="2"/>
        <v>91837.3</v>
      </c>
      <c r="F126" s="128">
        <v>6832</v>
      </c>
      <c r="G126" s="129">
        <v>1713</v>
      </c>
      <c r="H126" s="196">
        <f t="shared" si="3"/>
        <v>100382.3</v>
      </c>
    </row>
    <row r="127" spans="1:8" ht="12.75" customHeight="1" x14ac:dyDescent="0.25">
      <c r="A127" s="285">
        <v>2001.1</v>
      </c>
      <c r="B127" s="124">
        <v>87584.3</v>
      </c>
      <c r="C127" s="125">
        <v>1286</v>
      </c>
      <c r="D127" s="125">
        <v>2977</v>
      </c>
      <c r="E127" s="195">
        <f t="shared" si="2"/>
        <v>91847.3</v>
      </c>
      <c r="F127" s="128">
        <v>6827</v>
      </c>
      <c r="G127" s="129">
        <v>1714</v>
      </c>
      <c r="H127" s="196">
        <f t="shared" si="3"/>
        <v>100388.3</v>
      </c>
    </row>
    <row r="128" spans="1:8" ht="12.75" customHeight="1" x14ac:dyDescent="0.25">
      <c r="A128" s="285">
        <v>2001.11</v>
      </c>
      <c r="B128" s="124">
        <v>87549.3</v>
      </c>
      <c r="C128" s="125">
        <v>1274</v>
      </c>
      <c r="D128" s="125">
        <v>2982</v>
      </c>
      <c r="E128" s="195">
        <f t="shared" si="2"/>
        <v>91805.3</v>
      </c>
      <c r="F128" s="128">
        <v>6821</v>
      </c>
      <c r="G128" s="129">
        <v>1715</v>
      </c>
      <c r="H128" s="196">
        <f t="shared" si="3"/>
        <v>100341.3</v>
      </c>
    </row>
    <row r="129" spans="1:8" ht="12.75" customHeight="1" x14ac:dyDescent="0.25">
      <c r="A129" s="285">
        <v>2001.12</v>
      </c>
      <c r="B129" s="124">
        <v>87522.133333333331</v>
      </c>
      <c r="C129" s="125">
        <v>1216</v>
      </c>
      <c r="D129" s="125">
        <v>2978</v>
      </c>
      <c r="E129" s="195">
        <f t="shared" si="2"/>
        <v>91716.133333333331</v>
      </c>
      <c r="F129" s="128">
        <v>6819</v>
      </c>
      <c r="G129" s="129">
        <v>1719</v>
      </c>
      <c r="H129" s="196">
        <f t="shared" si="3"/>
        <v>100254.13333333333</v>
      </c>
    </row>
    <row r="130" spans="1:8" ht="12.75" customHeight="1" x14ac:dyDescent="0.25">
      <c r="A130" s="285">
        <v>2002.01</v>
      </c>
      <c r="B130" s="124">
        <v>87488.2</v>
      </c>
      <c r="C130" s="125">
        <v>1193</v>
      </c>
      <c r="D130" s="125">
        <v>2983</v>
      </c>
      <c r="E130" s="195">
        <f t="shared" si="2"/>
        <v>91664.2</v>
      </c>
      <c r="F130" s="128">
        <v>6818</v>
      </c>
      <c r="G130" s="129">
        <v>1718</v>
      </c>
      <c r="H130" s="196">
        <f t="shared" si="3"/>
        <v>100200.2</v>
      </c>
    </row>
    <row r="131" spans="1:8" ht="12.75" customHeight="1" x14ac:dyDescent="0.25">
      <c r="A131" s="285">
        <v>2002.02</v>
      </c>
      <c r="B131" s="124">
        <v>87524.5</v>
      </c>
      <c r="C131" s="125">
        <v>1169</v>
      </c>
      <c r="D131" s="125">
        <v>2984</v>
      </c>
      <c r="E131" s="195">
        <f t="shared" si="2"/>
        <v>91677.5</v>
      </c>
      <c r="F131" s="128">
        <v>6811</v>
      </c>
      <c r="G131" s="129">
        <v>1714</v>
      </c>
      <c r="H131" s="196">
        <f t="shared" si="3"/>
        <v>100202.5</v>
      </c>
    </row>
    <row r="132" spans="1:8" ht="12.75" customHeight="1" x14ac:dyDescent="0.25">
      <c r="A132" s="285">
        <v>2002.03</v>
      </c>
      <c r="B132" s="124">
        <v>87511.366666666669</v>
      </c>
      <c r="C132" s="125">
        <v>1169</v>
      </c>
      <c r="D132" s="125">
        <v>2981</v>
      </c>
      <c r="E132" s="195">
        <f t="shared" si="2"/>
        <v>91661.366666666669</v>
      </c>
      <c r="F132" s="128">
        <v>6801</v>
      </c>
      <c r="G132" s="129">
        <v>1713</v>
      </c>
      <c r="H132" s="196">
        <f t="shared" si="3"/>
        <v>100175.36666666667</v>
      </c>
    </row>
    <row r="133" spans="1:8" ht="12.75" customHeight="1" x14ac:dyDescent="0.25">
      <c r="A133" s="285">
        <v>2002.04</v>
      </c>
      <c r="B133" s="124">
        <v>87637.666666666672</v>
      </c>
      <c r="C133" s="125">
        <v>1156</v>
      </c>
      <c r="D133" s="125">
        <v>2986</v>
      </c>
      <c r="E133" s="195">
        <f t="shared" si="2"/>
        <v>91779.666666666672</v>
      </c>
      <c r="F133" s="128">
        <v>6797</v>
      </c>
      <c r="G133" s="129">
        <v>1712</v>
      </c>
      <c r="H133" s="196">
        <f t="shared" si="3"/>
        <v>100288.66666666667</v>
      </c>
    </row>
    <row r="134" spans="1:8" ht="12.75" customHeight="1" x14ac:dyDescent="0.25">
      <c r="A134" s="285">
        <v>2002.05</v>
      </c>
      <c r="B134" s="124">
        <v>87663</v>
      </c>
      <c r="C134" s="125">
        <v>1148</v>
      </c>
      <c r="D134" s="125">
        <v>2983</v>
      </c>
      <c r="E134" s="195">
        <f t="shared" si="2"/>
        <v>91794</v>
      </c>
      <c r="F134" s="128">
        <v>6787</v>
      </c>
      <c r="G134" s="129">
        <v>1712</v>
      </c>
      <c r="H134" s="196">
        <f t="shared" si="3"/>
        <v>100293</v>
      </c>
    </row>
    <row r="135" spans="1:8" ht="12.75" customHeight="1" x14ac:dyDescent="0.25">
      <c r="A135" s="285">
        <v>2002.06</v>
      </c>
      <c r="B135" s="124">
        <v>87556.3</v>
      </c>
      <c r="C135" s="125">
        <v>1151</v>
      </c>
      <c r="D135" s="125">
        <v>2982</v>
      </c>
      <c r="E135" s="195">
        <f t="shared" si="2"/>
        <v>91689.3</v>
      </c>
      <c r="F135" s="128">
        <v>6782</v>
      </c>
      <c r="G135" s="129">
        <v>1710</v>
      </c>
      <c r="H135" s="196">
        <f t="shared" si="3"/>
        <v>100181.3</v>
      </c>
    </row>
    <row r="136" spans="1:8" ht="12.75" customHeight="1" x14ac:dyDescent="0.25">
      <c r="A136" s="285">
        <v>2002.07</v>
      </c>
      <c r="B136" s="124">
        <v>87506.433333333334</v>
      </c>
      <c r="C136" s="125">
        <v>1152</v>
      </c>
      <c r="D136" s="125">
        <v>2978</v>
      </c>
      <c r="E136" s="195">
        <f t="shared" si="2"/>
        <v>91636.433333333334</v>
      </c>
      <c r="F136" s="128">
        <v>6776</v>
      </c>
      <c r="G136" s="129">
        <v>1711</v>
      </c>
      <c r="H136" s="196">
        <f t="shared" si="3"/>
        <v>100123.43333333333</v>
      </c>
    </row>
    <row r="137" spans="1:8" ht="12.75" customHeight="1" x14ac:dyDescent="0.25">
      <c r="A137" s="285">
        <v>2002.08</v>
      </c>
      <c r="B137" s="124">
        <v>89084</v>
      </c>
      <c r="C137" s="125">
        <v>1150</v>
      </c>
      <c r="D137" s="125">
        <v>2975</v>
      </c>
      <c r="E137" s="195">
        <f t="shared" si="2"/>
        <v>93209</v>
      </c>
      <c r="F137" s="128">
        <v>6769</v>
      </c>
      <c r="G137" s="129">
        <v>1712</v>
      </c>
      <c r="H137" s="196">
        <f t="shared" si="3"/>
        <v>101690</v>
      </c>
    </row>
    <row r="138" spans="1:8" ht="12.75" customHeight="1" x14ac:dyDescent="0.25">
      <c r="A138" s="285">
        <v>2002.09</v>
      </c>
      <c r="B138" s="124">
        <v>89141</v>
      </c>
      <c r="C138" s="125">
        <v>1151</v>
      </c>
      <c r="D138" s="125">
        <v>2979</v>
      </c>
      <c r="E138" s="195">
        <f t="shared" si="2"/>
        <v>93271</v>
      </c>
      <c r="F138" s="128">
        <v>6759</v>
      </c>
      <c r="G138" s="129">
        <v>1712</v>
      </c>
      <c r="H138" s="196">
        <f t="shared" si="3"/>
        <v>101742</v>
      </c>
    </row>
    <row r="139" spans="1:8" ht="12.75" customHeight="1" x14ac:dyDescent="0.25">
      <c r="A139" s="285">
        <v>2002.1</v>
      </c>
      <c r="B139" s="124">
        <v>89065</v>
      </c>
      <c r="C139" s="125">
        <v>1156</v>
      </c>
      <c r="D139" s="125">
        <v>2983</v>
      </c>
      <c r="E139" s="195">
        <f t="shared" si="2"/>
        <v>93204</v>
      </c>
      <c r="F139" s="128">
        <v>6754</v>
      </c>
      <c r="G139" s="129">
        <v>1714</v>
      </c>
      <c r="H139" s="196">
        <f t="shared" si="3"/>
        <v>101672</v>
      </c>
    </row>
    <row r="140" spans="1:8" ht="12.75" customHeight="1" x14ac:dyDescent="0.25">
      <c r="A140" s="285">
        <v>2002.11</v>
      </c>
      <c r="B140" s="124">
        <v>88990.9</v>
      </c>
      <c r="C140" s="125">
        <v>1147</v>
      </c>
      <c r="D140" s="125">
        <v>2979</v>
      </c>
      <c r="E140" s="195">
        <f t="shared" ref="E140:E203" si="4">SUM(B140:D140)</f>
        <v>93116.9</v>
      </c>
      <c r="F140" s="128">
        <v>6752</v>
      </c>
      <c r="G140" s="129">
        <v>1714</v>
      </c>
      <c r="H140" s="196">
        <f t="shared" ref="H140:H203" si="5">E140+F140+G140</f>
        <v>101582.9</v>
      </c>
    </row>
    <row r="141" spans="1:8" ht="12.75" customHeight="1" x14ac:dyDescent="0.25">
      <c r="A141" s="285">
        <v>2002.12</v>
      </c>
      <c r="B141" s="124">
        <v>88911.3</v>
      </c>
      <c r="C141" s="125">
        <v>1146</v>
      </c>
      <c r="D141" s="125">
        <v>2972</v>
      </c>
      <c r="E141" s="195">
        <f t="shared" si="4"/>
        <v>93029.3</v>
      </c>
      <c r="F141" s="128">
        <v>6749</v>
      </c>
      <c r="G141" s="129">
        <v>1715</v>
      </c>
      <c r="H141" s="196">
        <f t="shared" si="5"/>
        <v>101493.3</v>
      </c>
    </row>
    <row r="142" spans="1:8" ht="12.75" customHeight="1" x14ac:dyDescent="0.25">
      <c r="A142" s="285">
        <v>2003.01</v>
      </c>
      <c r="B142" s="124">
        <v>88534.433333333334</v>
      </c>
      <c r="C142" s="125">
        <v>1135</v>
      </c>
      <c r="D142" s="125">
        <v>2970</v>
      </c>
      <c r="E142" s="195">
        <f t="shared" si="4"/>
        <v>92639.433333333334</v>
      </c>
      <c r="F142" s="128">
        <v>6741</v>
      </c>
      <c r="G142" s="129">
        <v>1715</v>
      </c>
      <c r="H142" s="196">
        <f t="shared" si="5"/>
        <v>101095.43333333333</v>
      </c>
    </row>
    <row r="143" spans="1:8" ht="12.75" customHeight="1" x14ac:dyDescent="0.25">
      <c r="A143" s="285">
        <v>2003.02</v>
      </c>
      <c r="B143" s="124">
        <v>88730.733333333337</v>
      </c>
      <c r="C143" s="125">
        <v>1137</v>
      </c>
      <c r="D143" s="125">
        <v>2968</v>
      </c>
      <c r="E143" s="195">
        <f t="shared" si="4"/>
        <v>92835.733333333337</v>
      </c>
      <c r="F143" s="128">
        <v>6731</v>
      </c>
      <c r="G143" s="129">
        <v>1712</v>
      </c>
      <c r="H143" s="196">
        <f t="shared" si="5"/>
        <v>101278.73333333334</v>
      </c>
    </row>
    <row r="144" spans="1:8" ht="12.75" customHeight="1" x14ac:dyDescent="0.25">
      <c r="A144" s="285">
        <v>2003.03</v>
      </c>
      <c r="B144" s="124">
        <v>88680.533333333326</v>
      </c>
      <c r="C144" s="125">
        <v>1138</v>
      </c>
      <c r="D144" s="125">
        <v>2973</v>
      </c>
      <c r="E144" s="195">
        <f t="shared" si="4"/>
        <v>92791.533333333326</v>
      </c>
      <c r="F144" s="128">
        <v>6734</v>
      </c>
      <c r="G144" s="129">
        <v>1713</v>
      </c>
      <c r="H144" s="196">
        <f t="shared" si="5"/>
        <v>101238.53333333333</v>
      </c>
    </row>
    <row r="145" spans="1:8" ht="12.75" customHeight="1" x14ac:dyDescent="0.25">
      <c r="A145" s="285">
        <v>2003.04</v>
      </c>
      <c r="B145" s="124">
        <v>88688</v>
      </c>
      <c r="C145" s="125">
        <v>1140</v>
      </c>
      <c r="D145" s="125">
        <v>2969</v>
      </c>
      <c r="E145" s="195">
        <f t="shared" si="4"/>
        <v>92797</v>
      </c>
      <c r="F145" s="128">
        <v>6730</v>
      </c>
      <c r="G145" s="129">
        <v>1713</v>
      </c>
      <c r="H145" s="196">
        <f t="shared" si="5"/>
        <v>101240</v>
      </c>
    </row>
    <row r="146" spans="1:8" ht="12.75" customHeight="1" x14ac:dyDescent="0.25">
      <c r="A146" s="285">
        <v>2003.05</v>
      </c>
      <c r="B146" s="124">
        <v>88686.7</v>
      </c>
      <c r="C146" s="125">
        <v>1143</v>
      </c>
      <c r="D146" s="125">
        <v>2972</v>
      </c>
      <c r="E146" s="195">
        <f t="shared" si="4"/>
        <v>92801.7</v>
      </c>
      <c r="F146" s="128">
        <v>6724</v>
      </c>
      <c r="G146" s="129">
        <v>1712</v>
      </c>
      <c r="H146" s="196">
        <f t="shared" si="5"/>
        <v>101237.7</v>
      </c>
    </row>
    <row r="147" spans="1:8" ht="12.75" customHeight="1" x14ac:dyDescent="0.25">
      <c r="A147" s="285">
        <v>2003.06</v>
      </c>
      <c r="B147" s="124">
        <v>88723</v>
      </c>
      <c r="C147" s="125">
        <v>1145</v>
      </c>
      <c r="D147" s="125">
        <v>2981</v>
      </c>
      <c r="E147" s="195">
        <f t="shared" si="4"/>
        <v>92849</v>
      </c>
      <c r="F147" s="128">
        <v>6718</v>
      </c>
      <c r="G147" s="129">
        <v>1712</v>
      </c>
      <c r="H147" s="196">
        <f t="shared" si="5"/>
        <v>101279</v>
      </c>
    </row>
    <row r="148" spans="1:8" ht="12.75" customHeight="1" x14ac:dyDescent="0.25">
      <c r="A148" s="285">
        <v>2003.07</v>
      </c>
      <c r="B148" s="124">
        <v>89252</v>
      </c>
      <c r="C148" s="125">
        <v>1143</v>
      </c>
      <c r="D148" s="125">
        <v>2969</v>
      </c>
      <c r="E148" s="195">
        <f t="shared" si="4"/>
        <v>93364</v>
      </c>
      <c r="F148" s="128">
        <v>6706</v>
      </c>
      <c r="G148" s="129">
        <v>1708</v>
      </c>
      <c r="H148" s="196">
        <f t="shared" si="5"/>
        <v>101778</v>
      </c>
    </row>
    <row r="149" spans="1:8" ht="12.75" customHeight="1" x14ac:dyDescent="0.25">
      <c r="A149" s="285">
        <v>2003.08</v>
      </c>
      <c r="B149" s="124">
        <v>89189.9</v>
      </c>
      <c r="C149" s="125">
        <v>1142</v>
      </c>
      <c r="D149" s="125">
        <v>2977</v>
      </c>
      <c r="E149" s="195">
        <f t="shared" si="4"/>
        <v>93308.9</v>
      </c>
      <c r="F149" s="128">
        <v>6699</v>
      </c>
      <c r="G149" s="129">
        <v>1706</v>
      </c>
      <c r="H149" s="196">
        <f t="shared" si="5"/>
        <v>101713.9</v>
      </c>
    </row>
    <row r="150" spans="1:8" ht="12.75" customHeight="1" x14ac:dyDescent="0.25">
      <c r="A150" s="285">
        <v>2003.09</v>
      </c>
      <c r="B150" s="124">
        <v>89159</v>
      </c>
      <c r="C150" s="125">
        <v>1142</v>
      </c>
      <c r="D150" s="125">
        <v>2987</v>
      </c>
      <c r="E150" s="195">
        <f t="shared" si="4"/>
        <v>93288</v>
      </c>
      <c r="F150" s="128">
        <v>6690</v>
      </c>
      <c r="G150" s="129">
        <v>1704</v>
      </c>
      <c r="H150" s="196">
        <f t="shared" si="5"/>
        <v>101682</v>
      </c>
    </row>
    <row r="151" spans="1:8" ht="12.75" customHeight="1" x14ac:dyDescent="0.25">
      <c r="A151" s="285">
        <v>2003.1</v>
      </c>
      <c r="B151" s="124">
        <v>89403.133333333331</v>
      </c>
      <c r="C151" s="125">
        <v>1136</v>
      </c>
      <c r="D151" s="125">
        <v>2986</v>
      </c>
      <c r="E151" s="195">
        <f t="shared" si="4"/>
        <v>93525.133333333331</v>
      </c>
      <c r="F151" s="128">
        <v>6689</v>
      </c>
      <c r="G151" s="129">
        <v>1704</v>
      </c>
      <c r="H151" s="196">
        <f t="shared" si="5"/>
        <v>101918.13333333333</v>
      </c>
    </row>
    <row r="152" spans="1:8" ht="12.75" customHeight="1" x14ac:dyDescent="0.25">
      <c r="A152" s="285">
        <v>2003.11</v>
      </c>
      <c r="B152" s="124">
        <v>89294.3</v>
      </c>
      <c r="C152" s="125">
        <v>1087</v>
      </c>
      <c r="D152" s="125">
        <v>2992</v>
      </c>
      <c r="E152" s="195">
        <f t="shared" si="4"/>
        <v>93373.3</v>
      </c>
      <c r="F152" s="128">
        <v>6684</v>
      </c>
      <c r="G152" s="129">
        <v>1701</v>
      </c>
      <c r="H152" s="196">
        <f t="shared" si="5"/>
        <v>101758.3</v>
      </c>
    </row>
    <row r="153" spans="1:8" ht="12.75" customHeight="1" x14ac:dyDescent="0.25">
      <c r="A153" s="285">
        <v>2003.12</v>
      </c>
      <c r="B153" s="124">
        <v>89310.8</v>
      </c>
      <c r="C153" s="125">
        <v>1087</v>
      </c>
      <c r="D153" s="125">
        <v>2992</v>
      </c>
      <c r="E153" s="195">
        <f t="shared" si="4"/>
        <v>93389.8</v>
      </c>
      <c r="F153" s="128">
        <v>6678</v>
      </c>
      <c r="G153" s="129">
        <v>1698</v>
      </c>
      <c r="H153" s="196">
        <f t="shared" si="5"/>
        <v>101765.8</v>
      </c>
    </row>
    <row r="154" spans="1:8" ht="12.75" customHeight="1" x14ac:dyDescent="0.25">
      <c r="A154" s="285">
        <v>2004.01</v>
      </c>
      <c r="B154" s="124">
        <v>89644.266666666663</v>
      </c>
      <c r="C154" s="125">
        <v>1100</v>
      </c>
      <c r="D154" s="125">
        <v>2997</v>
      </c>
      <c r="E154" s="195">
        <f t="shared" si="4"/>
        <v>93741.266666666663</v>
      </c>
      <c r="F154" s="128">
        <v>6671</v>
      </c>
      <c r="G154" s="129">
        <v>1700</v>
      </c>
      <c r="H154" s="196">
        <f t="shared" si="5"/>
        <v>102112.26666666666</v>
      </c>
    </row>
    <row r="155" spans="1:8" ht="12.75" customHeight="1" x14ac:dyDescent="0.25">
      <c r="A155" s="285">
        <v>2004.02</v>
      </c>
      <c r="B155" s="124">
        <v>90137.266666666663</v>
      </c>
      <c r="C155" s="125">
        <v>1101</v>
      </c>
      <c r="D155" s="125">
        <v>2997</v>
      </c>
      <c r="E155" s="195">
        <f t="shared" si="4"/>
        <v>94235.266666666663</v>
      </c>
      <c r="F155" s="128">
        <v>6662</v>
      </c>
      <c r="G155" s="129">
        <v>1695</v>
      </c>
      <c r="H155" s="196">
        <f t="shared" si="5"/>
        <v>102592.26666666666</v>
      </c>
    </row>
    <row r="156" spans="1:8" ht="12.75" customHeight="1" x14ac:dyDescent="0.25">
      <c r="A156" s="285">
        <v>2004.03</v>
      </c>
      <c r="B156" s="124">
        <v>89984.9</v>
      </c>
      <c r="C156" s="125">
        <v>1103</v>
      </c>
      <c r="D156" s="125">
        <v>2995</v>
      </c>
      <c r="E156" s="195">
        <f t="shared" si="4"/>
        <v>94082.9</v>
      </c>
      <c r="F156" s="128">
        <v>6657</v>
      </c>
      <c r="G156" s="129">
        <v>1696</v>
      </c>
      <c r="H156" s="196">
        <f t="shared" si="5"/>
        <v>102435.9</v>
      </c>
    </row>
    <row r="157" spans="1:8" ht="12.75" customHeight="1" x14ac:dyDescent="0.25">
      <c r="A157" s="285">
        <v>2004.04</v>
      </c>
      <c r="B157" s="124">
        <v>90036.9</v>
      </c>
      <c r="C157" s="125">
        <v>1106</v>
      </c>
      <c r="D157" s="125">
        <v>3014</v>
      </c>
      <c r="E157" s="195">
        <f t="shared" si="4"/>
        <v>94156.9</v>
      </c>
      <c r="F157" s="128">
        <v>6651</v>
      </c>
      <c r="G157" s="129">
        <v>1697</v>
      </c>
      <c r="H157" s="196">
        <f t="shared" si="5"/>
        <v>102504.9</v>
      </c>
    </row>
    <row r="158" spans="1:8" ht="12.75" customHeight="1" x14ac:dyDescent="0.25">
      <c r="A158" s="285">
        <v>2004.05</v>
      </c>
      <c r="B158" s="124">
        <v>90021.1</v>
      </c>
      <c r="C158" s="125">
        <v>1106</v>
      </c>
      <c r="D158" s="125">
        <v>3009</v>
      </c>
      <c r="E158" s="195">
        <f t="shared" si="4"/>
        <v>94136.1</v>
      </c>
      <c r="F158" s="128">
        <v>6644</v>
      </c>
      <c r="G158" s="129">
        <v>1697</v>
      </c>
      <c r="H158" s="196">
        <f t="shared" si="5"/>
        <v>102477.1</v>
      </c>
    </row>
    <row r="159" spans="1:8" ht="12.75" customHeight="1" x14ac:dyDescent="0.25">
      <c r="A159" s="285">
        <v>2004.06</v>
      </c>
      <c r="B159" s="124">
        <v>90038.466666666674</v>
      </c>
      <c r="C159" s="125">
        <v>1105</v>
      </c>
      <c r="D159" s="125">
        <v>3008</v>
      </c>
      <c r="E159" s="195">
        <f t="shared" si="4"/>
        <v>94151.466666666674</v>
      </c>
      <c r="F159" s="128">
        <v>6637</v>
      </c>
      <c r="G159" s="129">
        <v>1711</v>
      </c>
      <c r="H159" s="196">
        <f t="shared" si="5"/>
        <v>102499.46666666667</v>
      </c>
    </row>
    <row r="160" spans="1:8" ht="12.75" customHeight="1" x14ac:dyDescent="0.25">
      <c r="A160" s="285">
        <v>2004.07</v>
      </c>
      <c r="B160" s="124">
        <v>90010.4</v>
      </c>
      <c r="C160" s="125">
        <v>1106</v>
      </c>
      <c r="D160" s="125">
        <v>3006</v>
      </c>
      <c r="E160" s="195">
        <f t="shared" si="4"/>
        <v>94122.4</v>
      </c>
      <c r="F160" s="128">
        <v>6631</v>
      </c>
      <c r="G160" s="129">
        <v>1711</v>
      </c>
      <c r="H160" s="196">
        <f t="shared" si="5"/>
        <v>102464.4</v>
      </c>
    </row>
    <row r="161" spans="1:8" ht="12.75" customHeight="1" x14ac:dyDescent="0.25">
      <c r="A161" s="285">
        <v>2004.08</v>
      </c>
      <c r="B161" s="124">
        <v>90215.233333333337</v>
      </c>
      <c r="C161" s="125">
        <v>1110</v>
      </c>
      <c r="D161" s="125">
        <v>3004</v>
      </c>
      <c r="E161" s="195">
        <f t="shared" si="4"/>
        <v>94329.233333333337</v>
      </c>
      <c r="F161" s="128">
        <v>6670</v>
      </c>
      <c r="G161" s="129">
        <v>1711</v>
      </c>
      <c r="H161" s="196">
        <f t="shared" si="5"/>
        <v>102710.23333333334</v>
      </c>
    </row>
    <row r="162" spans="1:8" ht="12.75" customHeight="1" x14ac:dyDescent="0.25">
      <c r="A162" s="285">
        <v>2004.09</v>
      </c>
      <c r="B162" s="124">
        <v>90350.566666666666</v>
      </c>
      <c r="C162" s="125">
        <v>1114</v>
      </c>
      <c r="D162" s="125">
        <v>2999</v>
      </c>
      <c r="E162" s="195">
        <f t="shared" si="4"/>
        <v>94463.566666666666</v>
      </c>
      <c r="F162" s="128">
        <v>6664</v>
      </c>
      <c r="G162" s="129">
        <v>1709</v>
      </c>
      <c r="H162" s="196">
        <f t="shared" si="5"/>
        <v>102836.56666666667</v>
      </c>
    </row>
    <row r="163" spans="1:8" ht="12.75" customHeight="1" x14ac:dyDescent="0.25">
      <c r="A163" s="285">
        <v>2004.1</v>
      </c>
      <c r="B163" s="124">
        <v>90338.9</v>
      </c>
      <c r="C163" s="125">
        <v>1112</v>
      </c>
      <c r="D163" s="125">
        <v>2993</v>
      </c>
      <c r="E163" s="195">
        <f t="shared" si="4"/>
        <v>94443.9</v>
      </c>
      <c r="F163" s="128">
        <v>6652</v>
      </c>
      <c r="G163" s="129">
        <v>1709</v>
      </c>
      <c r="H163" s="196">
        <f t="shared" si="5"/>
        <v>102804.9</v>
      </c>
    </row>
    <row r="164" spans="1:8" ht="12.75" customHeight="1" x14ac:dyDescent="0.25">
      <c r="A164" s="285">
        <v>2004.11</v>
      </c>
      <c r="B164" s="124">
        <v>90234.666666666672</v>
      </c>
      <c r="C164" s="125">
        <v>1112</v>
      </c>
      <c r="D164" s="125">
        <v>2993</v>
      </c>
      <c r="E164" s="195">
        <f t="shared" si="4"/>
        <v>94339.666666666672</v>
      </c>
      <c r="F164" s="128">
        <v>6644</v>
      </c>
      <c r="G164" s="129">
        <v>1705</v>
      </c>
      <c r="H164" s="196">
        <f t="shared" si="5"/>
        <v>102688.66666666667</v>
      </c>
    </row>
    <row r="165" spans="1:8" ht="12.75" customHeight="1" x14ac:dyDescent="0.25">
      <c r="A165" s="285">
        <v>2004.12</v>
      </c>
      <c r="B165" s="124">
        <v>90523.666666666672</v>
      </c>
      <c r="C165" s="125">
        <v>1111</v>
      </c>
      <c r="D165" s="125">
        <v>2990</v>
      </c>
      <c r="E165" s="195">
        <f t="shared" si="4"/>
        <v>94624.666666666672</v>
      </c>
      <c r="F165" s="128">
        <v>6637</v>
      </c>
      <c r="G165" s="129">
        <v>1706</v>
      </c>
      <c r="H165" s="196">
        <f t="shared" si="5"/>
        <v>102967.66666666667</v>
      </c>
    </row>
    <row r="166" spans="1:8" ht="12.75" customHeight="1" x14ac:dyDescent="0.25">
      <c r="A166" s="285">
        <v>2005.01</v>
      </c>
      <c r="B166" s="124">
        <v>90460.666666666672</v>
      </c>
      <c r="C166" s="125">
        <v>1109</v>
      </c>
      <c r="D166" s="125">
        <v>2988</v>
      </c>
      <c r="E166" s="195">
        <f t="shared" si="4"/>
        <v>94557.666666666672</v>
      </c>
      <c r="F166" s="128">
        <v>6608</v>
      </c>
      <c r="G166" s="129">
        <v>1707</v>
      </c>
      <c r="H166" s="196">
        <f t="shared" si="5"/>
        <v>102872.66666666667</v>
      </c>
    </row>
    <row r="167" spans="1:8" ht="12.75" customHeight="1" x14ac:dyDescent="0.25">
      <c r="A167" s="285">
        <v>2005.02</v>
      </c>
      <c r="B167" s="124">
        <v>91096.033333333326</v>
      </c>
      <c r="C167" s="125">
        <v>1108</v>
      </c>
      <c r="D167" s="125">
        <v>2988</v>
      </c>
      <c r="E167" s="195">
        <f t="shared" si="4"/>
        <v>95192.033333333326</v>
      </c>
      <c r="F167" s="128">
        <v>6596</v>
      </c>
      <c r="G167" s="129">
        <v>1705</v>
      </c>
      <c r="H167" s="196">
        <f t="shared" si="5"/>
        <v>103493.03333333333</v>
      </c>
    </row>
    <row r="168" spans="1:8" ht="12.75" customHeight="1" x14ac:dyDescent="0.25">
      <c r="A168" s="285">
        <v>2005.03</v>
      </c>
      <c r="B168" s="124">
        <v>90946</v>
      </c>
      <c r="C168" s="125">
        <v>1108</v>
      </c>
      <c r="D168" s="125">
        <v>2998</v>
      </c>
      <c r="E168" s="195">
        <f t="shared" si="4"/>
        <v>95052</v>
      </c>
      <c r="F168" s="128">
        <v>6595</v>
      </c>
      <c r="G168" s="129">
        <v>1704</v>
      </c>
      <c r="H168" s="196">
        <f t="shared" si="5"/>
        <v>103351</v>
      </c>
    </row>
    <row r="169" spans="1:8" ht="12.75" customHeight="1" x14ac:dyDescent="0.25">
      <c r="A169" s="285">
        <v>2005.04</v>
      </c>
      <c r="B169" s="124">
        <v>91061.666666666672</v>
      </c>
      <c r="C169" s="125">
        <v>1108</v>
      </c>
      <c r="D169" s="125">
        <v>2988</v>
      </c>
      <c r="E169" s="195">
        <f t="shared" si="4"/>
        <v>95157.666666666672</v>
      </c>
      <c r="F169" s="128">
        <v>6587</v>
      </c>
      <c r="G169" s="129">
        <v>1701</v>
      </c>
      <c r="H169" s="196">
        <f t="shared" si="5"/>
        <v>103445.66666666667</v>
      </c>
    </row>
    <row r="170" spans="1:8" ht="12.75" customHeight="1" x14ac:dyDescent="0.25">
      <c r="A170" s="285">
        <v>2005.05</v>
      </c>
      <c r="B170" s="124">
        <v>90735.733333333337</v>
      </c>
      <c r="C170" s="125">
        <v>1106</v>
      </c>
      <c r="D170" s="125">
        <v>2984</v>
      </c>
      <c r="E170" s="195">
        <f t="shared" si="4"/>
        <v>94825.733333333337</v>
      </c>
      <c r="F170" s="128">
        <v>6572</v>
      </c>
      <c r="G170" s="129">
        <v>1700</v>
      </c>
      <c r="H170" s="196">
        <f t="shared" si="5"/>
        <v>103097.73333333334</v>
      </c>
    </row>
    <row r="171" spans="1:8" ht="12.75" customHeight="1" x14ac:dyDescent="0.25">
      <c r="A171" s="285">
        <v>2005.06</v>
      </c>
      <c r="B171" s="124">
        <v>90632.233333333337</v>
      </c>
      <c r="C171" s="125">
        <v>1108</v>
      </c>
      <c r="D171" s="125">
        <v>2980</v>
      </c>
      <c r="E171" s="195">
        <f t="shared" si="4"/>
        <v>94720.233333333337</v>
      </c>
      <c r="F171" s="128">
        <v>6560</v>
      </c>
      <c r="G171" s="129">
        <v>1700</v>
      </c>
      <c r="H171" s="196">
        <f t="shared" si="5"/>
        <v>102980.23333333334</v>
      </c>
    </row>
    <row r="172" spans="1:8" ht="12.75" customHeight="1" x14ac:dyDescent="0.25">
      <c r="A172" s="285">
        <v>2005.07</v>
      </c>
      <c r="B172" s="124">
        <v>91072.066666666666</v>
      </c>
      <c r="C172" s="125">
        <v>1105</v>
      </c>
      <c r="D172" s="125">
        <v>2978</v>
      </c>
      <c r="E172" s="195">
        <f t="shared" si="4"/>
        <v>95155.066666666666</v>
      </c>
      <c r="F172" s="128">
        <v>6551</v>
      </c>
      <c r="G172" s="129">
        <v>1698</v>
      </c>
      <c r="H172" s="196">
        <f t="shared" si="5"/>
        <v>103404.06666666667</v>
      </c>
    </row>
    <row r="173" spans="1:8" ht="12.75" customHeight="1" x14ac:dyDescent="0.25">
      <c r="A173" s="285">
        <v>2005.08</v>
      </c>
      <c r="B173" s="124">
        <v>91481.2</v>
      </c>
      <c r="C173" s="125">
        <v>1104</v>
      </c>
      <c r="D173" s="125">
        <v>2978</v>
      </c>
      <c r="E173" s="195">
        <f t="shared" si="4"/>
        <v>95563.199999999997</v>
      </c>
      <c r="F173" s="128">
        <v>6539</v>
      </c>
      <c r="G173" s="129">
        <v>1697</v>
      </c>
      <c r="H173" s="196">
        <f t="shared" si="5"/>
        <v>103799.2</v>
      </c>
    </row>
    <row r="174" spans="1:8" ht="12.75" customHeight="1" x14ac:dyDescent="0.25">
      <c r="A174" s="285">
        <v>2005.09</v>
      </c>
      <c r="B174" s="124">
        <v>91398.333333333328</v>
      </c>
      <c r="C174" s="125">
        <v>1104</v>
      </c>
      <c r="D174" s="125">
        <v>2976</v>
      </c>
      <c r="E174" s="195">
        <f t="shared" si="4"/>
        <v>95478.333333333328</v>
      </c>
      <c r="F174" s="128">
        <v>6523</v>
      </c>
      <c r="G174" s="129">
        <v>1692</v>
      </c>
      <c r="H174" s="196">
        <f t="shared" si="5"/>
        <v>103693.33333333333</v>
      </c>
    </row>
    <row r="175" spans="1:8" ht="12.75" customHeight="1" x14ac:dyDescent="0.25">
      <c r="A175" s="285">
        <v>2005.1</v>
      </c>
      <c r="B175" s="124">
        <v>91717.166666666672</v>
      </c>
      <c r="C175" s="125">
        <v>1103</v>
      </c>
      <c r="D175" s="125">
        <v>2971</v>
      </c>
      <c r="E175" s="195">
        <f t="shared" si="4"/>
        <v>95791.166666666672</v>
      </c>
      <c r="F175" s="128">
        <v>6513</v>
      </c>
      <c r="G175" s="129">
        <v>1693</v>
      </c>
      <c r="H175" s="196">
        <f t="shared" si="5"/>
        <v>103997.16666666667</v>
      </c>
    </row>
    <row r="176" spans="1:8" ht="12.75" customHeight="1" x14ac:dyDescent="0.25">
      <c r="A176" s="285">
        <v>2005.11</v>
      </c>
      <c r="B176" s="124">
        <v>91785</v>
      </c>
      <c r="C176" s="125">
        <v>1101</v>
      </c>
      <c r="D176" s="125">
        <v>2973</v>
      </c>
      <c r="E176" s="195">
        <f t="shared" si="4"/>
        <v>95859</v>
      </c>
      <c r="F176" s="128">
        <v>6568</v>
      </c>
      <c r="G176" s="129">
        <v>1691</v>
      </c>
      <c r="H176" s="196">
        <f t="shared" si="5"/>
        <v>104118</v>
      </c>
    </row>
    <row r="177" spans="1:8" ht="12.75" customHeight="1" x14ac:dyDescent="0.25">
      <c r="A177" s="285">
        <v>2005.12</v>
      </c>
      <c r="B177" s="124">
        <v>92535.2</v>
      </c>
      <c r="C177" s="125">
        <v>1097</v>
      </c>
      <c r="D177" s="125">
        <v>2986</v>
      </c>
      <c r="E177" s="195">
        <f t="shared" si="4"/>
        <v>96618.2</v>
      </c>
      <c r="F177" s="128">
        <v>6570</v>
      </c>
      <c r="G177" s="129">
        <v>1690</v>
      </c>
      <c r="H177" s="196">
        <f t="shared" si="5"/>
        <v>104878.2</v>
      </c>
    </row>
    <row r="178" spans="1:8" ht="12.75" customHeight="1" x14ac:dyDescent="0.25">
      <c r="A178" s="285">
        <v>2006.01</v>
      </c>
      <c r="B178" s="124">
        <v>93387</v>
      </c>
      <c r="C178" s="125">
        <v>1111</v>
      </c>
      <c r="D178" s="125">
        <v>2982</v>
      </c>
      <c r="E178" s="195">
        <f t="shared" si="4"/>
        <v>97480</v>
      </c>
      <c r="F178" s="128">
        <v>6549</v>
      </c>
      <c r="G178" s="129">
        <v>1690</v>
      </c>
      <c r="H178" s="196">
        <f t="shared" si="5"/>
        <v>105719</v>
      </c>
    </row>
    <row r="179" spans="1:8" ht="12.75" customHeight="1" x14ac:dyDescent="0.25">
      <c r="A179" s="285">
        <v>2006.02</v>
      </c>
      <c r="B179" s="124">
        <v>93333.1</v>
      </c>
      <c r="C179" s="125">
        <v>1111</v>
      </c>
      <c r="D179" s="125">
        <v>2986</v>
      </c>
      <c r="E179" s="195">
        <f t="shared" si="4"/>
        <v>97430.1</v>
      </c>
      <c r="F179" s="128">
        <v>6533</v>
      </c>
      <c r="G179" s="129">
        <v>1684</v>
      </c>
      <c r="H179" s="196">
        <f t="shared" si="5"/>
        <v>105647.1</v>
      </c>
    </row>
    <row r="180" spans="1:8" ht="12.75" customHeight="1" x14ac:dyDescent="0.25">
      <c r="A180" s="285">
        <v>2006.03</v>
      </c>
      <c r="B180" s="124">
        <v>93446.633333333331</v>
      </c>
      <c r="C180" s="125">
        <v>1110</v>
      </c>
      <c r="D180" s="125">
        <v>2984</v>
      </c>
      <c r="E180" s="195">
        <f t="shared" si="4"/>
        <v>97540.633333333331</v>
      </c>
      <c r="F180" s="128">
        <v>6519</v>
      </c>
      <c r="G180" s="129">
        <v>1681</v>
      </c>
      <c r="H180" s="196">
        <f t="shared" si="5"/>
        <v>105740.63333333333</v>
      </c>
    </row>
    <row r="181" spans="1:8" ht="12.75" customHeight="1" x14ac:dyDescent="0.25">
      <c r="A181" s="285">
        <v>2006.04</v>
      </c>
      <c r="B181" s="124">
        <v>93377</v>
      </c>
      <c r="C181" s="125">
        <v>1113</v>
      </c>
      <c r="D181" s="125">
        <v>2983</v>
      </c>
      <c r="E181" s="195">
        <f t="shared" si="4"/>
        <v>97473</v>
      </c>
      <c r="F181" s="128">
        <v>6593</v>
      </c>
      <c r="G181" s="129">
        <v>1681</v>
      </c>
      <c r="H181" s="196">
        <f t="shared" si="5"/>
        <v>105747</v>
      </c>
    </row>
    <row r="182" spans="1:8" ht="12.75" customHeight="1" x14ac:dyDescent="0.25">
      <c r="A182" s="285">
        <v>2006.05</v>
      </c>
      <c r="B182" s="124">
        <v>93543</v>
      </c>
      <c r="C182" s="125">
        <v>1112</v>
      </c>
      <c r="D182" s="125">
        <v>2972</v>
      </c>
      <c r="E182" s="195">
        <f t="shared" si="4"/>
        <v>97627</v>
      </c>
      <c r="F182" s="128">
        <v>6652</v>
      </c>
      <c r="G182" s="129">
        <v>1679</v>
      </c>
      <c r="H182" s="196">
        <f t="shared" si="5"/>
        <v>105958</v>
      </c>
    </row>
    <row r="183" spans="1:8" ht="12.75" customHeight="1" x14ac:dyDescent="0.25">
      <c r="A183" s="285">
        <v>2006.06</v>
      </c>
      <c r="B183" s="124">
        <v>93492.333333333328</v>
      </c>
      <c r="C183" s="125">
        <v>1112</v>
      </c>
      <c r="D183" s="125">
        <v>2975</v>
      </c>
      <c r="E183" s="195">
        <f t="shared" si="4"/>
        <v>97579.333333333328</v>
      </c>
      <c r="F183" s="128">
        <v>6649</v>
      </c>
      <c r="G183" s="129">
        <v>1679</v>
      </c>
      <c r="H183" s="196">
        <f t="shared" si="5"/>
        <v>105907.33333333333</v>
      </c>
    </row>
    <row r="184" spans="1:8" ht="12.75" customHeight="1" x14ac:dyDescent="0.25">
      <c r="A184" s="285">
        <v>2006.07</v>
      </c>
      <c r="B184" s="124">
        <v>93579.333333333328</v>
      </c>
      <c r="C184" s="125">
        <v>1114</v>
      </c>
      <c r="D184" s="125">
        <v>2961</v>
      </c>
      <c r="E184" s="195">
        <f t="shared" si="4"/>
        <v>97654.333333333328</v>
      </c>
      <c r="F184" s="128">
        <v>6854</v>
      </c>
      <c r="G184" s="129">
        <v>1461</v>
      </c>
      <c r="H184" s="196">
        <f t="shared" si="5"/>
        <v>105969.33333333333</v>
      </c>
    </row>
    <row r="185" spans="1:8" ht="12.75" customHeight="1" x14ac:dyDescent="0.25">
      <c r="A185" s="285">
        <v>2006.08</v>
      </c>
      <c r="B185" s="124">
        <v>93984.633333333331</v>
      </c>
      <c r="C185" s="125">
        <v>1118</v>
      </c>
      <c r="D185" s="125">
        <v>2966</v>
      </c>
      <c r="E185" s="195">
        <f t="shared" si="4"/>
        <v>98068.633333333331</v>
      </c>
      <c r="F185" s="128">
        <v>6842</v>
      </c>
      <c r="G185" s="129">
        <v>1408</v>
      </c>
      <c r="H185" s="196">
        <f t="shared" si="5"/>
        <v>106318.63333333333</v>
      </c>
    </row>
    <row r="186" spans="1:8" ht="12.75" customHeight="1" x14ac:dyDescent="0.25">
      <c r="A186" s="285">
        <v>2006.09</v>
      </c>
      <c r="B186" s="124">
        <v>93953.633333333331</v>
      </c>
      <c r="C186" s="125">
        <v>1118</v>
      </c>
      <c r="D186" s="125">
        <v>2969</v>
      </c>
      <c r="E186" s="195">
        <f t="shared" si="4"/>
        <v>98040.633333333331</v>
      </c>
      <c r="F186" s="128">
        <v>6899</v>
      </c>
      <c r="G186" s="129">
        <v>1382</v>
      </c>
      <c r="H186" s="196">
        <f t="shared" si="5"/>
        <v>106321.63333333333</v>
      </c>
    </row>
    <row r="187" spans="1:8" ht="12.75" customHeight="1" x14ac:dyDescent="0.25">
      <c r="A187" s="285">
        <v>2006.1</v>
      </c>
      <c r="B187" s="124">
        <v>94027.666666666672</v>
      </c>
      <c r="C187" s="125">
        <v>1119</v>
      </c>
      <c r="D187" s="125">
        <v>2959</v>
      </c>
      <c r="E187" s="195">
        <f t="shared" si="4"/>
        <v>98105.666666666672</v>
      </c>
      <c r="F187" s="128">
        <v>6878</v>
      </c>
      <c r="G187" s="129">
        <v>1381</v>
      </c>
      <c r="H187" s="196">
        <f t="shared" si="5"/>
        <v>106364.66666666667</v>
      </c>
    </row>
    <row r="188" spans="1:8" ht="12.75" customHeight="1" x14ac:dyDescent="0.25">
      <c r="A188" s="285">
        <v>2006.11</v>
      </c>
      <c r="B188" s="124">
        <v>94305.133333333331</v>
      </c>
      <c r="C188" s="125">
        <v>1118</v>
      </c>
      <c r="D188" s="125">
        <v>2968</v>
      </c>
      <c r="E188" s="195">
        <f t="shared" si="4"/>
        <v>98391.133333333331</v>
      </c>
      <c r="F188" s="128">
        <v>6874</v>
      </c>
      <c r="G188" s="129">
        <v>1095</v>
      </c>
      <c r="H188" s="196">
        <f t="shared" si="5"/>
        <v>106360.13333333333</v>
      </c>
    </row>
    <row r="189" spans="1:8" ht="12.75" customHeight="1" x14ac:dyDescent="0.25">
      <c r="A189" s="285">
        <v>2006.12</v>
      </c>
      <c r="B189" s="124">
        <v>94271.9</v>
      </c>
      <c r="C189" s="125">
        <v>1120</v>
      </c>
      <c r="D189" s="125">
        <v>3037</v>
      </c>
      <c r="E189" s="195">
        <f t="shared" si="4"/>
        <v>98428.9</v>
      </c>
      <c r="F189" s="128">
        <v>6978</v>
      </c>
      <c r="G189" s="129">
        <v>1016</v>
      </c>
      <c r="H189" s="196">
        <f t="shared" si="5"/>
        <v>106422.9</v>
      </c>
    </row>
    <row r="190" spans="1:8" ht="12.75" customHeight="1" x14ac:dyDescent="0.25">
      <c r="A190" s="285">
        <v>2007.01</v>
      </c>
      <c r="B190" s="124">
        <v>95513.566666666666</v>
      </c>
      <c r="C190" s="125">
        <v>1118</v>
      </c>
      <c r="D190" s="125">
        <v>3040</v>
      </c>
      <c r="E190" s="195">
        <f t="shared" si="4"/>
        <v>99671.566666666666</v>
      </c>
      <c r="F190" s="128">
        <v>6963</v>
      </c>
      <c r="G190" s="129">
        <v>1014</v>
      </c>
      <c r="H190" s="196">
        <f t="shared" si="5"/>
        <v>107648.56666666667</v>
      </c>
    </row>
    <row r="191" spans="1:8" ht="12.75" customHeight="1" x14ac:dyDescent="0.25">
      <c r="A191" s="285">
        <v>2007.02</v>
      </c>
      <c r="B191" s="124">
        <v>95626.633333333331</v>
      </c>
      <c r="C191" s="125">
        <v>1118</v>
      </c>
      <c r="D191" s="125">
        <v>3028</v>
      </c>
      <c r="E191" s="195">
        <f t="shared" si="4"/>
        <v>99772.633333333331</v>
      </c>
      <c r="F191" s="128">
        <v>6970</v>
      </c>
      <c r="G191" s="129">
        <v>968</v>
      </c>
      <c r="H191" s="196">
        <f t="shared" si="5"/>
        <v>107710.63333333333</v>
      </c>
    </row>
    <row r="192" spans="1:8" ht="12.75" customHeight="1" x14ac:dyDescent="0.25">
      <c r="A192" s="285">
        <v>2007.03</v>
      </c>
      <c r="B192" s="124">
        <v>95482.133333333331</v>
      </c>
      <c r="C192" s="125">
        <v>1115</v>
      </c>
      <c r="D192" s="125">
        <v>3015</v>
      </c>
      <c r="E192" s="195">
        <f t="shared" si="4"/>
        <v>99612.133333333331</v>
      </c>
      <c r="F192" s="128">
        <v>6956</v>
      </c>
      <c r="G192" s="129">
        <v>964</v>
      </c>
      <c r="H192" s="196">
        <f t="shared" si="5"/>
        <v>107532.13333333333</v>
      </c>
    </row>
    <row r="193" spans="1:8" ht="12.75" customHeight="1" x14ac:dyDescent="0.25">
      <c r="A193" s="285">
        <v>2007.04</v>
      </c>
      <c r="B193" s="124">
        <v>95971.466666666674</v>
      </c>
      <c r="C193" s="125">
        <v>1117</v>
      </c>
      <c r="D193" s="125">
        <v>3039</v>
      </c>
      <c r="E193" s="195">
        <f t="shared" si="4"/>
        <v>100127.46666666667</v>
      </c>
      <c r="F193" s="128">
        <v>6950</v>
      </c>
      <c r="G193" s="129">
        <v>902</v>
      </c>
      <c r="H193" s="196">
        <f t="shared" si="5"/>
        <v>107979.46666666667</v>
      </c>
    </row>
    <row r="194" spans="1:8" ht="12.75" customHeight="1" x14ac:dyDescent="0.25">
      <c r="A194" s="285">
        <v>2007.05</v>
      </c>
      <c r="B194" s="124">
        <v>95925.7</v>
      </c>
      <c r="C194" s="125">
        <v>1117</v>
      </c>
      <c r="D194" s="125">
        <v>3035</v>
      </c>
      <c r="E194" s="195">
        <f t="shared" si="4"/>
        <v>100077.7</v>
      </c>
      <c r="F194" s="128">
        <v>6955</v>
      </c>
      <c r="G194" s="129">
        <v>689</v>
      </c>
      <c r="H194" s="196">
        <f t="shared" si="5"/>
        <v>107721.7</v>
      </c>
    </row>
    <row r="195" spans="1:8" ht="12.75" customHeight="1" x14ac:dyDescent="0.25">
      <c r="A195" s="285">
        <v>2007.06</v>
      </c>
      <c r="B195" s="124">
        <v>95975.266666666663</v>
      </c>
      <c r="C195" s="125">
        <v>1115</v>
      </c>
      <c r="D195" s="125">
        <v>3025</v>
      </c>
      <c r="E195" s="195">
        <f t="shared" si="4"/>
        <v>100115.26666666666</v>
      </c>
      <c r="F195" s="128">
        <v>6964</v>
      </c>
      <c r="G195" s="129">
        <v>677</v>
      </c>
      <c r="H195" s="196">
        <f t="shared" si="5"/>
        <v>107756.26666666666</v>
      </c>
    </row>
    <row r="196" spans="1:8" ht="12.75" customHeight="1" x14ac:dyDescent="0.25">
      <c r="A196" s="285">
        <v>2007.07</v>
      </c>
      <c r="B196" s="124">
        <v>96630.933333333334</v>
      </c>
      <c r="C196" s="125">
        <v>1113</v>
      </c>
      <c r="D196" s="125">
        <v>3035</v>
      </c>
      <c r="E196" s="195">
        <f t="shared" si="4"/>
        <v>100778.93333333333</v>
      </c>
      <c r="F196" s="128">
        <v>6945</v>
      </c>
      <c r="G196" s="129">
        <v>600</v>
      </c>
      <c r="H196" s="196">
        <f t="shared" si="5"/>
        <v>108323.93333333333</v>
      </c>
    </row>
    <row r="197" spans="1:8" ht="12.75" customHeight="1" x14ac:dyDescent="0.25">
      <c r="A197" s="285">
        <v>2007.08</v>
      </c>
      <c r="B197" s="124">
        <v>96576.833333333328</v>
      </c>
      <c r="C197" s="125">
        <v>1113</v>
      </c>
      <c r="D197" s="125">
        <v>3059</v>
      </c>
      <c r="E197" s="195">
        <f t="shared" si="4"/>
        <v>100748.83333333333</v>
      </c>
      <c r="F197" s="128">
        <v>7933</v>
      </c>
      <c r="G197" s="129">
        <v>428</v>
      </c>
      <c r="H197" s="196">
        <f t="shared" si="5"/>
        <v>109109.83333333333</v>
      </c>
    </row>
    <row r="198" spans="1:8" ht="12.75" customHeight="1" x14ac:dyDescent="0.25">
      <c r="A198" s="285">
        <v>2007.09</v>
      </c>
      <c r="B198" s="124">
        <v>97850.733333333337</v>
      </c>
      <c r="C198" s="125">
        <v>1114</v>
      </c>
      <c r="D198" s="125">
        <v>3046</v>
      </c>
      <c r="E198" s="195">
        <f t="shared" si="4"/>
        <v>102010.73333333334</v>
      </c>
      <c r="F198" s="128">
        <v>8118</v>
      </c>
      <c r="G198" s="129">
        <v>247</v>
      </c>
      <c r="H198" s="196">
        <f t="shared" si="5"/>
        <v>110375.73333333334</v>
      </c>
    </row>
    <row r="199" spans="1:8" ht="12.75" customHeight="1" x14ac:dyDescent="0.25">
      <c r="A199" s="285">
        <v>2007.1</v>
      </c>
      <c r="B199" s="124">
        <v>98298.033333333326</v>
      </c>
      <c r="C199" s="125">
        <v>1113</v>
      </c>
      <c r="D199" s="125">
        <v>3042</v>
      </c>
      <c r="E199" s="195">
        <f t="shared" si="4"/>
        <v>102453.03333333333</v>
      </c>
      <c r="F199" s="128">
        <v>8144</v>
      </c>
      <c r="G199" s="129">
        <v>197</v>
      </c>
      <c r="H199" s="196">
        <f t="shared" si="5"/>
        <v>110794.03333333333</v>
      </c>
    </row>
    <row r="200" spans="1:8" ht="12.75" customHeight="1" x14ac:dyDescent="0.25">
      <c r="A200" s="285">
        <v>2007.11</v>
      </c>
      <c r="B200" s="124">
        <v>98400.833333333328</v>
      </c>
      <c r="C200" s="125">
        <v>1110</v>
      </c>
      <c r="D200" s="125">
        <v>3045</v>
      </c>
      <c r="E200" s="195">
        <f t="shared" si="4"/>
        <v>102555.83333333333</v>
      </c>
      <c r="F200" s="128">
        <v>8176</v>
      </c>
      <c r="G200" s="129">
        <v>130</v>
      </c>
      <c r="H200" s="196">
        <f t="shared" si="5"/>
        <v>110861.83333333333</v>
      </c>
    </row>
    <row r="201" spans="1:8" ht="12.75" customHeight="1" x14ac:dyDescent="0.25">
      <c r="A201" s="285">
        <v>2007.12</v>
      </c>
      <c r="B201" s="124">
        <v>98317.033333333326</v>
      </c>
      <c r="C201" s="125">
        <v>1104</v>
      </c>
      <c r="D201" s="125">
        <v>3061</v>
      </c>
      <c r="E201" s="195">
        <f t="shared" si="4"/>
        <v>102482.03333333333</v>
      </c>
      <c r="F201" s="128">
        <v>8172</v>
      </c>
      <c r="G201" s="129">
        <v>100</v>
      </c>
      <c r="H201" s="196">
        <f t="shared" si="5"/>
        <v>110754.03333333333</v>
      </c>
    </row>
    <row r="202" spans="1:8" ht="12.75" customHeight="1" x14ac:dyDescent="0.25">
      <c r="A202" s="285">
        <v>2008.01</v>
      </c>
      <c r="B202" s="124">
        <v>98370.866666666669</v>
      </c>
      <c r="C202" s="125">
        <v>1104</v>
      </c>
      <c r="D202" s="125">
        <v>3056</v>
      </c>
      <c r="E202" s="195">
        <f t="shared" si="4"/>
        <v>102530.86666666667</v>
      </c>
      <c r="F202" s="128">
        <v>8162</v>
      </c>
      <c r="G202" s="129">
        <v>99</v>
      </c>
      <c r="H202" s="196">
        <f t="shared" si="5"/>
        <v>110791.86666666667</v>
      </c>
    </row>
    <row r="203" spans="1:8" ht="12.75" customHeight="1" x14ac:dyDescent="0.25">
      <c r="A203" s="285">
        <v>2008.02</v>
      </c>
      <c r="B203" s="124">
        <v>98326.6</v>
      </c>
      <c r="C203" s="125">
        <v>1116</v>
      </c>
      <c r="D203" s="125">
        <v>3051</v>
      </c>
      <c r="E203" s="195">
        <f t="shared" si="4"/>
        <v>102493.6</v>
      </c>
      <c r="F203" s="128">
        <v>8143</v>
      </c>
      <c r="G203" s="129">
        <v>103</v>
      </c>
      <c r="H203" s="196">
        <f t="shared" si="5"/>
        <v>110739.6</v>
      </c>
    </row>
    <row r="204" spans="1:8" ht="12.75" customHeight="1" x14ac:dyDescent="0.25">
      <c r="A204" s="285">
        <v>2008.03</v>
      </c>
      <c r="B204" s="124">
        <v>98311</v>
      </c>
      <c r="C204" s="125">
        <v>1135</v>
      </c>
      <c r="D204" s="125">
        <v>3041</v>
      </c>
      <c r="E204" s="195">
        <f t="shared" ref="E204:E267" si="6">SUM(B204:D204)</f>
        <v>102487</v>
      </c>
      <c r="F204" s="128">
        <v>8126</v>
      </c>
      <c r="G204" s="129">
        <v>88</v>
      </c>
      <c r="H204" s="196">
        <f t="shared" ref="H204:H267" si="7">E204+F204+G204</f>
        <v>110701</v>
      </c>
    </row>
    <row r="205" spans="1:8" ht="12.75" customHeight="1" x14ac:dyDescent="0.25">
      <c r="A205" s="285">
        <v>2008.04</v>
      </c>
      <c r="B205" s="124">
        <v>98140.2</v>
      </c>
      <c r="C205" s="125">
        <v>1142</v>
      </c>
      <c r="D205" s="125">
        <v>3041</v>
      </c>
      <c r="E205" s="195">
        <f t="shared" si="6"/>
        <v>102323.2</v>
      </c>
      <c r="F205" s="128">
        <v>8117</v>
      </c>
      <c r="G205" s="129">
        <v>88</v>
      </c>
      <c r="H205" s="196">
        <f t="shared" si="7"/>
        <v>110528.2</v>
      </c>
    </row>
    <row r="206" spans="1:8" ht="12.75" customHeight="1" x14ac:dyDescent="0.25">
      <c r="A206" s="285">
        <v>2008.05</v>
      </c>
      <c r="B206" s="124">
        <v>98212.933333333334</v>
      </c>
      <c r="C206" s="125">
        <v>1146</v>
      </c>
      <c r="D206" s="125">
        <v>3056</v>
      </c>
      <c r="E206" s="195">
        <f t="shared" si="6"/>
        <v>102414.93333333333</v>
      </c>
      <c r="F206" s="128">
        <v>8108</v>
      </c>
      <c r="G206" s="129">
        <v>83</v>
      </c>
      <c r="H206" s="196">
        <f t="shared" si="7"/>
        <v>110605.93333333333</v>
      </c>
    </row>
    <row r="207" spans="1:8" ht="12.75" customHeight="1" x14ac:dyDescent="0.25">
      <c r="A207" s="285">
        <v>2008.06</v>
      </c>
      <c r="B207" s="124">
        <v>98302.566666666666</v>
      </c>
      <c r="C207" s="125">
        <v>1145</v>
      </c>
      <c r="D207" s="125">
        <v>3044</v>
      </c>
      <c r="E207" s="195">
        <f t="shared" si="6"/>
        <v>102491.56666666667</v>
      </c>
      <c r="F207" s="128">
        <v>8169</v>
      </c>
      <c r="G207" s="129">
        <v>56</v>
      </c>
      <c r="H207" s="196">
        <f t="shared" si="7"/>
        <v>110716.56666666667</v>
      </c>
    </row>
    <row r="208" spans="1:8" ht="12.75" customHeight="1" x14ac:dyDescent="0.25">
      <c r="A208" s="285">
        <v>2008.07</v>
      </c>
      <c r="B208" s="124">
        <v>98451</v>
      </c>
      <c r="C208" s="125">
        <v>1144</v>
      </c>
      <c r="D208" s="125">
        <v>3025</v>
      </c>
      <c r="E208" s="195">
        <f t="shared" si="6"/>
        <v>102620</v>
      </c>
      <c r="F208" s="128">
        <v>8150</v>
      </c>
      <c r="G208" s="129">
        <v>56</v>
      </c>
      <c r="H208" s="196">
        <f t="shared" si="7"/>
        <v>110826</v>
      </c>
    </row>
    <row r="209" spans="1:8" ht="12.75" customHeight="1" x14ac:dyDescent="0.25">
      <c r="A209" s="285">
        <v>2008.08</v>
      </c>
      <c r="B209" s="124">
        <v>99605</v>
      </c>
      <c r="C209" s="125">
        <v>1148</v>
      </c>
      <c r="D209" s="125">
        <v>3006</v>
      </c>
      <c r="E209" s="195">
        <f t="shared" si="6"/>
        <v>103759</v>
      </c>
      <c r="F209" s="128">
        <v>8143</v>
      </c>
      <c r="G209" s="129">
        <v>54</v>
      </c>
      <c r="H209" s="196">
        <f t="shared" si="7"/>
        <v>111956</v>
      </c>
    </row>
    <row r="210" spans="1:8" ht="12.75" customHeight="1" x14ac:dyDescent="0.25">
      <c r="A210" s="285">
        <v>2008.09</v>
      </c>
      <c r="B210" s="124">
        <v>99575</v>
      </c>
      <c r="C210" s="125">
        <v>1151</v>
      </c>
      <c r="D210" s="125">
        <v>3020</v>
      </c>
      <c r="E210" s="195">
        <f t="shared" si="6"/>
        <v>103746</v>
      </c>
      <c r="F210" s="128">
        <v>8201</v>
      </c>
      <c r="G210" s="129">
        <v>53</v>
      </c>
      <c r="H210" s="196">
        <f t="shared" si="7"/>
        <v>112000</v>
      </c>
    </row>
    <row r="211" spans="1:8" ht="12.75" customHeight="1" x14ac:dyDescent="0.25">
      <c r="A211" s="285">
        <v>2008.1</v>
      </c>
      <c r="B211" s="124">
        <v>99461</v>
      </c>
      <c r="C211" s="125">
        <v>1155</v>
      </c>
      <c r="D211" s="125">
        <v>3006</v>
      </c>
      <c r="E211" s="195">
        <f t="shared" si="6"/>
        <v>103622</v>
      </c>
      <c r="F211" s="128">
        <v>8243</v>
      </c>
      <c r="G211" s="129">
        <v>42</v>
      </c>
      <c r="H211" s="196">
        <f t="shared" si="7"/>
        <v>111907</v>
      </c>
    </row>
    <row r="212" spans="1:8" ht="12.75" customHeight="1" x14ac:dyDescent="0.25">
      <c r="A212" s="285">
        <v>2008.11</v>
      </c>
      <c r="B212" s="124">
        <v>100466</v>
      </c>
      <c r="C212" s="125">
        <v>1163</v>
      </c>
      <c r="D212" s="125">
        <v>3010</v>
      </c>
      <c r="E212" s="195">
        <f t="shared" si="6"/>
        <v>104639</v>
      </c>
      <c r="F212" s="128">
        <v>8244</v>
      </c>
      <c r="G212" s="129">
        <v>42</v>
      </c>
      <c r="H212" s="196">
        <f t="shared" si="7"/>
        <v>112925</v>
      </c>
    </row>
    <row r="213" spans="1:8" ht="12.75" customHeight="1" x14ac:dyDescent="0.25">
      <c r="A213" s="285">
        <v>2008.12</v>
      </c>
      <c r="B213" s="124">
        <v>100374</v>
      </c>
      <c r="C213" s="125">
        <v>1165</v>
      </c>
      <c r="D213" s="125">
        <v>3014</v>
      </c>
      <c r="E213" s="195">
        <f t="shared" si="6"/>
        <v>104553</v>
      </c>
      <c r="F213" s="128">
        <v>8292</v>
      </c>
      <c r="G213" s="129">
        <v>41</v>
      </c>
      <c r="H213" s="196">
        <f t="shared" si="7"/>
        <v>112886</v>
      </c>
    </row>
    <row r="214" spans="1:8" ht="12.75" customHeight="1" x14ac:dyDescent="0.25">
      <c r="A214" s="285">
        <v>2009.01</v>
      </c>
      <c r="B214" s="124">
        <v>100909.03333333333</v>
      </c>
      <c r="C214" s="125">
        <v>1165</v>
      </c>
      <c r="D214" s="125">
        <v>3001</v>
      </c>
      <c r="E214" s="195">
        <f t="shared" si="6"/>
        <v>105075.03333333333</v>
      </c>
      <c r="F214" s="128">
        <v>8266</v>
      </c>
      <c r="G214" s="129">
        <v>36</v>
      </c>
      <c r="H214" s="196">
        <f t="shared" si="7"/>
        <v>113377.03333333333</v>
      </c>
    </row>
    <row r="215" spans="1:8" ht="12.75" customHeight="1" x14ac:dyDescent="0.25">
      <c r="A215" s="285">
        <v>2009.02</v>
      </c>
      <c r="B215" s="124">
        <v>100548.3</v>
      </c>
      <c r="C215" s="125">
        <v>1164</v>
      </c>
      <c r="D215" s="125">
        <v>2999</v>
      </c>
      <c r="E215" s="195">
        <f t="shared" si="6"/>
        <v>104711.3</v>
      </c>
      <c r="F215" s="128">
        <v>8254</v>
      </c>
      <c r="G215" s="129">
        <v>36</v>
      </c>
      <c r="H215" s="196">
        <f t="shared" si="7"/>
        <v>113001.3</v>
      </c>
    </row>
    <row r="216" spans="1:8" ht="12.75" customHeight="1" x14ac:dyDescent="0.25">
      <c r="A216" s="285">
        <v>2009.03</v>
      </c>
      <c r="B216" s="124">
        <v>100451.3</v>
      </c>
      <c r="C216" s="125">
        <v>1164</v>
      </c>
      <c r="D216" s="125">
        <v>3030</v>
      </c>
      <c r="E216" s="195">
        <f t="shared" si="6"/>
        <v>104645.3</v>
      </c>
      <c r="F216" s="128">
        <v>8256</v>
      </c>
      <c r="G216" s="129">
        <v>35</v>
      </c>
      <c r="H216" s="196">
        <f t="shared" si="7"/>
        <v>112936.3</v>
      </c>
    </row>
    <row r="217" spans="1:8" ht="12.75" customHeight="1" x14ac:dyDescent="0.25">
      <c r="A217" s="285">
        <v>2009.04</v>
      </c>
      <c r="B217" s="124">
        <v>100480.03333333333</v>
      </c>
      <c r="C217" s="125">
        <v>1166</v>
      </c>
      <c r="D217" s="125">
        <v>3036</v>
      </c>
      <c r="E217" s="195">
        <f t="shared" si="6"/>
        <v>104682.03333333333</v>
      </c>
      <c r="F217" s="128">
        <v>8238</v>
      </c>
      <c r="G217" s="129">
        <v>34</v>
      </c>
      <c r="H217" s="196">
        <f t="shared" si="7"/>
        <v>112954.03333333333</v>
      </c>
    </row>
    <row r="218" spans="1:8" ht="12.75" customHeight="1" x14ac:dyDescent="0.25">
      <c r="A218" s="285">
        <v>2009.05</v>
      </c>
      <c r="B218" s="124">
        <v>100242.03333333333</v>
      </c>
      <c r="C218" s="125">
        <v>1165</v>
      </c>
      <c r="D218" s="125">
        <v>3034</v>
      </c>
      <c r="E218" s="195">
        <f t="shared" si="6"/>
        <v>104441.03333333333</v>
      </c>
      <c r="F218" s="128">
        <v>8232</v>
      </c>
      <c r="G218" s="129">
        <v>34</v>
      </c>
      <c r="H218" s="196">
        <f t="shared" si="7"/>
        <v>112707.03333333333</v>
      </c>
    </row>
    <row r="219" spans="1:8" ht="12.75" customHeight="1" x14ac:dyDescent="0.25">
      <c r="A219" s="285">
        <v>2009.06</v>
      </c>
      <c r="B219" s="124">
        <v>100641.66666666667</v>
      </c>
      <c r="C219" s="125">
        <v>1161</v>
      </c>
      <c r="D219" s="125">
        <v>3046</v>
      </c>
      <c r="E219" s="195">
        <f t="shared" si="6"/>
        <v>104848.66666666667</v>
      </c>
      <c r="F219" s="128">
        <v>8225</v>
      </c>
      <c r="G219" s="129">
        <v>31</v>
      </c>
      <c r="H219" s="196">
        <f t="shared" si="7"/>
        <v>113104.66666666667</v>
      </c>
    </row>
    <row r="220" spans="1:8" ht="12.75" customHeight="1" x14ac:dyDescent="0.25">
      <c r="A220" s="285">
        <v>2009.07</v>
      </c>
      <c r="B220" s="124">
        <v>101185.03333333333</v>
      </c>
      <c r="C220" s="125">
        <v>1162</v>
      </c>
      <c r="D220" s="125">
        <v>3043</v>
      </c>
      <c r="E220" s="195">
        <f t="shared" si="6"/>
        <v>105390.03333333333</v>
      </c>
      <c r="F220" s="128">
        <v>8204</v>
      </c>
      <c r="G220" s="129">
        <v>31</v>
      </c>
      <c r="H220" s="196">
        <f t="shared" si="7"/>
        <v>113625.03333333333</v>
      </c>
    </row>
    <row r="221" spans="1:8" ht="12.75" customHeight="1" x14ac:dyDescent="0.25">
      <c r="A221" s="285">
        <v>2009.08</v>
      </c>
      <c r="B221" s="124">
        <v>101051.66666666667</v>
      </c>
      <c r="C221" s="125">
        <v>1167</v>
      </c>
      <c r="D221" s="125">
        <v>3060</v>
      </c>
      <c r="E221" s="195">
        <f t="shared" si="6"/>
        <v>105278.66666666667</v>
      </c>
      <c r="F221" s="128">
        <v>8125</v>
      </c>
      <c r="G221" s="129">
        <v>24</v>
      </c>
      <c r="H221" s="196">
        <f t="shared" si="7"/>
        <v>113427.66666666667</v>
      </c>
    </row>
    <row r="222" spans="1:8" ht="12.75" customHeight="1" x14ac:dyDescent="0.25">
      <c r="A222" s="285">
        <v>2009.09</v>
      </c>
      <c r="B222" s="124">
        <v>101302.26666666666</v>
      </c>
      <c r="C222" s="125">
        <v>1165</v>
      </c>
      <c r="D222" s="125">
        <v>3068</v>
      </c>
      <c r="E222" s="195">
        <f t="shared" si="6"/>
        <v>105535.26666666666</v>
      </c>
      <c r="F222" s="128">
        <v>8245</v>
      </c>
      <c r="G222" s="129">
        <v>24</v>
      </c>
      <c r="H222" s="196">
        <f t="shared" si="7"/>
        <v>113804.26666666666</v>
      </c>
    </row>
    <row r="223" spans="1:8" ht="12.75" customHeight="1" x14ac:dyDescent="0.25">
      <c r="A223" s="285">
        <v>2009.1</v>
      </c>
      <c r="B223" s="124">
        <v>101163.86666666667</v>
      </c>
      <c r="C223" s="125">
        <v>1165</v>
      </c>
      <c r="D223" s="125">
        <v>3065</v>
      </c>
      <c r="E223" s="195">
        <f t="shared" si="6"/>
        <v>105393.86666666667</v>
      </c>
      <c r="F223" s="128">
        <v>8228</v>
      </c>
      <c r="G223" s="129">
        <v>23</v>
      </c>
      <c r="H223" s="196">
        <f t="shared" si="7"/>
        <v>113644.86666666667</v>
      </c>
    </row>
    <row r="224" spans="1:8" ht="12.75" customHeight="1" x14ac:dyDescent="0.25">
      <c r="A224" s="285">
        <v>2009.11</v>
      </c>
      <c r="B224" s="124">
        <v>101128.66666666667</v>
      </c>
      <c r="C224" s="125">
        <v>1184</v>
      </c>
      <c r="D224" s="125">
        <v>3078</v>
      </c>
      <c r="E224" s="195">
        <f t="shared" si="6"/>
        <v>105390.66666666667</v>
      </c>
      <c r="F224" s="128">
        <v>8314</v>
      </c>
      <c r="G224" s="129">
        <v>23</v>
      </c>
      <c r="H224" s="196">
        <f t="shared" si="7"/>
        <v>113727.66666666667</v>
      </c>
    </row>
    <row r="225" spans="1:8" ht="12.75" customHeight="1" x14ac:dyDescent="0.25">
      <c r="A225" s="285">
        <v>2009.12</v>
      </c>
      <c r="B225" s="124">
        <v>101126.83333333333</v>
      </c>
      <c r="C225" s="125">
        <v>1184</v>
      </c>
      <c r="D225" s="125">
        <v>3076</v>
      </c>
      <c r="E225" s="195">
        <f t="shared" si="6"/>
        <v>105386.83333333333</v>
      </c>
      <c r="F225" s="128">
        <v>8351</v>
      </c>
      <c r="G225" s="129">
        <v>23</v>
      </c>
      <c r="H225" s="196">
        <f t="shared" si="7"/>
        <v>113760.83333333333</v>
      </c>
    </row>
    <row r="226" spans="1:8" ht="12.75" customHeight="1" x14ac:dyDescent="0.25">
      <c r="A226" s="285">
        <v>2010.01</v>
      </c>
      <c r="B226" s="124">
        <v>102128.63333333333</v>
      </c>
      <c r="C226" s="125">
        <v>1183</v>
      </c>
      <c r="D226" s="125">
        <v>3071</v>
      </c>
      <c r="E226" s="195">
        <f t="shared" si="6"/>
        <v>106382.63333333333</v>
      </c>
      <c r="F226" s="128">
        <v>8331</v>
      </c>
      <c r="G226" s="129">
        <v>22</v>
      </c>
      <c r="H226" s="196">
        <f t="shared" si="7"/>
        <v>114735.63333333333</v>
      </c>
    </row>
    <row r="227" spans="1:8" ht="12.75" customHeight="1" x14ac:dyDescent="0.25">
      <c r="A227" s="285">
        <v>2010.02</v>
      </c>
      <c r="B227" s="124">
        <v>102066.63333333333</v>
      </c>
      <c r="C227" s="125">
        <v>1184</v>
      </c>
      <c r="D227" s="125">
        <v>3093</v>
      </c>
      <c r="E227" s="195">
        <f t="shared" si="6"/>
        <v>106343.63333333333</v>
      </c>
      <c r="F227" s="128">
        <v>8302</v>
      </c>
      <c r="G227" s="129">
        <v>22</v>
      </c>
      <c r="H227" s="196">
        <f t="shared" si="7"/>
        <v>114667.63333333333</v>
      </c>
    </row>
    <row r="228" spans="1:8" ht="12.75" customHeight="1" x14ac:dyDescent="0.25">
      <c r="A228" s="285">
        <v>2010.03</v>
      </c>
      <c r="B228" s="124">
        <v>101825.13333333333</v>
      </c>
      <c r="C228" s="125">
        <v>1183</v>
      </c>
      <c r="D228" s="125">
        <v>3091</v>
      </c>
      <c r="E228" s="195">
        <f t="shared" si="6"/>
        <v>106099.13333333333</v>
      </c>
      <c r="F228" s="128">
        <v>8345</v>
      </c>
      <c r="G228" s="129">
        <v>22</v>
      </c>
      <c r="H228" s="196">
        <f t="shared" si="7"/>
        <v>114466.13333333333</v>
      </c>
    </row>
    <row r="229" spans="1:8" ht="12.75" customHeight="1" x14ac:dyDescent="0.25">
      <c r="A229" s="285">
        <v>2010.04</v>
      </c>
      <c r="B229" s="124">
        <v>101798.3</v>
      </c>
      <c r="C229" s="125">
        <v>1182</v>
      </c>
      <c r="D229" s="125">
        <v>3093</v>
      </c>
      <c r="E229" s="195">
        <f t="shared" si="6"/>
        <v>106073.3</v>
      </c>
      <c r="F229" s="128">
        <v>8309</v>
      </c>
      <c r="G229" s="129">
        <v>22</v>
      </c>
      <c r="H229" s="196">
        <f t="shared" si="7"/>
        <v>114404.3</v>
      </c>
    </row>
    <row r="230" spans="1:8" ht="12.75" customHeight="1" x14ac:dyDescent="0.25">
      <c r="A230" s="285">
        <v>2010.05</v>
      </c>
      <c r="B230" s="124">
        <v>102086.36666666667</v>
      </c>
      <c r="C230" s="125">
        <v>1179</v>
      </c>
      <c r="D230" s="125">
        <v>3082</v>
      </c>
      <c r="E230" s="195">
        <f t="shared" si="6"/>
        <v>106347.36666666667</v>
      </c>
      <c r="F230" s="128">
        <v>8330</v>
      </c>
      <c r="G230" s="129">
        <v>21</v>
      </c>
      <c r="H230" s="196">
        <f t="shared" si="7"/>
        <v>114698.36666666667</v>
      </c>
    </row>
    <row r="231" spans="1:8" ht="12.75" customHeight="1" x14ac:dyDescent="0.25">
      <c r="A231" s="285">
        <v>2010.06</v>
      </c>
      <c r="B231" s="124">
        <v>101878.06666666667</v>
      </c>
      <c r="C231" s="125">
        <v>1179</v>
      </c>
      <c r="D231" s="125">
        <v>3091</v>
      </c>
      <c r="E231" s="195">
        <f t="shared" si="6"/>
        <v>106148.06666666667</v>
      </c>
      <c r="F231" s="128">
        <v>8331</v>
      </c>
      <c r="G231" s="129">
        <v>21</v>
      </c>
      <c r="H231" s="196">
        <f t="shared" si="7"/>
        <v>114500.06666666667</v>
      </c>
    </row>
    <row r="232" spans="1:8" ht="12.75" customHeight="1" x14ac:dyDescent="0.25">
      <c r="A232" s="285">
        <v>2010.07</v>
      </c>
      <c r="B232" s="124">
        <v>101569.13333333333</v>
      </c>
      <c r="C232" s="125">
        <v>1180</v>
      </c>
      <c r="D232" s="125">
        <v>3072</v>
      </c>
      <c r="E232" s="195">
        <f t="shared" si="6"/>
        <v>105821.13333333333</v>
      </c>
      <c r="F232" s="128">
        <v>8311</v>
      </c>
      <c r="G232" s="129">
        <v>18</v>
      </c>
      <c r="H232" s="196">
        <f t="shared" si="7"/>
        <v>114150.13333333333</v>
      </c>
    </row>
    <row r="233" spans="1:8" ht="12.75" customHeight="1" x14ac:dyDescent="0.25">
      <c r="A233" s="285">
        <v>2010.08</v>
      </c>
      <c r="B233" s="124">
        <v>101346.03333333333</v>
      </c>
      <c r="C233" s="125">
        <v>1180</v>
      </c>
      <c r="D233" s="125">
        <v>3067</v>
      </c>
      <c r="E233" s="195">
        <f t="shared" si="6"/>
        <v>105593.03333333333</v>
      </c>
      <c r="F233" s="128">
        <v>8336</v>
      </c>
      <c r="G233" s="129">
        <v>15</v>
      </c>
      <c r="H233" s="196">
        <f t="shared" si="7"/>
        <v>113944.03333333333</v>
      </c>
    </row>
    <row r="234" spans="1:8" ht="12.75" customHeight="1" x14ac:dyDescent="0.25">
      <c r="A234" s="285">
        <v>2010.09</v>
      </c>
      <c r="B234" s="124">
        <v>101967.63333333333</v>
      </c>
      <c r="C234" s="125">
        <v>1179</v>
      </c>
      <c r="D234" s="125">
        <v>3094</v>
      </c>
      <c r="E234" s="195">
        <f t="shared" si="6"/>
        <v>106240.63333333333</v>
      </c>
      <c r="F234" s="128">
        <v>8325</v>
      </c>
      <c r="G234" s="129">
        <v>14</v>
      </c>
      <c r="H234" s="196">
        <f t="shared" si="7"/>
        <v>114579.63333333333</v>
      </c>
    </row>
    <row r="235" spans="1:8" ht="12.75" customHeight="1" x14ac:dyDescent="0.25">
      <c r="A235" s="285">
        <v>2010.1</v>
      </c>
      <c r="B235" s="124">
        <v>101990.3</v>
      </c>
      <c r="C235" s="125">
        <v>1180</v>
      </c>
      <c r="D235" s="125">
        <v>3110</v>
      </c>
      <c r="E235" s="195">
        <f t="shared" si="6"/>
        <v>106280.3</v>
      </c>
      <c r="F235" s="128">
        <v>8283</v>
      </c>
      <c r="G235" s="129">
        <v>14</v>
      </c>
      <c r="H235" s="196">
        <f t="shared" si="7"/>
        <v>114577.3</v>
      </c>
    </row>
    <row r="236" spans="1:8" ht="12.75" customHeight="1" x14ac:dyDescent="0.25">
      <c r="A236" s="285">
        <v>2010.11</v>
      </c>
      <c r="B236" s="124">
        <v>102548.3</v>
      </c>
      <c r="C236" s="125">
        <v>1179</v>
      </c>
      <c r="D236" s="125">
        <v>3124</v>
      </c>
      <c r="E236" s="195">
        <f t="shared" si="6"/>
        <v>106851.3</v>
      </c>
      <c r="F236" s="128">
        <v>8253</v>
      </c>
      <c r="G236" s="129">
        <v>14</v>
      </c>
      <c r="H236" s="196">
        <f t="shared" si="7"/>
        <v>115118.3</v>
      </c>
    </row>
    <row r="237" spans="1:8" ht="12.75" customHeight="1" x14ac:dyDescent="0.25">
      <c r="A237" s="285">
        <v>2010.12</v>
      </c>
      <c r="B237" s="124">
        <v>103781.76666666666</v>
      </c>
      <c r="C237" s="125">
        <v>1179</v>
      </c>
      <c r="D237" s="125">
        <v>3149</v>
      </c>
      <c r="E237" s="195">
        <f t="shared" si="6"/>
        <v>108109.76666666666</v>
      </c>
      <c r="F237" s="128">
        <v>8390</v>
      </c>
      <c r="G237" s="129">
        <v>14</v>
      </c>
      <c r="H237" s="196">
        <f t="shared" si="7"/>
        <v>116513.76666666666</v>
      </c>
    </row>
    <row r="238" spans="1:8" ht="12.75" customHeight="1" x14ac:dyDescent="0.25">
      <c r="A238" s="285">
        <f>A226+1</f>
        <v>2011.01</v>
      </c>
      <c r="B238" s="124">
        <v>103893.7</v>
      </c>
      <c r="C238" s="125">
        <v>1178</v>
      </c>
      <c r="D238" s="125">
        <v>3134</v>
      </c>
      <c r="E238" s="195">
        <f t="shared" si="6"/>
        <v>108205.7</v>
      </c>
      <c r="F238" s="128">
        <v>8487</v>
      </c>
      <c r="G238" s="129">
        <v>14</v>
      </c>
      <c r="H238" s="196">
        <f t="shared" si="7"/>
        <v>116706.7</v>
      </c>
    </row>
    <row r="239" spans="1:8" ht="12.75" customHeight="1" x14ac:dyDescent="0.25">
      <c r="A239" s="285">
        <f t="shared" ref="A239:A302" si="8">A227+1</f>
        <v>2011.02</v>
      </c>
      <c r="B239" s="124">
        <v>103904.13333333333</v>
      </c>
      <c r="C239" s="125">
        <v>1178</v>
      </c>
      <c r="D239" s="125">
        <v>3137</v>
      </c>
      <c r="E239" s="195">
        <f t="shared" si="6"/>
        <v>108219.13333333333</v>
      </c>
      <c r="F239" s="128">
        <v>8497</v>
      </c>
      <c r="G239" s="129">
        <v>14</v>
      </c>
      <c r="H239" s="196">
        <f t="shared" si="7"/>
        <v>116730.13333333333</v>
      </c>
    </row>
    <row r="240" spans="1:8" ht="12.75" customHeight="1" x14ac:dyDescent="0.25">
      <c r="A240" s="285">
        <f t="shared" si="8"/>
        <v>2011.03</v>
      </c>
      <c r="B240" s="124">
        <v>103938.53333333333</v>
      </c>
      <c r="C240" s="125">
        <v>1176</v>
      </c>
      <c r="D240" s="125">
        <v>3157</v>
      </c>
      <c r="E240" s="195">
        <f t="shared" si="6"/>
        <v>108271.53333333333</v>
      </c>
      <c r="F240" s="128">
        <v>8486</v>
      </c>
      <c r="G240" s="129">
        <v>14</v>
      </c>
      <c r="H240" s="196">
        <f t="shared" si="7"/>
        <v>116771.53333333333</v>
      </c>
    </row>
    <row r="241" spans="1:8" ht="12.75" customHeight="1" x14ac:dyDescent="0.25">
      <c r="A241" s="285">
        <f t="shared" si="8"/>
        <v>2011.04</v>
      </c>
      <c r="B241" s="124">
        <v>104017.46666666667</v>
      </c>
      <c r="C241" s="125">
        <v>1172</v>
      </c>
      <c r="D241" s="125">
        <v>3151</v>
      </c>
      <c r="E241" s="195">
        <f t="shared" si="6"/>
        <v>108340.46666666667</v>
      </c>
      <c r="F241" s="128">
        <v>8495</v>
      </c>
      <c r="G241" s="129">
        <v>14</v>
      </c>
      <c r="H241" s="196">
        <f t="shared" si="7"/>
        <v>116849.46666666667</v>
      </c>
    </row>
    <row r="242" spans="1:8" ht="12.75" customHeight="1" x14ac:dyDescent="0.25">
      <c r="A242" s="285">
        <f t="shared" si="8"/>
        <v>2011.05</v>
      </c>
      <c r="B242" s="124">
        <v>104536.13333333333</v>
      </c>
      <c r="C242" s="125">
        <v>1176</v>
      </c>
      <c r="D242" s="125">
        <v>3146</v>
      </c>
      <c r="E242" s="195">
        <f t="shared" si="6"/>
        <v>108858.13333333333</v>
      </c>
      <c r="F242" s="128">
        <v>8484</v>
      </c>
      <c r="G242" s="129">
        <v>14</v>
      </c>
      <c r="H242" s="196">
        <f t="shared" si="7"/>
        <v>117356.13333333333</v>
      </c>
    </row>
    <row r="243" spans="1:8" ht="12.75" customHeight="1" x14ac:dyDescent="0.25">
      <c r="A243" s="285">
        <f t="shared" si="8"/>
        <v>2011.06</v>
      </c>
      <c r="B243" s="124">
        <v>104504.86666666667</v>
      </c>
      <c r="C243" s="125">
        <v>1175</v>
      </c>
      <c r="D243" s="125">
        <v>3159</v>
      </c>
      <c r="E243" s="195">
        <f t="shared" si="6"/>
        <v>108838.86666666667</v>
      </c>
      <c r="F243" s="128">
        <v>8469</v>
      </c>
      <c r="G243" s="129">
        <v>14</v>
      </c>
      <c r="H243" s="196">
        <f t="shared" si="7"/>
        <v>117321.86666666667</v>
      </c>
    </row>
    <row r="244" spans="1:8" ht="12.75" customHeight="1" x14ac:dyDescent="0.25">
      <c r="A244" s="285">
        <f t="shared" si="8"/>
        <v>2011.07</v>
      </c>
      <c r="B244" s="124">
        <v>104491.9</v>
      </c>
      <c r="C244" s="125">
        <v>1174</v>
      </c>
      <c r="D244" s="125">
        <v>3152</v>
      </c>
      <c r="E244" s="195">
        <f t="shared" si="6"/>
        <v>108817.9</v>
      </c>
      <c r="F244" s="128">
        <v>8444</v>
      </c>
      <c r="G244" s="129">
        <v>14</v>
      </c>
      <c r="H244" s="196">
        <f t="shared" si="7"/>
        <v>117275.9</v>
      </c>
    </row>
    <row r="245" spans="1:8" ht="12.75" customHeight="1" x14ac:dyDescent="0.25">
      <c r="A245" s="285">
        <f t="shared" si="8"/>
        <v>2011.08</v>
      </c>
      <c r="B245" s="124">
        <v>104511.93333333333</v>
      </c>
      <c r="C245" s="125">
        <v>1174</v>
      </c>
      <c r="D245" s="125">
        <v>3142</v>
      </c>
      <c r="E245" s="195">
        <f t="shared" si="6"/>
        <v>108827.93333333333</v>
      </c>
      <c r="F245" s="128">
        <v>8436</v>
      </c>
      <c r="G245" s="129">
        <v>14</v>
      </c>
      <c r="H245" s="196">
        <f t="shared" si="7"/>
        <v>117277.93333333333</v>
      </c>
    </row>
    <row r="246" spans="1:8" ht="12.75" customHeight="1" x14ac:dyDescent="0.25">
      <c r="A246" s="285">
        <f t="shared" si="8"/>
        <v>2011.09</v>
      </c>
      <c r="B246" s="124">
        <v>104581.73333333334</v>
      </c>
      <c r="C246" s="125">
        <v>1173</v>
      </c>
      <c r="D246" s="125">
        <v>3134</v>
      </c>
      <c r="E246" s="195">
        <f t="shared" si="6"/>
        <v>108888.73333333334</v>
      </c>
      <c r="F246" s="128">
        <v>8447</v>
      </c>
      <c r="G246" s="129">
        <v>13</v>
      </c>
      <c r="H246" s="196">
        <f t="shared" si="7"/>
        <v>117348.73333333334</v>
      </c>
    </row>
    <row r="247" spans="1:8" ht="12.75" customHeight="1" x14ac:dyDescent="0.25">
      <c r="A247" s="285">
        <f t="shared" si="8"/>
        <v>2011.1</v>
      </c>
      <c r="B247" s="124">
        <v>104512.66666666667</v>
      </c>
      <c r="C247" s="125">
        <v>1172</v>
      </c>
      <c r="D247" s="125">
        <v>3150</v>
      </c>
      <c r="E247" s="195">
        <f t="shared" si="6"/>
        <v>108834.66666666667</v>
      </c>
      <c r="F247" s="128">
        <v>8430</v>
      </c>
      <c r="G247" s="129">
        <v>11</v>
      </c>
      <c r="H247" s="196">
        <f t="shared" si="7"/>
        <v>117275.66666666667</v>
      </c>
    </row>
    <row r="248" spans="1:8" ht="12.75" customHeight="1" x14ac:dyDescent="0.25">
      <c r="A248" s="285">
        <f t="shared" si="8"/>
        <v>2011.11</v>
      </c>
      <c r="B248" s="124">
        <v>104463.96666666667</v>
      </c>
      <c r="C248" s="125">
        <v>1172</v>
      </c>
      <c r="D248" s="125">
        <v>3133</v>
      </c>
      <c r="E248" s="195">
        <f t="shared" si="6"/>
        <v>108768.96666666667</v>
      </c>
      <c r="F248" s="128">
        <v>8441</v>
      </c>
      <c r="G248" s="129">
        <v>11</v>
      </c>
      <c r="H248" s="196">
        <f t="shared" si="7"/>
        <v>117220.96666666667</v>
      </c>
    </row>
    <row r="249" spans="1:8" ht="12.75" customHeight="1" x14ac:dyDescent="0.25">
      <c r="A249" s="285">
        <f t="shared" si="8"/>
        <v>2011.12</v>
      </c>
      <c r="B249" s="124">
        <v>104404.9</v>
      </c>
      <c r="C249" s="125">
        <v>1131</v>
      </c>
      <c r="D249" s="125">
        <v>3146</v>
      </c>
      <c r="E249" s="195">
        <f t="shared" si="6"/>
        <v>108681.9</v>
      </c>
      <c r="F249" s="128">
        <v>8649</v>
      </c>
      <c r="G249" s="129">
        <v>11</v>
      </c>
      <c r="H249" s="196">
        <f t="shared" si="7"/>
        <v>117341.9</v>
      </c>
    </row>
    <row r="250" spans="1:8" ht="12.75" customHeight="1" x14ac:dyDescent="0.25">
      <c r="A250" s="285">
        <f t="shared" si="8"/>
        <v>2012.01</v>
      </c>
      <c r="B250" s="124">
        <v>106693.26666666666</v>
      </c>
      <c r="C250" s="125">
        <v>1158</v>
      </c>
      <c r="D250" s="125">
        <v>3139</v>
      </c>
      <c r="E250" s="195">
        <f t="shared" si="6"/>
        <v>110990.26666666666</v>
      </c>
      <c r="F250" s="128">
        <v>8811</v>
      </c>
      <c r="G250" s="129">
        <v>9</v>
      </c>
      <c r="H250" s="196">
        <f t="shared" si="7"/>
        <v>119810.26666666666</v>
      </c>
    </row>
    <row r="251" spans="1:8" ht="12.75" customHeight="1" x14ac:dyDescent="0.25">
      <c r="A251" s="285">
        <f t="shared" si="8"/>
        <v>2012.02</v>
      </c>
      <c r="B251" s="124">
        <v>106503.36666666667</v>
      </c>
      <c r="C251" s="125">
        <v>1171</v>
      </c>
      <c r="D251" s="125">
        <v>3127</v>
      </c>
      <c r="E251" s="195">
        <f t="shared" si="6"/>
        <v>110801.36666666667</v>
      </c>
      <c r="F251" s="128">
        <v>8825</v>
      </c>
      <c r="G251" s="129">
        <v>7</v>
      </c>
      <c r="H251" s="196">
        <f t="shared" si="7"/>
        <v>119633.36666666667</v>
      </c>
    </row>
    <row r="252" spans="1:8" ht="12.75" customHeight="1" x14ac:dyDescent="0.25">
      <c r="A252" s="285">
        <f t="shared" si="8"/>
        <v>2012.03</v>
      </c>
      <c r="B252" s="124">
        <v>107355.26666666666</v>
      </c>
      <c r="C252" s="125">
        <v>1219</v>
      </c>
      <c r="D252" s="125">
        <v>3125</v>
      </c>
      <c r="E252" s="195">
        <f t="shared" si="6"/>
        <v>111699.26666666666</v>
      </c>
      <c r="F252" s="128">
        <v>8809</v>
      </c>
      <c r="G252" s="129">
        <v>7</v>
      </c>
      <c r="H252" s="196">
        <f t="shared" si="7"/>
        <v>120515.26666666666</v>
      </c>
    </row>
    <row r="253" spans="1:8" ht="12.75" customHeight="1" x14ac:dyDescent="0.25">
      <c r="A253" s="285">
        <f t="shared" si="8"/>
        <v>2012.04</v>
      </c>
      <c r="B253" s="124">
        <v>109156.7</v>
      </c>
      <c r="C253" s="125">
        <v>1220</v>
      </c>
      <c r="D253" s="125">
        <v>3124</v>
      </c>
      <c r="E253" s="195">
        <f t="shared" si="6"/>
        <v>113500.7</v>
      </c>
      <c r="F253" s="128">
        <v>8810</v>
      </c>
      <c r="G253" s="129">
        <v>7</v>
      </c>
      <c r="H253" s="196">
        <f t="shared" si="7"/>
        <v>122317.7</v>
      </c>
    </row>
    <row r="254" spans="1:8" ht="12.75" customHeight="1" x14ac:dyDescent="0.25">
      <c r="A254" s="285">
        <f t="shared" si="8"/>
        <v>2012.05</v>
      </c>
      <c r="B254" s="124">
        <v>108822.1</v>
      </c>
      <c r="C254" s="125">
        <v>1260</v>
      </c>
      <c r="D254" s="125">
        <v>3143</v>
      </c>
      <c r="E254" s="195">
        <f t="shared" si="6"/>
        <v>113225.1</v>
      </c>
      <c r="F254" s="128">
        <v>8877</v>
      </c>
      <c r="G254" s="129">
        <v>7</v>
      </c>
      <c r="H254" s="196">
        <f t="shared" si="7"/>
        <v>122109.1</v>
      </c>
    </row>
    <row r="255" spans="1:8" ht="12.75" customHeight="1" x14ac:dyDescent="0.25">
      <c r="A255" s="285">
        <f t="shared" si="8"/>
        <v>2012.06</v>
      </c>
      <c r="B255" s="124">
        <v>109125.26666666666</v>
      </c>
      <c r="C255" s="125">
        <v>1265</v>
      </c>
      <c r="D255" s="125">
        <v>3179</v>
      </c>
      <c r="E255" s="195">
        <f t="shared" si="6"/>
        <v>113569.26666666666</v>
      </c>
      <c r="F255" s="128">
        <v>8876</v>
      </c>
      <c r="G255" s="129">
        <v>7</v>
      </c>
      <c r="H255" s="196">
        <f t="shared" si="7"/>
        <v>122452.26666666666</v>
      </c>
    </row>
    <row r="256" spans="1:8" ht="12.75" customHeight="1" x14ac:dyDescent="0.25">
      <c r="A256" s="285">
        <f t="shared" si="8"/>
        <v>2012.07</v>
      </c>
      <c r="B256" s="124">
        <v>109193.8</v>
      </c>
      <c r="C256" s="125">
        <v>1264</v>
      </c>
      <c r="D256" s="125">
        <v>3190</v>
      </c>
      <c r="E256" s="195">
        <f t="shared" si="6"/>
        <v>113647.8</v>
      </c>
      <c r="F256" s="128">
        <v>8856</v>
      </c>
      <c r="G256" s="129">
        <v>7</v>
      </c>
      <c r="H256" s="196">
        <f t="shared" si="7"/>
        <v>122510.8</v>
      </c>
    </row>
    <row r="257" spans="1:8" ht="12.75" customHeight="1" x14ac:dyDescent="0.25">
      <c r="A257" s="285">
        <f t="shared" si="8"/>
        <v>2012.08</v>
      </c>
      <c r="B257" s="124">
        <v>109626</v>
      </c>
      <c r="C257" s="125">
        <v>1275</v>
      </c>
      <c r="D257" s="125">
        <v>3191</v>
      </c>
      <c r="E257" s="195">
        <f t="shared" si="6"/>
        <v>114092</v>
      </c>
      <c r="F257" s="128">
        <v>8871</v>
      </c>
      <c r="G257" s="129">
        <v>7</v>
      </c>
      <c r="H257" s="196">
        <f t="shared" si="7"/>
        <v>122970</v>
      </c>
    </row>
    <row r="258" spans="1:8" ht="12.75" customHeight="1" x14ac:dyDescent="0.25">
      <c r="A258" s="285">
        <f t="shared" si="8"/>
        <v>2012.09</v>
      </c>
      <c r="B258" s="124">
        <v>109547</v>
      </c>
      <c r="C258" s="125">
        <v>1275</v>
      </c>
      <c r="D258" s="125">
        <v>3194</v>
      </c>
      <c r="E258" s="195">
        <f t="shared" si="6"/>
        <v>114016</v>
      </c>
      <c r="F258" s="128">
        <v>8888</v>
      </c>
      <c r="G258" s="129">
        <v>7</v>
      </c>
      <c r="H258" s="196">
        <f t="shared" si="7"/>
        <v>122911</v>
      </c>
    </row>
    <row r="259" spans="1:8" ht="12.75" customHeight="1" x14ac:dyDescent="0.25">
      <c r="A259" s="285">
        <f t="shared" si="8"/>
        <v>2012.1</v>
      </c>
      <c r="B259" s="124">
        <v>110171</v>
      </c>
      <c r="C259" s="125">
        <v>1285</v>
      </c>
      <c r="D259" s="125">
        <v>3210</v>
      </c>
      <c r="E259" s="195">
        <f t="shared" si="6"/>
        <v>114666</v>
      </c>
      <c r="F259" s="128">
        <v>8895</v>
      </c>
      <c r="G259" s="129">
        <v>6</v>
      </c>
      <c r="H259" s="196">
        <f t="shared" si="7"/>
        <v>123567</v>
      </c>
    </row>
    <row r="260" spans="1:8" ht="12.75" customHeight="1" x14ac:dyDescent="0.25">
      <c r="A260" s="285">
        <f t="shared" si="8"/>
        <v>2012.11</v>
      </c>
      <c r="B260" s="124">
        <v>110152</v>
      </c>
      <c r="C260" s="125">
        <v>1284</v>
      </c>
      <c r="D260" s="125">
        <v>3212</v>
      </c>
      <c r="E260" s="195">
        <f t="shared" si="6"/>
        <v>114648</v>
      </c>
      <c r="F260" s="128">
        <v>8879</v>
      </c>
      <c r="G260" s="129">
        <v>5</v>
      </c>
      <c r="H260" s="196">
        <f t="shared" si="7"/>
        <v>123532</v>
      </c>
    </row>
    <row r="261" spans="1:8" ht="12.75" customHeight="1" x14ac:dyDescent="0.25">
      <c r="A261" s="285">
        <f t="shared" si="8"/>
        <v>2012.12</v>
      </c>
      <c r="B261" s="124">
        <v>110149</v>
      </c>
      <c r="C261" s="125">
        <v>1281</v>
      </c>
      <c r="D261" s="125">
        <v>3209</v>
      </c>
      <c r="E261" s="195">
        <f t="shared" si="6"/>
        <v>114639</v>
      </c>
      <c r="F261" s="128">
        <v>8867</v>
      </c>
      <c r="G261" s="129">
        <v>5</v>
      </c>
      <c r="H261" s="196">
        <f t="shared" si="7"/>
        <v>123511</v>
      </c>
    </row>
    <row r="262" spans="1:8" ht="12.75" customHeight="1" x14ac:dyDescent="0.25">
      <c r="A262" s="285">
        <f t="shared" si="8"/>
        <v>2013.01</v>
      </c>
      <c r="B262" s="124">
        <v>110518</v>
      </c>
      <c r="C262" s="125">
        <v>1273</v>
      </c>
      <c r="D262" s="125">
        <v>3205</v>
      </c>
      <c r="E262" s="195">
        <f t="shared" si="6"/>
        <v>114996</v>
      </c>
      <c r="F262" s="128">
        <v>8864</v>
      </c>
      <c r="G262" s="129">
        <v>5</v>
      </c>
      <c r="H262" s="196">
        <f t="shared" si="7"/>
        <v>123865</v>
      </c>
    </row>
    <row r="263" spans="1:8" ht="12.75" customHeight="1" x14ac:dyDescent="0.25">
      <c r="A263" s="285">
        <f t="shared" si="8"/>
        <v>2013.02</v>
      </c>
      <c r="B263" s="124">
        <v>110570</v>
      </c>
      <c r="C263" s="125">
        <v>1272</v>
      </c>
      <c r="D263" s="125">
        <v>3197</v>
      </c>
      <c r="E263" s="195">
        <f t="shared" si="6"/>
        <v>115039</v>
      </c>
      <c r="F263" s="128">
        <v>8880</v>
      </c>
      <c r="G263" s="129">
        <v>5</v>
      </c>
      <c r="H263" s="196">
        <f t="shared" si="7"/>
        <v>123924</v>
      </c>
    </row>
    <row r="264" spans="1:8" ht="12.75" customHeight="1" x14ac:dyDescent="0.25">
      <c r="A264" s="285">
        <f t="shared" si="8"/>
        <v>2013.03</v>
      </c>
      <c r="B264" s="124">
        <v>110565</v>
      </c>
      <c r="C264" s="125">
        <v>1280</v>
      </c>
      <c r="D264" s="125">
        <v>3192</v>
      </c>
      <c r="E264" s="195">
        <f t="shared" si="6"/>
        <v>115037</v>
      </c>
      <c r="F264" s="128">
        <v>8884</v>
      </c>
      <c r="G264" s="129">
        <v>4</v>
      </c>
      <c r="H264" s="196">
        <f t="shared" si="7"/>
        <v>123925</v>
      </c>
    </row>
    <row r="265" spans="1:8" ht="12.75" customHeight="1" x14ac:dyDescent="0.25">
      <c r="A265" s="285">
        <f t="shared" si="8"/>
        <v>2013.04</v>
      </c>
      <c r="B265" s="124">
        <v>110768</v>
      </c>
      <c r="C265" s="125">
        <v>1277</v>
      </c>
      <c r="D265" s="125">
        <v>3188</v>
      </c>
      <c r="E265" s="195">
        <f t="shared" si="6"/>
        <v>115233</v>
      </c>
      <c r="F265" s="128">
        <v>8894</v>
      </c>
      <c r="G265" s="129">
        <v>4</v>
      </c>
      <c r="H265" s="196">
        <f t="shared" si="7"/>
        <v>124131</v>
      </c>
    </row>
    <row r="266" spans="1:8" ht="12.75" customHeight="1" x14ac:dyDescent="0.25">
      <c r="A266" s="285">
        <f t="shared" si="8"/>
        <v>2013.05</v>
      </c>
      <c r="B266" s="124">
        <v>114324</v>
      </c>
      <c r="C266" s="125">
        <v>1355</v>
      </c>
      <c r="D266" s="125">
        <v>3208</v>
      </c>
      <c r="E266" s="195">
        <f t="shared" si="6"/>
        <v>118887</v>
      </c>
      <c r="F266" s="128">
        <v>8869</v>
      </c>
      <c r="G266" s="129">
        <v>4</v>
      </c>
      <c r="H266" s="196">
        <f t="shared" si="7"/>
        <v>127760</v>
      </c>
    </row>
    <row r="267" spans="1:8" ht="12.75" customHeight="1" x14ac:dyDescent="0.25">
      <c r="A267" s="285">
        <f t="shared" si="8"/>
        <v>2013.06</v>
      </c>
      <c r="B267" s="124">
        <v>114372</v>
      </c>
      <c r="C267" s="125">
        <v>1383</v>
      </c>
      <c r="D267" s="125">
        <v>3262</v>
      </c>
      <c r="E267" s="195">
        <f t="shared" si="6"/>
        <v>119017</v>
      </c>
      <c r="F267" s="128">
        <v>8893</v>
      </c>
      <c r="G267" s="129">
        <v>4</v>
      </c>
      <c r="H267" s="196">
        <f t="shared" si="7"/>
        <v>127914</v>
      </c>
    </row>
    <row r="268" spans="1:8" ht="12.75" customHeight="1" x14ac:dyDescent="0.25">
      <c r="A268" s="285">
        <f t="shared" si="8"/>
        <v>2013.07</v>
      </c>
      <c r="B268" s="124">
        <v>114388</v>
      </c>
      <c r="C268" s="125">
        <v>1387</v>
      </c>
      <c r="D268" s="125">
        <v>3266</v>
      </c>
      <c r="E268" s="195">
        <f t="shared" ref="E268:E331" si="9">SUM(B268:D268)</f>
        <v>119041</v>
      </c>
      <c r="F268" s="128">
        <v>8889</v>
      </c>
      <c r="G268" s="129">
        <v>4</v>
      </c>
      <c r="H268" s="196">
        <f t="shared" ref="H268:H331" si="10">E268+F268+G268</f>
        <v>127934</v>
      </c>
    </row>
    <row r="269" spans="1:8" ht="12.75" customHeight="1" x14ac:dyDescent="0.25">
      <c r="A269" s="285">
        <f t="shared" si="8"/>
        <v>2013.08</v>
      </c>
      <c r="B269" s="124">
        <v>114560</v>
      </c>
      <c r="C269" s="125">
        <v>1390</v>
      </c>
      <c r="D269" s="125">
        <v>3278</v>
      </c>
      <c r="E269" s="195">
        <f t="shared" si="9"/>
        <v>119228</v>
      </c>
      <c r="F269" s="128">
        <v>8888</v>
      </c>
      <c r="G269" s="129">
        <v>4</v>
      </c>
      <c r="H269" s="196">
        <f t="shared" si="10"/>
        <v>128120</v>
      </c>
    </row>
    <row r="270" spans="1:8" ht="12.75" customHeight="1" x14ac:dyDescent="0.25">
      <c r="A270" s="285">
        <f t="shared" si="8"/>
        <v>2013.09</v>
      </c>
      <c r="B270" s="124">
        <v>114504</v>
      </c>
      <c r="C270" s="125">
        <v>1394</v>
      </c>
      <c r="D270" s="125">
        <v>3298</v>
      </c>
      <c r="E270" s="195">
        <f t="shared" si="9"/>
        <v>119196</v>
      </c>
      <c r="F270" s="128">
        <v>8886</v>
      </c>
      <c r="G270" s="129">
        <v>3</v>
      </c>
      <c r="H270" s="196">
        <f t="shared" si="10"/>
        <v>128085</v>
      </c>
    </row>
    <row r="271" spans="1:8" ht="12.75" customHeight="1" x14ac:dyDescent="0.25">
      <c r="A271" s="285">
        <f t="shared" si="8"/>
        <v>2013.1</v>
      </c>
      <c r="B271" s="124">
        <v>115264</v>
      </c>
      <c r="C271" s="125">
        <v>1397</v>
      </c>
      <c r="D271" s="125">
        <v>3331</v>
      </c>
      <c r="E271" s="195">
        <f t="shared" si="9"/>
        <v>119992</v>
      </c>
      <c r="F271" s="128">
        <v>8893</v>
      </c>
      <c r="G271" s="129">
        <v>3</v>
      </c>
      <c r="H271" s="196">
        <f t="shared" si="10"/>
        <v>128888</v>
      </c>
    </row>
    <row r="272" spans="1:8" ht="12.75" customHeight="1" x14ac:dyDescent="0.25">
      <c r="A272" s="285">
        <f t="shared" si="8"/>
        <v>2013.11</v>
      </c>
      <c r="B272" s="124">
        <v>115144</v>
      </c>
      <c r="C272" s="125">
        <v>1392</v>
      </c>
      <c r="D272" s="125">
        <v>3349</v>
      </c>
      <c r="E272" s="195">
        <f t="shared" si="9"/>
        <v>119885</v>
      </c>
      <c r="F272" s="128">
        <v>8979</v>
      </c>
      <c r="G272" s="129">
        <v>3</v>
      </c>
      <c r="H272" s="196">
        <f t="shared" si="10"/>
        <v>128867</v>
      </c>
    </row>
    <row r="273" spans="1:8" ht="12.75" customHeight="1" x14ac:dyDescent="0.25">
      <c r="A273" s="285">
        <f t="shared" si="8"/>
        <v>2013.12</v>
      </c>
      <c r="B273" s="124">
        <v>115374</v>
      </c>
      <c r="C273" s="125">
        <v>1388</v>
      </c>
      <c r="D273" s="125">
        <v>3454</v>
      </c>
      <c r="E273" s="195">
        <f t="shared" si="9"/>
        <v>120216</v>
      </c>
      <c r="F273" s="128">
        <v>8929</v>
      </c>
      <c r="G273" s="129">
        <v>3</v>
      </c>
      <c r="H273" s="196">
        <f t="shared" si="10"/>
        <v>129148</v>
      </c>
    </row>
    <row r="274" spans="1:8" ht="12.75" customHeight="1" x14ac:dyDescent="0.25">
      <c r="A274" s="285">
        <f t="shared" si="8"/>
        <v>2014.01</v>
      </c>
      <c r="B274" s="124">
        <v>115671</v>
      </c>
      <c r="C274" s="125">
        <v>1383</v>
      </c>
      <c r="D274" s="125">
        <v>3482</v>
      </c>
      <c r="E274" s="195">
        <f t="shared" si="9"/>
        <v>120536</v>
      </c>
      <c r="F274" s="128">
        <v>8848</v>
      </c>
      <c r="G274" s="129">
        <v>2</v>
      </c>
      <c r="H274" s="196">
        <f t="shared" si="10"/>
        <v>129386</v>
      </c>
    </row>
    <row r="275" spans="1:8" ht="12.75" customHeight="1" x14ac:dyDescent="0.25">
      <c r="A275" s="285">
        <f t="shared" si="8"/>
        <v>2014.02</v>
      </c>
      <c r="B275" s="124">
        <v>117273</v>
      </c>
      <c r="C275" s="125">
        <v>1384</v>
      </c>
      <c r="D275" s="125">
        <v>3480</v>
      </c>
      <c r="E275" s="195">
        <f t="shared" si="9"/>
        <v>122137</v>
      </c>
      <c r="F275" s="128">
        <v>8859</v>
      </c>
      <c r="G275" s="129">
        <v>2</v>
      </c>
      <c r="H275" s="196">
        <f t="shared" si="10"/>
        <v>130998</v>
      </c>
    </row>
    <row r="276" spans="1:8" ht="12.75" customHeight="1" x14ac:dyDescent="0.25">
      <c r="A276" s="285">
        <f t="shared" si="8"/>
        <v>2014.03</v>
      </c>
      <c r="B276" s="124">
        <v>116935</v>
      </c>
      <c r="C276" s="125">
        <v>1393</v>
      </c>
      <c r="D276" s="125">
        <v>3478</v>
      </c>
      <c r="E276" s="195">
        <f t="shared" si="9"/>
        <v>121806</v>
      </c>
      <c r="F276" s="128">
        <v>8846</v>
      </c>
      <c r="G276" s="129">
        <v>2</v>
      </c>
      <c r="H276" s="196">
        <f t="shared" si="10"/>
        <v>130654</v>
      </c>
    </row>
    <row r="277" spans="1:8" ht="12.75" customHeight="1" x14ac:dyDescent="0.25">
      <c r="A277" s="285">
        <f t="shared" si="8"/>
        <v>2014.04</v>
      </c>
      <c r="B277" s="124">
        <v>116832</v>
      </c>
      <c r="C277" s="125">
        <v>1430</v>
      </c>
      <c r="D277" s="125">
        <v>3507</v>
      </c>
      <c r="E277" s="195">
        <f t="shared" si="9"/>
        <v>121769</v>
      </c>
      <c r="F277" s="128">
        <v>8804</v>
      </c>
      <c r="G277" s="129">
        <v>1</v>
      </c>
      <c r="H277" s="196">
        <f t="shared" si="10"/>
        <v>130574</v>
      </c>
    </row>
    <row r="278" spans="1:8" ht="12.75" customHeight="1" x14ac:dyDescent="0.25">
      <c r="A278" s="285">
        <f t="shared" si="8"/>
        <v>2014.05</v>
      </c>
      <c r="B278" s="124">
        <v>117014</v>
      </c>
      <c r="C278" s="125">
        <v>1476</v>
      </c>
      <c r="D278" s="125">
        <v>3521</v>
      </c>
      <c r="E278" s="195">
        <f t="shared" si="9"/>
        <v>122011</v>
      </c>
      <c r="F278" s="128">
        <v>8849</v>
      </c>
      <c r="G278" s="129">
        <v>1</v>
      </c>
      <c r="H278" s="196">
        <f t="shared" si="10"/>
        <v>130861</v>
      </c>
    </row>
    <row r="279" spans="1:8" ht="12.75" customHeight="1" x14ac:dyDescent="0.25">
      <c r="A279" s="285">
        <f t="shared" si="8"/>
        <v>2014.06</v>
      </c>
      <c r="B279" s="124">
        <v>117401</v>
      </c>
      <c r="C279" s="125">
        <v>1478</v>
      </c>
      <c r="D279" s="125">
        <v>3548</v>
      </c>
      <c r="E279" s="195">
        <f t="shared" si="9"/>
        <v>122427</v>
      </c>
      <c r="F279" s="128">
        <v>8897</v>
      </c>
      <c r="G279" s="129">
        <v>1</v>
      </c>
      <c r="H279" s="196">
        <f t="shared" si="10"/>
        <v>131325</v>
      </c>
    </row>
    <row r="280" spans="1:8" ht="12.75" customHeight="1" x14ac:dyDescent="0.25">
      <c r="A280" s="285">
        <f t="shared" si="8"/>
        <v>2014.07</v>
      </c>
      <c r="B280" s="124">
        <v>117441</v>
      </c>
      <c r="C280" s="125">
        <v>1486</v>
      </c>
      <c r="D280" s="125">
        <v>3552</v>
      </c>
      <c r="E280" s="195">
        <f t="shared" si="9"/>
        <v>122479</v>
      </c>
      <c r="F280" s="128">
        <v>8888</v>
      </c>
      <c r="G280" s="129">
        <v>1</v>
      </c>
      <c r="H280" s="196">
        <f t="shared" si="10"/>
        <v>131368</v>
      </c>
    </row>
    <row r="281" spans="1:8" ht="12.75" customHeight="1" x14ac:dyDescent="0.25">
      <c r="A281" s="285">
        <f t="shared" si="8"/>
        <v>2014.08</v>
      </c>
      <c r="B281" s="124">
        <v>118120</v>
      </c>
      <c r="C281" s="125">
        <v>1485</v>
      </c>
      <c r="D281" s="125">
        <v>3559</v>
      </c>
      <c r="E281" s="195">
        <f t="shared" si="9"/>
        <v>123164</v>
      </c>
      <c r="F281" s="128">
        <v>8907</v>
      </c>
      <c r="G281" s="129">
        <v>1</v>
      </c>
      <c r="H281" s="196">
        <f t="shared" si="10"/>
        <v>132072</v>
      </c>
    </row>
    <row r="282" spans="1:8" ht="12.75" customHeight="1" x14ac:dyDescent="0.25">
      <c r="A282" s="285">
        <f t="shared" si="8"/>
        <v>2014.09</v>
      </c>
      <c r="B282" s="124">
        <v>118273</v>
      </c>
      <c r="C282" s="125">
        <v>1487</v>
      </c>
      <c r="D282" s="125">
        <v>3566</v>
      </c>
      <c r="E282" s="195">
        <f t="shared" si="9"/>
        <v>123326</v>
      </c>
      <c r="F282" s="128">
        <v>8908</v>
      </c>
      <c r="G282" s="129">
        <v>1</v>
      </c>
      <c r="H282" s="196">
        <f t="shared" si="10"/>
        <v>132235</v>
      </c>
    </row>
    <row r="283" spans="1:8" ht="12.75" customHeight="1" x14ac:dyDescent="0.25">
      <c r="A283" s="285">
        <f t="shared" si="8"/>
        <v>2014.1</v>
      </c>
      <c r="B283" s="124">
        <v>118603</v>
      </c>
      <c r="C283" s="125">
        <v>1485</v>
      </c>
      <c r="D283" s="125">
        <v>3612</v>
      </c>
      <c r="E283" s="195">
        <f t="shared" si="9"/>
        <v>123700</v>
      </c>
      <c r="F283" s="128">
        <v>9015</v>
      </c>
      <c r="G283" s="129">
        <v>1</v>
      </c>
      <c r="H283" s="196">
        <f t="shared" si="10"/>
        <v>132716</v>
      </c>
    </row>
    <row r="284" spans="1:8" ht="12.75" customHeight="1" x14ac:dyDescent="0.25">
      <c r="A284" s="285">
        <f t="shared" si="8"/>
        <v>2014.11</v>
      </c>
      <c r="B284" s="124">
        <v>118530</v>
      </c>
      <c r="C284" s="125">
        <v>1758</v>
      </c>
      <c r="D284" s="125">
        <v>3626</v>
      </c>
      <c r="E284" s="195">
        <f t="shared" si="9"/>
        <v>123914</v>
      </c>
      <c r="F284" s="128">
        <v>9103</v>
      </c>
      <c r="G284" s="129">
        <v>1</v>
      </c>
      <c r="H284" s="196">
        <f t="shared" si="10"/>
        <v>133018</v>
      </c>
    </row>
    <row r="285" spans="1:8" ht="12.75" customHeight="1" x14ac:dyDescent="0.25">
      <c r="A285" s="285">
        <f t="shared" si="8"/>
        <v>2014.12</v>
      </c>
      <c r="B285" s="124">
        <v>118574</v>
      </c>
      <c r="C285" s="125">
        <v>1758</v>
      </c>
      <c r="D285" s="125">
        <v>3631</v>
      </c>
      <c r="E285" s="195">
        <f t="shared" si="9"/>
        <v>123963</v>
      </c>
      <c r="F285" s="128">
        <v>9093</v>
      </c>
      <c r="G285" s="129">
        <v>1</v>
      </c>
      <c r="H285" s="196">
        <f t="shared" si="10"/>
        <v>133057</v>
      </c>
    </row>
    <row r="286" spans="1:8" ht="12.75" customHeight="1" x14ac:dyDescent="0.25">
      <c r="A286" s="285">
        <f t="shared" si="8"/>
        <v>2015.01</v>
      </c>
      <c r="B286" s="124">
        <v>118442</v>
      </c>
      <c r="C286" s="125">
        <v>1486</v>
      </c>
      <c r="D286" s="125">
        <v>3639</v>
      </c>
      <c r="E286" s="195">
        <f t="shared" si="9"/>
        <v>123567</v>
      </c>
      <c r="F286" s="128">
        <v>9078</v>
      </c>
      <c r="G286" s="129">
        <v>1</v>
      </c>
      <c r="H286" s="196">
        <f t="shared" si="10"/>
        <v>132646</v>
      </c>
    </row>
    <row r="287" spans="1:8" ht="12.75" customHeight="1" x14ac:dyDescent="0.25">
      <c r="A287" s="285">
        <f t="shared" si="8"/>
        <v>2015.02</v>
      </c>
      <c r="B287" s="124">
        <v>119305</v>
      </c>
      <c r="C287" s="125">
        <v>1487</v>
      </c>
      <c r="D287" s="125">
        <v>3630</v>
      </c>
      <c r="E287" s="195">
        <f t="shared" si="9"/>
        <v>124422</v>
      </c>
      <c r="F287" s="128">
        <v>9170</v>
      </c>
      <c r="G287" s="129">
        <v>1</v>
      </c>
      <c r="H287" s="196">
        <f t="shared" si="10"/>
        <v>133593</v>
      </c>
    </row>
    <row r="288" spans="1:8" ht="12.75" customHeight="1" x14ac:dyDescent="0.25">
      <c r="A288" s="285">
        <f t="shared" si="8"/>
        <v>2015.03</v>
      </c>
      <c r="B288" s="124">
        <v>119200</v>
      </c>
      <c r="C288" s="125">
        <v>1485</v>
      </c>
      <c r="D288" s="125">
        <v>3627</v>
      </c>
      <c r="E288" s="195">
        <f t="shared" si="9"/>
        <v>124312</v>
      </c>
      <c r="F288" s="128">
        <v>9155</v>
      </c>
      <c r="G288" s="129">
        <v>1</v>
      </c>
      <c r="H288" s="196">
        <f t="shared" si="10"/>
        <v>133468</v>
      </c>
    </row>
    <row r="289" spans="1:8" ht="12.75" customHeight="1" x14ac:dyDescent="0.25">
      <c r="A289" s="285">
        <f t="shared" si="8"/>
        <v>2015.04</v>
      </c>
      <c r="B289" s="124">
        <v>119816</v>
      </c>
      <c r="C289" s="125">
        <v>1482</v>
      </c>
      <c r="D289" s="125">
        <v>3683</v>
      </c>
      <c r="E289" s="195">
        <f t="shared" si="9"/>
        <v>124981</v>
      </c>
      <c r="F289" s="128">
        <v>9249</v>
      </c>
      <c r="G289" s="129">
        <v>1</v>
      </c>
      <c r="H289" s="196">
        <f t="shared" si="10"/>
        <v>134231</v>
      </c>
    </row>
    <row r="290" spans="1:8" ht="12.75" customHeight="1" x14ac:dyDescent="0.25">
      <c r="A290" s="285">
        <f t="shared" si="8"/>
        <v>2015.05</v>
      </c>
      <c r="B290" s="124">
        <v>120736</v>
      </c>
      <c r="C290" s="125">
        <v>1481</v>
      </c>
      <c r="D290" s="125">
        <v>3718</v>
      </c>
      <c r="E290" s="195">
        <f t="shared" si="9"/>
        <v>125935</v>
      </c>
      <c r="F290" s="128">
        <v>9216</v>
      </c>
      <c r="G290" s="129">
        <v>1</v>
      </c>
      <c r="H290" s="196">
        <f t="shared" si="10"/>
        <v>135152</v>
      </c>
    </row>
    <row r="291" spans="1:8" ht="12.75" customHeight="1" x14ac:dyDescent="0.25">
      <c r="A291" s="285">
        <f t="shared" si="8"/>
        <v>2015.06</v>
      </c>
      <c r="B291" s="124">
        <v>121932</v>
      </c>
      <c r="C291" s="125">
        <v>1516</v>
      </c>
      <c r="D291" s="125">
        <v>3728</v>
      </c>
      <c r="E291" s="195">
        <f t="shared" si="9"/>
        <v>127176</v>
      </c>
      <c r="F291" s="128">
        <v>9386</v>
      </c>
      <c r="G291" s="129">
        <v>1</v>
      </c>
      <c r="H291" s="196">
        <f t="shared" si="10"/>
        <v>136563</v>
      </c>
    </row>
    <row r="292" spans="1:8" ht="12.75" customHeight="1" x14ac:dyDescent="0.25">
      <c r="A292" s="285">
        <f t="shared" si="8"/>
        <v>2015.07</v>
      </c>
      <c r="B292" s="124">
        <v>123123</v>
      </c>
      <c r="C292" s="125">
        <v>1607</v>
      </c>
      <c r="D292" s="125">
        <v>3740</v>
      </c>
      <c r="E292" s="195">
        <f t="shared" si="9"/>
        <v>128470</v>
      </c>
      <c r="F292" s="128">
        <v>9384</v>
      </c>
      <c r="G292" s="129">
        <v>1</v>
      </c>
      <c r="H292" s="196">
        <f t="shared" si="10"/>
        <v>137855</v>
      </c>
    </row>
    <row r="293" spans="1:8" ht="12.75" customHeight="1" x14ac:dyDescent="0.25">
      <c r="A293" s="285">
        <f t="shared" si="8"/>
        <v>2015.08</v>
      </c>
      <c r="B293" s="124">
        <v>123182</v>
      </c>
      <c r="C293" s="125">
        <v>1609</v>
      </c>
      <c r="D293" s="125">
        <v>3743</v>
      </c>
      <c r="E293" s="195">
        <f t="shared" si="9"/>
        <v>128534</v>
      </c>
      <c r="F293" s="128">
        <v>9371</v>
      </c>
      <c r="G293" s="123"/>
      <c r="H293" s="196">
        <f t="shared" si="10"/>
        <v>137905</v>
      </c>
    </row>
    <row r="294" spans="1:8" ht="12.75" customHeight="1" x14ac:dyDescent="0.25">
      <c r="A294" s="285">
        <f t="shared" si="8"/>
        <v>2015.09</v>
      </c>
      <c r="B294" s="124">
        <v>123298</v>
      </c>
      <c r="C294" s="125">
        <v>1604</v>
      </c>
      <c r="D294" s="125">
        <v>3752</v>
      </c>
      <c r="E294" s="195">
        <f t="shared" si="9"/>
        <v>128654</v>
      </c>
      <c r="F294" s="128">
        <v>9377</v>
      </c>
      <c r="G294" s="123"/>
      <c r="H294" s="196">
        <f t="shared" si="10"/>
        <v>138031</v>
      </c>
    </row>
    <row r="295" spans="1:8" ht="12.75" customHeight="1" x14ac:dyDescent="0.25">
      <c r="A295" s="285">
        <f t="shared" si="8"/>
        <v>2015.1</v>
      </c>
      <c r="B295" s="124">
        <v>123324</v>
      </c>
      <c r="C295" s="125">
        <v>1607</v>
      </c>
      <c r="D295" s="125">
        <v>3754</v>
      </c>
      <c r="E295" s="195">
        <f t="shared" si="9"/>
        <v>128685</v>
      </c>
      <c r="F295" s="128">
        <v>9347</v>
      </c>
      <c r="G295" s="123"/>
      <c r="H295" s="196">
        <f t="shared" si="10"/>
        <v>138032</v>
      </c>
    </row>
    <row r="296" spans="1:8" ht="12.75" customHeight="1" x14ac:dyDescent="0.25">
      <c r="A296" s="285">
        <f t="shared" si="8"/>
        <v>2015.11</v>
      </c>
      <c r="B296" s="124">
        <v>123152</v>
      </c>
      <c r="C296" s="125">
        <v>1589</v>
      </c>
      <c r="D296" s="125">
        <v>3752</v>
      </c>
      <c r="E296" s="195">
        <f t="shared" si="9"/>
        <v>128493</v>
      </c>
      <c r="F296" s="128">
        <v>9366</v>
      </c>
      <c r="G296" s="123"/>
      <c r="H296" s="196">
        <f t="shared" si="10"/>
        <v>137859</v>
      </c>
    </row>
    <row r="297" spans="1:8" ht="12.75" customHeight="1" x14ac:dyDescent="0.25">
      <c r="A297" s="285">
        <f t="shared" si="8"/>
        <v>2015.12</v>
      </c>
      <c r="B297" s="124">
        <v>123512</v>
      </c>
      <c r="C297" s="125">
        <v>1530</v>
      </c>
      <c r="D297" s="125">
        <v>3792</v>
      </c>
      <c r="E297" s="195">
        <f t="shared" si="9"/>
        <v>128834</v>
      </c>
      <c r="F297" s="128">
        <v>9399</v>
      </c>
      <c r="G297" s="123"/>
      <c r="H297" s="196">
        <f t="shared" si="10"/>
        <v>138233</v>
      </c>
    </row>
    <row r="298" spans="1:8" ht="12.75" customHeight="1" x14ac:dyDescent="0.25">
      <c r="A298" s="285">
        <f t="shared" si="8"/>
        <v>2016.01</v>
      </c>
      <c r="B298" s="124">
        <v>123763</v>
      </c>
      <c r="C298" s="125">
        <v>1564</v>
      </c>
      <c r="D298" s="125">
        <v>3790</v>
      </c>
      <c r="E298" s="195">
        <f t="shared" si="9"/>
        <v>129117</v>
      </c>
      <c r="F298" s="128">
        <v>9402</v>
      </c>
      <c r="G298" s="123"/>
      <c r="H298" s="196">
        <f t="shared" si="10"/>
        <v>138519</v>
      </c>
    </row>
    <row r="299" spans="1:8" ht="12.75" customHeight="1" x14ac:dyDescent="0.25">
      <c r="A299" s="285">
        <f t="shared" si="8"/>
        <v>2016.02</v>
      </c>
      <c r="B299" s="124">
        <v>123749</v>
      </c>
      <c r="C299" s="125">
        <v>1568</v>
      </c>
      <c r="D299" s="125">
        <v>3777</v>
      </c>
      <c r="E299" s="195">
        <f t="shared" si="9"/>
        <v>129094</v>
      </c>
      <c r="F299" s="128">
        <v>9400</v>
      </c>
      <c r="G299" s="123"/>
      <c r="H299" s="196">
        <f t="shared" si="10"/>
        <v>138494</v>
      </c>
    </row>
    <row r="300" spans="1:8" ht="12.75" customHeight="1" x14ac:dyDescent="0.25">
      <c r="A300" s="285">
        <f t="shared" si="8"/>
        <v>2016.03</v>
      </c>
      <c r="B300" s="124">
        <v>124002</v>
      </c>
      <c r="C300" s="125">
        <v>1606</v>
      </c>
      <c r="D300" s="125">
        <v>3794</v>
      </c>
      <c r="E300" s="195">
        <f t="shared" si="9"/>
        <v>129402</v>
      </c>
      <c r="F300" s="128">
        <v>9385</v>
      </c>
      <c r="G300" s="123"/>
      <c r="H300" s="196">
        <f t="shared" si="10"/>
        <v>138787</v>
      </c>
    </row>
    <row r="301" spans="1:8" ht="12.75" customHeight="1" x14ac:dyDescent="0.25">
      <c r="A301" s="285">
        <f t="shared" si="8"/>
        <v>2016.04</v>
      </c>
      <c r="B301" s="124">
        <v>123920</v>
      </c>
      <c r="C301" s="125">
        <v>1607</v>
      </c>
      <c r="D301" s="125">
        <v>3835</v>
      </c>
      <c r="E301" s="195">
        <f t="shared" si="9"/>
        <v>129362</v>
      </c>
      <c r="F301" s="128">
        <v>9331</v>
      </c>
      <c r="G301" s="123"/>
      <c r="H301" s="196">
        <f t="shared" si="10"/>
        <v>138693</v>
      </c>
    </row>
    <row r="302" spans="1:8" ht="12.75" customHeight="1" x14ac:dyDescent="0.25">
      <c r="A302" s="285">
        <f t="shared" si="8"/>
        <v>2016.05</v>
      </c>
      <c r="B302" s="124">
        <v>124439</v>
      </c>
      <c r="C302" s="125">
        <v>1607</v>
      </c>
      <c r="D302" s="125">
        <v>3873</v>
      </c>
      <c r="E302" s="195">
        <f t="shared" si="9"/>
        <v>129919</v>
      </c>
      <c r="F302" s="128">
        <v>9335</v>
      </c>
      <c r="G302" s="123"/>
      <c r="H302" s="196">
        <f t="shared" si="10"/>
        <v>139254</v>
      </c>
    </row>
    <row r="303" spans="1:8" ht="12.75" customHeight="1" x14ac:dyDescent="0.25">
      <c r="A303" s="285">
        <f t="shared" ref="A303:A357" si="11">A291+1</f>
        <v>2016.06</v>
      </c>
      <c r="B303" s="124">
        <v>124487</v>
      </c>
      <c r="C303" s="125">
        <v>1611</v>
      </c>
      <c r="D303" s="125">
        <v>3878</v>
      </c>
      <c r="E303" s="195">
        <f t="shared" si="9"/>
        <v>129976</v>
      </c>
      <c r="F303" s="128">
        <v>9333</v>
      </c>
      <c r="G303" s="123"/>
      <c r="H303" s="196">
        <f t="shared" si="10"/>
        <v>139309</v>
      </c>
    </row>
    <row r="304" spans="1:8" ht="12.75" customHeight="1" x14ac:dyDescent="0.25">
      <c r="A304" s="285">
        <f t="shared" si="11"/>
        <v>2016.07</v>
      </c>
      <c r="B304" s="124">
        <v>124444</v>
      </c>
      <c r="C304" s="125">
        <v>1612</v>
      </c>
      <c r="D304" s="125">
        <v>3870</v>
      </c>
      <c r="E304" s="195">
        <f t="shared" si="9"/>
        <v>129926</v>
      </c>
      <c r="F304" s="128">
        <v>9315</v>
      </c>
      <c r="G304" s="123"/>
      <c r="H304" s="196">
        <f t="shared" si="10"/>
        <v>139241</v>
      </c>
    </row>
    <row r="305" spans="1:8" ht="12.75" customHeight="1" x14ac:dyDescent="0.25">
      <c r="A305" s="285">
        <f t="shared" si="11"/>
        <v>2016.08</v>
      </c>
      <c r="B305" s="124">
        <v>123706</v>
      </c>
      <c r="C305" s="125">
        <v>1610</v>
      </c>
      <c r="D305" s="125">
        <v>3865</v>
      </c>
      <c r="E305" s="195">
        <f t="shared" si="9"/>
        <v>129181</v>
      </c>
      <c r="F305" s="128">
        <v>9305</v>
      </c>
      <c r="G305" s="123"/>
      <c r="H305" s="196">
        <f t="shared" si="10"/>
        <v>138486</v>
      </c>
    </row>
    <row r="306" spans="1:8" ht="12.75" customHeight="1" x14ac:dyDescent="0.25">
      <c r="A306" s="285">
        <f t="shared" si="11"/>
        <v>2016.09</v>
      </c>
      <c r="B306" s="124">
        <v>123862</v>
      </c>
      <c r="C306" s="125">
        <v>1614</v>
      </c>
      <c r="D306" s="125">
        <v>3914</v>
      </c>
      <c r="E306" s="195">
        <f t="shared" si="9"/>
        <v>129390</v>
      </c>
      <c r="F306" s="128">
        <v>9297</v>
      </c>
      <c r="G306" s="123"/>
      <c r="H306" s="196">
        <f t="shared" si="10"/>
        <v>138687</v>
      </c>
    </row>
    <row r="307" spans="1:8" ht="12.75" customHeight="1" x14ac:dyDescent="0.25">
      <c r="A307" s="285">
        <f t="shared" si="11"/>
        <v>2016.1</v>
      </c>
      <c r="B307" s="124">
        <v>124569</v>
      </c>
      <c r="C307" s="125">
        <v>1613</v>
      </c>
      <c r="D307" s="125">
        <v>3920</v>
      </c>
      <c r="E307" s="195">
        <f t="shared" si="9"/>
        <v>130102</v>
      </c>
      <c r="F307" s="128">
        <v>9307</v>
      </c>
      <c r="G307" s="123"/>
      <c r="H307" s="196">
        <f t="shared" si="10"/>
        <v>139409</v>
      </c>
    </row>
    <row r="308" spans="1:8" ht="12.75" customHeight="1" x14ac:dyDescent="0.25">
      <c r="A308" s="285">
        <f t="shared" si="11"/>
        <v>2016.11</v>
      </c>
      <c r="B308" s="124">
        <v>124662</v>
      </c>
      <c r="C308" s="125">
        <v>1610</v>
      </c>
      <c r="D308" s="125">
        <v>3952</v>
      </c>
      <c r="E308" s="195">
        <f t="shared" si="9"/>
        <v>130224</v>
      </c>
      <c r="F308" s="128">
        <v>9299</v>
      </c>
      <c r="G308" s="123"/>
      <c r="H308" s="196">
        <f t="shared" si="10"/>
        <v>139523</v>
      </c>
    </row>
    <row r="309" spans="1:8" ht="12.75" customHeight="1" x14ac:dyDescent="0.25">
      <c r="A309" s="285">
        <f t="shared" si="11"/>
        <v>2016.12</v>
      </c>
      <c r="B309" s="124">
        <v>124715</v>
      </c>
      <c r="C309" s="125">
        <v>1614</v>
      </c>
      <c r="D309" s="125">
        <v>3979</v>
      </c>
      <c r="E309" s="195">
        <f t="shared" si="9"/>
        <v>130308</v>
      </c>
      <c r="F309" s="128">
        <v>9339</v>
      </c>
      <c r="G309" s="123"/>
      <c r="H309" s="196">
        <f t="shared" si="10"/>
        <v>139647</v>
      </c>
    </row>
    <row r="310" spans="1:8" ht="12.75" customHeight="1" x14ac:dyDescent="0.25">
      <c r="A310" s="285">
        <f t="shared" si="11"/>
        <v>2017.01</v>
      </c>
      <c r="B310" s="124">
        <v>125724</v>
      </c>
      <c r="C310" s="125">
        <v>1618</v>
      </c>
      <c r="D310" s="125">
        <v>3973</v>
      </c>
      <c r="E310" s="195">
        <f t="shared" si="9"/>
        <v>131315</v>
      </c>
      <c r="F310" s="128">
        <v>9295</v>
      </c>
      <c r="G310" s="123"/>
      <c r="H310" s="196">
        <f t="shared" si="10"/>
        <v>140610</v>
      </c>
    </row>
    <row r="311" spans="1:8" ht="12.75" customHeight="1" x14ac:dyDescent="0.25">
      <c r="A311" s="285">
        <f t="shared" si="11"/>
        <v>2017.02</v>
      </c>
      <c r="B311" s="124">
        <v>125731</v>
      </c>
      <c r="C311" s="125">
        <v>1618</v>
      </c>
      <c r="D311" s="125">
        <v>3957</v>
      </c>
      <c r="E311" s="195">
        <f t="shared" si="9"/>
        <v>131306</v>
      </c>
      <c r="F311" s="128">
        <v>9311</v>
      </c>
      <c r="G311" s="123"/>
      <c r="H311" s="196">
        <f t="shared" si="10"/>
        <v>140617</v>
      </c>
    </row>
    <row r="312" spans="1:8" ht="12.75" customHeight="1" x14ac:dyDescent="0.25">
      <c r="A312" s="285">
        <f t="shared" si="11"/>
        <v>2017.03</v>
      </c>
      <c r="B312" s="124">
        <v>125769</v>
      </c>
      <c r="C312" s="125">
        <v>1607</v>
      </c>
      <c r="D312" s="125">
        <v>3938</v>
      </c>
      <c r="E312" s="195">
        <f t="shared" si="9"/>
        <v>131314</v>
      </c>
      <c r="F312" s="128">
        <v>9308</v>
      </c>
      <c r="G312" s="123"/>
      <c r="H312" s="196">
        <f t="shared" si="10"/>
        <v>140622</v>
      </c>
    </row>
    <row r="313" spans="1:8" ht="12.75" customHeight="1" x14ac:dyDescent="0.25">
      <c r="A313" s="285">
        <f t="shared" si="11"/>
        <v>2017.04</v>
      </c>
      <c r="B313" s="124">
        <v>125311</v>
      </c>
      <c r="C313" s="125">
        <v>1604</v>
      </c>
      <c r="D313" s="125">
        <v>3947</v>
      </c>
      <c r="E313" s="195">
        <f t="shared" si="9"/>
        <v>130862</v>
      </c>
      <c r="F313" s="128">
        <v>9263</v>
      </c>
      <c r="G313" s="123"/>
      <c r="H313" s="196">
        <f t="shared" si="10"/>
        <v>140125</v>
      </c>
    </row>
    <row r="314" spans="1:8" ht="12.75" customHeight="1" x14ac:dyDescent="0.25">
      <c r="A314" s="285">
        <f t="shared" si="11"/>
        <v>2017.05</v>
      </c>
      <c r="B314" s="124">
        <v>125385</v>
      </c>
      <c r="C314" s="125">
        <v>1606</v>
      </c>
      <c r="D314" s="125">
        <v>3959</v>
      </c>
      <c r="E314" s="195">
        <f t="shared" si="9"/>
        <v>130950</v>
      </c>
      <c r="F314" s="128">
        <v>9257</v>
      </c>
      <c r="G314" s="123"/>
      <c r="H314" s="196">
        <f t="shared" si="10"/>
        <v>140207</v>
      </c>
    </row>
    <row r="315" spans="1:8" ht="12.75" customHeight="1" x14ac:dyDescent="0.25">
      <c r="A315" s="285">
        <f t="shared" si="11"/>
        <v>2017.06</v>
      </c>
      <c r="B315" s="124">
        <v>125419</v>
      </c>
      <c r="C315" s="125">
        <v>1605</v>
      </c>
      <c r="D315" s="125">
        <v>3974</v>
      </c>
      <c r="E315" s="195">
        <f t="shared" si="9"/>
        <v>130998</v>
      </c>
      <c r="F315" s="128">
        <v>9241</v>
      </c>
      <c r="G315" s="123"/>
      <c r="H315" s="196">
        <f t="shared" si="10"/>
        <v>140239</v>
      </c>
    </row>
    <row r="316" spans="1:8" ht="12.75" customHeight="1" x14ac:dyDescent="0.25">
      <c r="A316" s="285">
        <f t="shared" si="11"/>
        <v>2017.07</v>
      </c>
      <c r="B316" s="124">
        <v>125450</v>
      </c>
      <c r="C316" s="125">
        <v>1600</v>
      </c>
      <c r="D316" s="125">
        <v>3978</v>
      </c>
      <c r="E316" s="195">
        <f t="shared" si="9"/>
        <v>131028</v>
      </c>
      <c r="F316" s="128">
        <v>9215</v>
      </c>
      <c r="G316" s="123"/>
      <c r="H316" s="196">
        <f t="shared" si="10"/>
        <v>140243</v>
      </c>
    </row>
    <row r="317" spans="1:8" ht="12.75" customHeight="1" x14ac:dyDescent="0.25">
      <c r="A317" s="285">
        <f t="shared" si="11"/>
        <v>2017.08</v>
      </c>
      <c r="B317" s="124">
        <v>125545</v>
      </c>
      <c r="C317" s="125">
        <v>1600</v>
      </c>
      <c r="D317" s="125">
        <v>3987</v>
      </c>
      <c r="E317" s="195">
        <f t="shared" si="9"/>
        <v>131132</v>
      </c>
      <c r="F317" s="128">
        <v>9199</v>
      </c>
      <c r="G317" s="123"/>
      <c r="H317" s="196">
        <f t="shared" si="10"/>
        <v>140331</v>
      </c>
    </row>
    <row r="318" spans="1:8" ht="12.75" customHeight="1" x14ac:dyDescent="0.25">
      <c r="A318" s="285">
        <f t="shared" si="11"/>
        <v>2017.09</v>
      </c>
      <c r="B318" s="124">
        <v>125495</v>
      </c>
      <c r="C318" s="125">
        <v>1601</v>
      </c>
      <c r="D318" s="125">
        <v>3994</v>
      </c>
      <c r="E318" s="195">
        <f t="shared" si="9"/>
        <v>131090</v>
      </c>
      <c r="F318" s="128">
        <v>9218</v>
      </c>
      <c r="G318" s="123"/>
      <c r="H318" s="196">
        <f t="shared" si="10"/>
        <v>140308</v>
      </c>
    </row>
    <row r="319" spans="1:8" ht="12.75" customHeight="1" x14ac:dyDescent="0.25">
      <c r="A319" s="285">
        <f t="shared" si="11"/>
        <v>2017.1</v>
      </c>
      <c r="B319" s="124">
        <v>125627</v>
      </c>
      <c r="C319" s="125">
        <v>1600</v>
      </c>
      <c r="D319" s="125">
        <v>3995</v>
      </c>
      <c r="E319" s="195">
        <f t="shared" si="9"/>
        <v>131222</v>
      </c>
      <c r="F319" s="128">
        <v>9209</v>
      </c>
      <c r="G319" s="123"/>
      <c r="H319" s="196">
        <f t="shared" si="10"/>
        <v>140431</v>
      </c>
    </row>
    <row r="320" spans="1:8" ht="12.75" customHeight="1" x14ac:dyDescent="0.25">
      <c r="A320" s="285">
        <f t="shared" si="11"/>
        <v>2017.11</v>
      </c>
      <c r="B320" s="124">
        <v>125771</v>
      </c>
      <c r="C320" s="125">
        <v>1600</v>
      </c>
      <c r="D320" s="125">
        <v>4015</v>
      </c>
      <c r="E320" s="195">
        <f t="shared" si="9"/>
        <v>131386</v>
      </c>
      <c r="F320" s="128">
        <v>9202</v>
      </c>
      <c r="G320" s="123"/>
      <c r="H320" s="196">
        <f t="shared" si="10"/>
        <v>140588</v>
      </c>
    </row>
    <row r="321" spans="1:8" ht="12.75" customHeight="1" x14ac:dyDescent="0.25">
      <c r="A321" s="285">
        <f t="shared" si="11"/>
        <v>2017.12</v>
      </c>
      <c r="B321" s="124">
        <v>125908</v>
      </c>
      <c r="C321" s="125">
        <v>1596</v>
      </c>
      <c r="D321" s="125">
        <v>4018</v>
      </c>
      <c r="E321" s="195">
        <f t="shared" si="9"/>
        <v>131522</v>
      </c>
      <c r="F321" s="128">
        <v>9195</v>
      </c>
      <c r="G321" s="123"/>
      <c r="H321" s="196">
        <f t="shared" si="10"/>
        <v>140717</v>
      </c>
    </row>
    <row r="322" spans="1:8" ht="12.75" customHeight="1" x14ac:dyDescent="0.25">
      <c r="A322" s="285">
        <f t="shared" si="11"/>
        <v>2018.01</v>
      </c>
      <c r="B322" s="124">
        <v>125835</v>
      </c>
      <c r="C322" s="125">
        <v>1599</v>
      </c>
      <c r="D322" s="125">
        <v>4025</v>
      </c>
      <c r="E322" s="195">
        <f t="shared" si="9"/>
        <v>131459</v>
      </c>
      <c r="F322" s="128">
        <v>9144</v>
      </c>
      <c r="G322" s="123"/>
      <c r="H322" s="196">
        <f t="shared" si="10"/>
        <v>140603</v>
      </c>
    </row>
    <row r="323" spans="1:8" ht="12.75" customHeight="1" x14ac:dyDescent="0.25">
      <c r="A323" s="285">
        <f t="shared" si="11"/>
        <v>2018.02</v>
      </c>
      <c r="B323" s="124">
        <v>126201</v>
      </c>
      <c r="C323" s="125">
        <v>1601</v>
      </c>
      <c r="D323" s="125">
        <v>4011</v>
      </c>
      <c r="E323" s="195">
        <f t="shared" si="9"/>
        <v>131813</v>
      </c>
      <c r="F323" s="128">
        <v>9158</v>
      </c>
      <c r="G323" s="123"/>
      <c r="H323" s="196">
        <f t="shared" si="10"/>
        <v>140971</v>
      </c>
    </row>
    <row r="324" spans="1:8" ht="12.75" customHeight="1" x14ac:dyDescent="0.25">
      <c r="A324" s="285">
        <f t="shared" si="11"/>
        <v>2018.03</v>
      </c>
      <c r="B324" s="124">
        <v>125928</v>
      </c>
      <c r="C324" s="125">
        <v>1597</v>
      </c>
      <c r="D324" s="125">
        <v>3999</v>
      </c>
      <c r="E324" s="195">
        <f t="shared" si="9"/>
        <v>131524</v>
      </c>
      <c r="F324" s="128">
        <v>9152</v>
      </c>
      <c r="G324" s="123"/>
      <c r="H324" s="196">
        <f t="shared" si="10"/>
        <v>140676</v>
      </c>
    </row>
    <row r="325" spans="1:8" ht="12.75" customHeight="1" x14ac:dyDescent="0.25">
      <c r="A325" s="285">
        <f t="shared" si="11"/>
        <v>2018.04</v>
      </c>
      <c r="B325" s="124">
        <v>125109</v>
      </c>
      <c r="C325" s="125">
        <v>1941</v>
      </c>
      <c r="D325" s="125">
        <v>4000</v>
      </c>
      <c r="E325" s="195">
        <f t="shared" si="9"/>
        <v>131050</v>
      </c>
      <c r="F325" s="128">
        <v>9101</v>
      </c>
      <c r="G325" s="123"/>
      <c r="H325" s="196">
        <f t="shared" si="10"/>
        <v>140151</v>
      </c>
    </row>
    <row r="326" spans="1:8" ht="12.75" customHeight="1" x14ac:dyDescent="0.25">
      <c r="A326" s="285">
        <f t="shared" si="11"/>
        <v>2018.05</v>
      </c>
      <c r="B326" s="124">
        <v>125247</v>
      </c>
      <c r="C326" s="125">
        <v>1599</v>
      </c>
      <c r="D326" s="125">
        <v>4021</v>
      </c>
      <c r="E326" s="195">
        <f t="shared" si="9"/>
        <v>130867</v>
      </c>
      <c r="F326" s="128">
        <v>9080</v>
      </c>
      <c r="G326" s="123"/>
      <c r="H326" s="196">
        <f t="shared" si="10"/>
        <v>139947</v>
      </c>
    </row>
    <row r="327" spans="1:8" ht="12.75" customHeight="1" x14ac:dyDescent="0.25">
      <c r="A327" s="285">
        <f t="shared" si="11"/>
        <v>2018.06</v>
      </c>
      <c r="B327" s="124">
        <v>124985</v>
      </c>
      <c r="C327" s="125">
        <v>1599</v>
      </c>
      <c r="D327" s="125">
        <v>4016</v>
      </c>
      <c r="E327" s="195">
        <f t="shared" si="9"/>
        <v>130600</v>
      </c>
      <c r="F327" s="128">
        <v>9066</v>
      </c>
      <c r="G327" s="123"/>
      <c r="H327" s="196">
        <f t="shared" si="10"/>
        <v>139666</v>
      </c>
    </row>
    <row r="328" spans="1:8" ht="12.75" customHeight="1" x14ac:dyDescent="0.25">
      <c r="A328" s="285">
        <f t="shared" si="11"/>
        <v>2018.07</v>
      </c>
      <c r="B328" s="124">
        <v>125152</v>
      </c>
      <c r="C328" s="125">
        <v>1595</v>
      </c>
      <c r="D328" s="125">
        <v>4018</v>
      </c>
      <c r="E328" s="195">
        <f t="shared" si="9"/>
        <v>130765</v>
      </c>
      <c r="F328" s="128">
        <v>9033</v>
      </c>
      <c r="G328" s="123"/>
      <c r="H328" s="196">
        <f t="shared" si="10"/>
        <v>139798</v>
      </c>
    </row>
    <row r="329" spans="1:8" ht="12.75" customHeight="1" x14ac:dyDescent="0.25">
      <c r="A329" s="285">
        <f t="shared" si="11"/>
        <v>2018.08</v>
      </c>
      <c r="B329" s="124">
        <v>125854</v>
      </c>
      <c r="C329" s="125">
        <v>1596</v>
      </c>
      <c r="D329" s="125">
        <v>4014</v>
      </c>
      <c r="E329" s="195">
        <f t="shared" si="9"/>
        <v>131464</v>
      </c>
      <c r="F329" s="128">
        <v>9037</v>
      </c>
      <c r="G329" s="123"/>
      <c r="H329" s="196">
        <f t="shared" si="10"/>
        <v>140501</v>
      </c>
    </row>
    <row r="330" spans="1:8" ht="12.75" customHeight="1" x14ac:dyDescent="0.25">
      <c r="A330" s="285">
        <f t="shared" si="11"/>
        <v>2018.09</v>
      </c>
      <c r="B330" s="124">
        <v>125711</v>
      </c>
      <c r="C330" s="125">
        <v>1596</v>
      </c>
      <c r="D330" s="125">
        <v>4038</v>
      </c>
      <c r="E330" s="195">
        <f t="shared" si="9"/>
        <v>131345</v>
      </c>
      <c r="F330" s="128">
        <v>9028</v>
      </c>
      <c r="G330" s="123"/>
      <c r="H330" s="196">
        <f t="shared" si="10"/>
        <v>140373</v>
      </c>
    </row>
    <row r="331" spans="1:8" ht="12.75" customHeight="1" x14ac:dyDescent="0.25">
      <c r="A331" s="285">
        <f t="shared" si="11"/>
        <v>2018.1</v>
      </c>
      <c r="B331" s="124">
        <v>125605</v>
      </c>
      <c r="C331" s="125">
        <v>1606</v>
      </c>
      <c r="D331" s="125">
        <v>4033</v>
      </c>
      <c r="E331" s="195">
        <f t="shared" si="9"/>
        <v>131244</v>
      </c>
      <c r="F331" s="128">
        <v>9014</v>
      </c>
      <c r="G331" s="123"/>
      <c r="H331" s="196">
        <f t="shared" si="10"/>
        <v>140258</v>
      </c>
    </row>
    <row r="332" spans="1:8" ht="12.75" customHeight="1" x14ac:dyDescent="0.25">
      <c r="A332" s="285">
        <f t="shared" si="11"/>
        <v>2018.11</v>
      </c>
      <c r="B332" s="124">
        <v>125626</v>
      </c>
      <c r="C332" s="125">
        <v>1610</v>
      </c>
      <c r="D332" s="125">
        <v>4038</v>
      </c>
      <c r="E332" s="195">
        <f t="shared" ref="E332:E395" si="12">SUM(B332:D332)</f>
        <v>131274</v>
      </c>
      <c r="F332" s="128">
        <v>8997</v>
      </c>
      <c r="G332" s="123"/>
      <c r="H332" s="196">
        <f t="shared" ref="H332:H357" si="13">E332+F332+G332</f>
        <v>140271</v>
      </c>
    </row>
    <row r="333" spans="1:8" ht="12.75" customHeight="1" x14ac:dyDescent="0.25">
      <c r="A333" s="285">
        <f t="shared" si="11"/>
        <v>2018.12</v>
      </c>
      <c r="B333" s="124">
        <v>125802</v>
      </c>
      <c r="C333" s="125">
        <v>1617</v>
      </c>
      <c r="D333" s="125">
        <v>4035</v>
      </c>
      <c r="E333" s="195">
        <f t="shared" si="12"/>
        <v>131454</v>
      </c>
      <c r="F333" s="128">
        <v>9011</v>
      </c>
      <c r="G333" s="123"/>
      <c r="H333" s="196">
        <f t="shared" si="13"/>
        <v>140465</v>
      </c>
    </row>
    <row r="334" spans="1:8" ht="12.75" customHeight="1" x14ac:dyDescent="0.25">
      <c r="A334" s="285">
        <f t="shared" si="11"/>
        <v>2019.01</v>
      </c>
      <c r="B334" s="124">
        <v>125888</v>
      </c>
      <c r="C334" s="125">
        <v>1615</v>
      </c>
      <c r="D334" s="125">
        <v>4058</v>
      </c>
      <c r="E334" s="195">
        <f t="shared" si="12"/>
        <v>131561</v>
      </c>
      <c r="F334" s="128">
        <v>8958</v>
      </c>
      <c r="G334" s="123"/>
      <c r="H334" s="196">
        <f t="shared" si="13"/>
        <v>140519</v>
      </c>
    </row>
    <row r="335" spans="1:8" ht="12.75" customHeight="1" x14ac:dyDescent="0.25">
      <c r="A335" s="285">
        <f t="shared" si="11"/>
        <v>2019.02</v>
      </c>
      <c r="B335" s="124">
        <v>125162</v>
      </c>
      <c r="C335" s="125">
        <v>1612</v>
      </c>
      <c r="D335" s="125">
        <v>4043</v>
      </c>
      <c r="E335" s="195">
        <f t="shared" si="12"/>
        <v>130817</v>
      </c>
      <c r="F335" s="128">
        <v>8969</v>
      </c>
      <c r="G335" s="123"/>
      <c r="H335" s="196">
        <f t="shared" si="13"/>
        <v>139786</v>
      </c>
    </row>
    <row r="336" spans="1:8" ht="12.75" customHeight="1" x14ac:dyDescent="0.25">
      <c r="A336" s="285">
        <f t="shared" si="11"/>
        <v>2019.03</v>
      </c>
      <c r="B336" s="124">
        <v>125215</v>
      </c>
      <c r="C336" s="125">
        <v>1608</v>
      </c>
      <c r="D336" s="125">
        <v>4051</v>
      </c>
      <c r="E336" s="195">
        <f t="shared" si="12"/>
        <v>130874</v>
      </c>
      <c r="F336" s="128">
        <v>8953</v>
      </c>
      <c r="G336" s="123"/>
      <c r="H336" s="196">
        <f t="shared" si="13"/>
        <v>139827</v>
      </c>
    </row>
    <row r="337" spans="1:8" ht="12.75" customHeight="1" x14ac:dyDescent="0.25">
      <c r="A337" s="285">
        <f t="shared" si="11"/>
        <v>2019.04</v>
      </c>
      <c r="B337" s="124">
        <v>125113</v>
      </c>
      <c r="C337" s="125">
        <v>1611</v>
      </c>
      <c r="D337" s="125">
        <v>4033</v>
      </c>
      <c r="E337" s="195">
        <f t="shared" si="12"/>
        <v>130757</v>
      </c>
      <c r="F337" s="128">
        <v>8918</v>
      </c>
      <c r="G337" s="123"/>
      <c r="H337" s="196">
        <f t="shared" si="13"/>
        <v>139675</v>
      </c>
    </row>
    <row r="338" spans="1:8" ht="12.75" customHeight="1" x14ac:dyDescent="0.25">
      <c r="A338" s="285">
        <f t="shared" si="11"/>
        <v>2019.05</v>
      </c>
      <c r="B338" s="124">
        <v>125169</v>
      </c>
      <c r="C338" s="125">
        <v>1611</v>
      </c>
      <c r="D338" s="125">
        <v>4020</v>
      </c>
      <c r="E338" s="195">
        <f t="shared" si="12"/>
        <v>130800</v>
      </c>
      <c r="F338" s="128">
        <v>8926</v>
      </c>
      <c r="G338" s="123"/>
      <c r="H338" s="196">
        <f t="shared" si="13"/>
        <v>139726</v>
      </c>
    </row>
    <row r="339" spans="1:8" ht="12.75" customHeight="1" x14ac:dyDescent="0.25">
      <c r="A339" s="285">
        <f t="shared" si="11"/>
        <v>2019.06</v>
      </c>
      <c r="B339" s="124">
        <v>125171</v>
      </c>
      <c r="C339" s="125">
        <v>1608</v>
      </c>
      <c r="D339" s="125">
        <v>4014</v>
      </c>
      <c r="E339" s="195">
        <f t="shared" si="12"/>
        <v>130793</v>
      </c>
      <c r="F339" s="128">
        <v>8930</v>
      </c>
      <c r="G339" s="123"/>
      <c r="H339" s="196">
        <f t="shared" si="13"/>
        <v>139723</v>
      </c>
    </row>
    <row r="340" spans="1:8" ht="12.75" customHeight="1" x14ac:dyDescent="0.25">
      <c r="A340" s="285">
        <f t="shared" si="11"/>
        <v>2019.07</v>
      </c>
      <c r="B340" s="124">
        <v>125052</v>
      </c>
      <c r="C340" s="125">
        <v>1614</v>
      </c>
      <c r="D340" s="125">
        <v>4085</v>
      </c>
      <c r="E340" s="195">
        <f t="shared" si="12"/>
        <v>130751</v>
      </c>
      <c r="F340" s="128">
        <v>8905</v>
      </c>
      <c r="G340" s="123"/>
      <c r="H340" s="196">
        <f t="shared" si="13"/>
        <v>139656</v>
      </c>
    </row>
    <row r="341" spans="1:8" ht="12.75" customHeight="1" x14ac:dyDescent="0.25">
      <c r="A341" s="285">
        <f t="shared" si="11"/>
        <v>2019.08</v>
      </c>
      <c r="B341" s="124">
        <v>127960</v>
      </c>
      <c r="C341" s="125">
        <v>1627</v>
      </c>
      <c r="D341" s="125">
        <v>4106</v>
      </c>
      <c r="E341" s="195">
        <f t="shared" si="12"/>
        <v>133693</v>
      </c>
      <c r="F341" s="128">
        <v>8898</v>
      </c>
      <c r="G341" s="123"/>
      <c r="H341" s="196">
        <f t="shared" si="13"/>
        <v>142591</v>
      </c>
    </row>
    <row r="342" spans="1:8" ht="12.75" customHeight="1" x14ac:dyDescent="0.25">
      <c r="A342" s="285">
        <f t="shared" si="11"/>
        <v>2019.09</v>
      </c>
      <c r="B342" s="124">
        <v>127815</v>
      </c>
      <c r="C342" s="125">
        <v>1626</v>
      </c>
      <c r="D342" s="125">
        <v>4123</v>
      </c>
      <c r="E342" s="195">
        <f t="shared" si="12"/>
        <v>133564</v>
      </c>
      <c r="F342" s="128">
        <v>8903</v>
      </c>
      <c r="G342" s="123"/>
      <c r="H342" s="196">
        <f t="shared" si="13"/>
        <v>142467</v>
      </c>
    </row>
    <row r="343" spans="1:8" ht="12.75" customHeight="1" x14ac:dyDescent="0.25">
      <c r="A343" s="285">
        <f t="shared" si="11"/>
        <v>2019.1</v>
      </c>
      <c r="B343" s="124">
        <v>128245</v>
      </c>
      <c r="C343" s="125">
        <v>1627</v>
      </c>
      <c r="D343" s="125">
        <v>4139</v>
      </c>
      <c r="E343" s="195">
        <f t="shared" si="12"/>
        <v>134011</v>
      </c>
      <c r="F343" s="128">
        <v>8871</v>
      </c>
      <c r="G343" s="123"/>
      <c r="H343" s="196">
        <f t="shared" si="13"/>
        <v>142882</v>
      </c>
    </row>
    <row r="344" spans="1:8" ht="12.75" customHeight="1" x14ac:dyDescent="0.25">
      <c r="A344" s="285">
        <f t="shared" si="11"/>
        <v>2019.11</v>
      </c>
      <c r="B344" s="124">
        <v>128697</v>
      </c>
      <c r="C344" s="125">
        <v>1628</v>
      </c>
      <c r="D344" s="125">
        <v>4146</v>
      </c>
      <c r="E344" s="195">
        <f t="shared" si="12"/>
        <v>134471</v>
      </c>
      <c r="F344" s="128">
        <v>8876</v>
      </c>
      <c r="G344" s="123"/>
      <c r="H344" s="196">
        <f t="shared" si="13"/>
        <v>143347</v>
      </c>
    </row>
    <row r="345" spans="1:8" ht="12.75" customHeight="1" x14ac:dyDescent="0.25">
      <c r="A345" s="285">
        <f t="shared" si="11"/>
        <v>2019.12</v>
      </c>
      <c r="B345" s="124">
        <v>127726</v>
      </c>
      <c r="C345" s="125">
        <v>1626</v>
      </c>
      <c r="D345" s="125">
        <v>4141</v>
      </c>
      <c r="E345" s="195">
        <f t="shared" si="12"/>
        <v>133493</v>
      </c>
      <c r="F345" s="128">
        <v>8870</v>
      </c>
      <c r="G345" s="123"/>
      <c r="H345" s="196">
        <f t="shared" si="13"/>
        <v>142363</v>
      </c>
    </row>
    <row r="346" spans="1:8" ht="12.75" customHeight="1" x14ac:dyDescent="0.25">
      <c r="A346" s="285">
        <f t="shared" si="11"/>
        <v>2020.01</v>
      </c>
      <c r="B346" s="124">
        <v>127525</v>
      </c>
      <c r="C346" s="125">
        <v>1610</v>
      </c>
      <c r="D346" s="125">
        <v>4139</v>
      </c>
      <c r="E346" s="195">
        <f t="shared" si="12"/>
        <v>133274</v>
      </c>
      <c r="F346" s="128">
        <v>8821</v>
      </c>
      <c r="G346" s="123"/>
      <c r="H346" s="196">
        <f t="shared" si="13"/>
        <v>142095</v>
      </c>
    </row>
    <row r="347" spans="1:8" ht="12.75" customHeight="1" x14ac:dyDescent="0.25">
      <c r="A347" s="285">
        <f t="shared" si="11"/>
        <v>2020.02</v>
      </c>
      <c r="B347" s="124">
        <v>127975</v>
      </c>
      <c r="C347" s="125">
        <v>1611</v>
      </c>
      <c r="D347" s="125">
        <v>4132</v>
      </c>
      <c r="E347" s="195">
        <f t="shared" si="12"/>
        <v>133718</v>
      </c>
      <c r="F347" s="128">
        <v>8834</v>
      </c>
      <c r="G347" s="123"/>
      <c r="H347" s="196">
        <f t="shared" si="13"/>
        <v>142552</v>
      </c>
    </row>
    <row r="348" spans="1:8" ht="12.75" customHeight="1" x14ac:dyDescent="0.25">
      <c r="A348" s="285">
        <f t="shared" si="11"/>
        <v>2020.03</v>
      </c>
      <c r="B348" s="124">
        <v>127942</v>
      </c>
      <c r="C348" s="125">
        <v>1613</v>
      </c>
      <c r="D348" s="125">
        <v>4123</v>
      </c>
      <c r="E348" s="195">
        <f t="shared" si="12"/>
        <v>133678</v>
      </c>
      <c r="F348" s="128">
        <v>8824</v>
      </c>
      <c r="G348" s="123"/>
      <c r="H348" s="196">
        <f t="shared" si="13"/>
        <v>142502</v>
      </c>
    </row>
    <row r="349" spans="1:8" ht="12.75" customHeight="1" x14ac:dyDescent="0.25">
      <c r="A349" s="285">
        <f t="shared" si="11"/>
        <v>2020.04</v>
      </c>
      <c r="B349" s="124">
        <v>127789</v>
      </c>
      <c r="C349" s="125">
        <v>1611</v>
      </c>
      <c r="D349" s="125">
        <v>4107</v>
      </c>
      <c r="E349" s="195">
        <f t="shared" si="12"/>
        <v>133507</v>
      </c>
      <c r="F349" s="128">
        <v>8761</v>
      </c>
      <c r="G349" s="123"/>
      <c r="H349" s="196">
        <f t="shared" si="13"/>
        <v>142268</v>
      </c>
    </row>
    <row r="350" spans="1:8" ht="12.75" customHeight="1" x14ac:dyDescent="0.25">
      <c r="A350" s="285">
        <f t="shared" si="11"/>
        <v>2020.05</v>
      </c>
      <c r="B350" s="124">
        <v>128136</v>
      </c>
      <c r="C350" s="125">
        <v>1614</v>
      </c>
      <c r="D350" s="125">
        <v>4095</v>
      </c>
      <c r="E350" s="195">
        <f t="shared" si="12"/>
        <v>133845</v>
      </c>
      <c r="F350" s="128">
        <v>8710</v>
      </c>
      <c r="G350" s="123"/>
      <c r="H350" s="196">
        <f t="shared" si="13"/>
        <v>142555</v>
      </c>
    </row>
    <row r="351" spans="1:8" ht="12.75" customHeight="1" x14ac:dyDescent="0.25">
      <c r="A351" s="285">
        <f t="shared" si="11"/>
        <v>2020.06</v>
      </c>
      <c r="B351" s="124">
        <v>128402</v>
      </c>
      <c r="C351" s="125">
        <v>1613</v>
      </c>
      <c r="D351" s="125">
        <v>4092</v>
      </c>
      <c r="E351" s="195">
        <f t="shared" si="12"/>
        <v>134107</v>
      </c>
      <c r="F351" s="128">
        <v>8676</v>
      </c>
      <c r="G351" s="123"/>
      <c r="H351" s="196">
        <f t="shared" si="13"/>
        <v>142783</v>
      </c>
    </row>
    <row r="352" spans="1:8" ht="12.75" customHeight="1" x14ac:dyDescent="0.25">
      <c r="A352" s="285">
        <f t="shared" si="11"/>
        <v>2020.07</v>
      </c>
      <c r="B352" s="124">
        <v>128385</v>
      </c>
      <c r="C352" s="125">
        <v>1615</v>
      </c>
      <c r="D352" s="125">
        <v>4077</v>
      </c>
      <c r="E352" s="195">
        <f t="shared" si="12"/>
        <v>134077</v>
      </c>
      <c r="F352" s="128">
        <v>8669</v>
      </c>
      <c r="G352" s="123"/>
      <c r="H352" s="196">
        <f t="shared" si="13"/>
        <v>142746</v>
      </c>
    </row>
    <row r="353" spans="1:8" ht="12.75" customHeight="1" x14ac:dyDescent="0.25">
      <c r="A353" s="285">
        <f t="shared" si="11"/>
        <v>2020.08</v>
      </c>
      <c r="B353" s="124">
        <v>128353</v>
      </c>
      <c r="C353" s="125">
        <v>1620</v>
      </c>
      <c r="D353" s="125">
        <v>4078</v>
      </c>
      <c r="E353" s="195">
        <f t="shared" si="12"/>
        <v>134051</v>
      </c>
      <c r="F353" s="128">
        <v>8652</v>
      </c>
      <c r="G353" s="123"/>
      <c r="H353" s="196">
        <f t="shared" si="13"/>
        <v>142703</v>
      </c>
    </row>
    <row r="354" spans="1:8" ht="12.75" customHeight="1" x14ac:dyDescent="0.25">
      <c r="A354" s="285">
        <f t="shared" si="11"/>
        <v>2020.09</v>
      </c>
      <c r="B354" s="124">
        <v>128817</v>
      </c>
      <c r="C354" s="125">
        <v>1620</v>
      </c>
      <c r="D354" s="125">
        <v>4097</v>
      </c>
      <c r="E354" s="195">
        <f t="shared" si="12"/>
        <v>134534</v>
      </c>
      <c r="F354" s="128">
        <v>8643</v>
      </c>
      <c r="G354" s="123"/>
      <c r="H354" s="196">
        <f t="shared" si="13"/>
        <v>143177</v>
      </c>
    </row>
    <row r="355" spans="1:8" ht="12.75" customHeight="1" x14ac:dyDescent="0.25">
      <c r="A355" s="285">
        <f t="shared" si="11"/>
        <v>2020.1</v>
      </c>
      <c r="B355" s="124">
        <v>128409</v>
      </c>
      <c r="C355" s="125">
        <v>1617</v>
      </c>
      <c r="D355" s="125">
        <v>4089</v>
      </c>
      <c r="E355" s="195">
        <f t="shared" si="12"/>
        <v>134115</v>
      </c>
      <c r="F355" s="128">
        <v>8616</v>
      </c>
      <c r="G355" s="123"/>
      <c r="H355" s="196">
        <f t="shared" si="13"/>
        <v>142731</v>
      </c>
    </row>
    <row r="356" spans="1:8" ht="12.75" customHeight="1" x14ac:dyDescent="0.25">
      <c r="A356" s="285">
        <f t="shared" si="11"/>
        <v>2020.11</v>
      </c>
      <c r="B356" s="124">
        <v>128338</v>
      </c>
      <c r="C356" s="125">
        <v>1615</v>
      </c>
      <c r="D356" s="125">
        <v>4096</v>
      </c>
      <c r="E356" s="195">
        <f t="shared" si="12"/>
        <v>134049</v>
      </c>
      <c r="F356" s="128">
        <v>8611</v>
      </c>
      <c r="G356" s="123"/>
      <c r="H356" s="196">
        <f t="shared" si="13"/>
        <v>142660</v>
      </c>
    </row>
    <row r="357" spans="1:8" ht="12.75" customHeight="1" x14ac:dyDescent="0.25">
      <c r="A357" s="285">
        <f t="shared" si="11"/>
        <v>2020.12</v>
      </c>
      <c r="B357" s="124">
        <v>128281</v>
      </c>
      <c r="C357" s="125">
        <v>1616</v>
      </c>
      <c r="D357" s="125">
        <v>4100</v>
      </c>
      <c r="E357" s="195">
        <f t="shared" si="12"/>
        <v>133997</v>
      </c>
      <c r="F357" s="128">
        <v>8626</v>
      </c>
      <c r="G357" s="123"/>
      <c r="H357" s="196">
        <f t="shared" si="13"/>
        <v>142623</v>
      </c>
    </row>
    <row r="358" spans="1:8" ht="12.75" customHeight="1" x14ac:dyDescent="0.25">
      <c r="A358" s="285">
        <v>2021.01</v>
      </c>
      <c r="B358" s="124">
        <v>128229</v>
      </c>
      <c r="C358" s="125">
        <v>1616</v>
      </c>
      <c r="D358" s="125">
        <v>4085</v>
      </c>
      <c r="E358" s="195">
        <f t="shared" si="12"/>
        <v>133930</v>
      </c>
      <c r="F358" s="128">
        <v>8596</v>
      </c>
      <c r="G358" s="123"/>
      <c r="H358" s="196">
        <f t="shared" ref="H358:H381" si="14">E358+F358+G358</f>
        <v>142526</v>
      </c>
    </row>
    <row r="359" spans="1:8" ht="12.75" customHeight="1" x14ac:dyDescent="0.25">
      <c r="A359" s="285">
        <v>2021.02</v>
      </c>
      <c r="B359" s="124">
        <v>128717</v>
      </c>
      <c r="C359" s="125">
        <v>1617</v>
      </c>
      <c r="D359" s="125">
        <v>4081</v>
      </c>
      <c r="E359" s="195">
        <f t="shared" si="12"/>
        <v>134415</v>
      </c>
      <c r="F359" s="128">
        <v>8594</v>
      </c>
      <c r="G359" s="123"/>
      <c r="H359" s="196">
        <f t="shared" si="14"/>
        <v>143009</v>
      </c>
    </row>
    <row r="360" spans="1:8" ht="12.75" customHeight="1" x14ac:dyDescent="0.25">
      <c r="A360" s="285">
        <v>2021.03</v>
      </c>
      <c r="B360" s="124">
        <v>129073</v>
      </c>
      <c r="C360" s="125">
        <v>1621</v>
      </c>
      <c r="D360" s="125">
        <v>4101</v>
      </c>
      <c r="E360" s="195">
        <f t="shared" si="12"/>
        <v>134795</v>
      </c>
      <c r="F360" s="128">
        <v>8575</v>
      </c>
      <c r="G360" s="123"/>
      <c r="H360" s="196">
        <f t="shared" si="14"/>
        <v>143370</v>
      </c>
    </row>
    <row r="361" spans="1:8" ht="12.75" customHeight="1" x14ac:dyDescent="0.25">
      <c r="A361" s="285">
        <v>2021.04</v>
      </c>
      <c r="B361" s="124">
        <v>128977</v>
      </c>
      <c r="C361" s="125">
        <v>1616</v>
      </c>
      <c r="D361" s="125">
        <v>4086</v>
      </c>
      <c r="E361" s="195">
        <f t="shared" si="12"/>
        <v>134679</v>
      </c>
      <c r="F361" s="128">
        <v>8557</v>
      </c>
      <c r="G361" s="123"/>
      <c r="H361" s="196">
        <f t="shared" si="14"/>
        <v>143236</v>
      </c>
    </row>
    <row r="362" spans="1:8" ht="12.75" customHeight="1" x14ac:dyDescent="0.25">
      <c r="A362" s="285">
        <v>2021.05</v>
      </c>
      <c r="B362" s="124">
        <v>128914</v>
      </c>
      <c r="C362" s="125">
        <v>1617</v>
      </c>
      <c r="D362" s="125">
        <v>4100</v>
      </c>
      <c r="E362" s="195">
        <f t="shared" si="12"/>
        <v>134631</v>
      </c>
      <c r="F362" s="128">
        <v>8551</v>
      </c>
      <c r="G362" s="123"/>
      <c r="H362" s="196">
        <f t="shared" si="14"/>
        <v>143182</v>
      </c>
    </row>
    <row r="363" spans="1:8" ht="12.75" customHeight="1" x14ac:dyDescent="0.25">
      <c r="A363" s="285">
        <v>2021.06</v>
      </c>
      <c r="B363" s="124">
        <v>128432</v>
      </c>
      <c r="C363" s="125">
        <v>1620</v>
      </c>
      <c r="D363" s="125">
        <v>4097</v>
      </c>
      <c r="E363" s="195">
        <f t="shared" si="12"/>
        <v>134149</v>
      </c>
      <c r="F363" s="128">
        <v>8536</v>
      </c>
      <c r="G363" s="123"/>
      <c r="H363" s="196">
        <f t="shared" si="14"/>
        <v>142685</v>
      </c>
    </row>
    <row r="364" spans="1:8" ht="12.75" customHeight="1" x14ac:dyDescent="0.25">
      <c r="A364" s="285">
        <v>2021.07</v>
      </c>
      <c r="B364" s="124">
        <v>128493</v>
      </c>
      <c r="C364" s="125">
        <v>1634</v>
      </c>
      <c r="D364" s="125">
        <v>4086</v>
      </c>
      <c r="E364" s="195">
        <f t="shared" si="12"/>
        <v>134213</v>
      </c>
      <c r="F364" s="128">
        <v>8563</v>
      </c>
      <c r="G364" s="123"/>
      <c r="H364" s="196">
        <f t="shared" si="14"/>
        <v>142776</v>
      </c>
    </row>
    <row r="365" spans="1:8" ht="12.75" customHeight="1" x14ac:dyDescent="0.25">
      <c r="A365" s="285">
        <v>2021.08</v>
      </c>
      <c r="B365" s="124">
        <v>128607</v>
      </c>
      <c r="C365" s="125">
        <v>1637</v>
      </c>
      <c r="D365" s="125">
        <v>4078</v>
      </c>
      <c r="E365" s="195">
        <f t="shared" si="12"/>
        <v>134322</v>
      </c>
      <c r="F365" s="128">
        <v>8583</v>
      </c>
      <c r="G365" s="123"/>
      <c r="H365" s="196">
        <f t="shared" si="14"/>
        <v>142905</v>
      </c>
    </row>
    <row r="366" spans="1:8" ht="12.75" customHeight="1" x14ac:dyDescent="0.25">
      <c r="A366" s="285">
        <v>2021.09</v>
      </c>
      <c r="B366" s="124">
        <v>128611</v>
      </c>
      <c r="C366" s="125">
        <v>1640</v>
      </c>
      <c r="D366" s="125">
        <v>4107</v>
      </c>
      <c r="E366" s="195">
        <f t="shared" si="12"/>
        <v>134358</v>
      </c>
      <c r="F366" s="128">
        <v>8593</v>
      </c>
      <c r="G366" s="123"/>
      <c r="H366" s="196">
        <f t="shared" si="14"/>
        <v>142951</v>
      </c>
    </row>
    <row r="367" spans="1:8" ht="12.75" customHeight="1" x14ac:dyDescent="0.25">
      <c r="A367" s="285">
        <v>2021.1</v>
      </c>
      <c r="B367" s="124">
        <v>128658</v>
      </c>
      <c r="C367" s="125">
        <v>1634</v>
      </c>
      <c r="D367" s="125">
        <v>4110</v>
      </c>
      <c r="E367" s="195">
        <f t="shared" si="12"/>
        <v>134402</v>
      </c>
      <c r="F367" s="128">
        <v>8610</v>
      </c>
      <c r="G367" s="123"/>
      <c r="H367" s="196">
        <f t="shared" si="14"/>
        <v>143012</v>
      </c>
    </row>
    <row r="368" spans="1:8" ht="12.75" customHeight="1" x14ac:dyDescent="0.25">
      <c r="A368" s="285">
        <v>2021.11</v>
      </c>
      <c r="B368" s="124">
        <v>125319</v>
      </c>
      <c r="C368" s="125">
        <v>1638</v>
      </c>
      <c r="D368" s="125">
        <v>4103</v>
      </c>
      <c r="E368" s="195">
        <f t="shared" si="12"/>
        <v>131060</v>
      </c>
      <c r="F368" s="128">
        <v>8611</v>
      </c>
      <c r="G368" s="123"/>
      <c r="H368" s="196">
        <f t="shared" si="14"/>
        <v>139671</v>
      </c>
    </row>
    <row r="369" spans="1:8" ht="12.75" customHeight="1" x14ac:dyDescent="0.25">
      <c r="A369" s="285">
        <v>2021.12</v>
      </c>
      <c r="B369" s="124">
        <v>128625</v>
      </c>
      <c r="C369" s="125">
        <v>1649</v>
      </c>
      <c r="D369" s="125">
        <v>4095</v>
      </c>
      <c r="E369" s="195">
        <f t="shared" si="12"/>
        <v>134369</v>
      </c>
      <c r="F369" s="128">
        <v>8615</v>
      </c>
      <c r="G369" s="123"/>
      <c r="H369" s="196">
        <f t="shared" si="14"/>
        <v>142984</v>
      </c>
    </row>
    <row r="370" spans="1:8" ht="12.75" customHeight="1" x14ac:dyDescent="0.25">
      <c r="A370" s="285">
        <v>2022.01</v>
      </c>
      <c r="B370" s="124">
        <v>128355</v>
      </c>
      <c r="C370" s="125">
        <v>1654</v>
      </c>
      <c r="D370" s="125">
        <v>4072</v>
      </c>
      <c r="E370" s="195">
        <f t="shared" si="12"/>
        <v>134081</v>
      </c>
      <c r="F370" s="128">
        <v>8575</v>
      </c>
      <c r="G370" s="123"/>
      <c r="H370" s="196">
        <f t="shared" si="14"/>
        <v>142656</v>
      </c>
    </row>
    <row r="371" spans="1:8" ht="12.75" customHeight="1" x14ac:dyDescent="0.25">
      <c r="A371" s="285">
        <v>2022.02</v>
      </c>
      <c r="B371" s="124">
        <v>128418</v>
      </c>
      <c r="C371" s="125">
        <v>1654</v>
      </c>
      <c r="D371" s="125">
        <v>4077</v>
      </c>
      <c r="E371" s="195">
        <f t="shared" si="12"/>
        <v>134149</v>
      </c>
      <c r="F371" s="128">
        <v>8563</v>
      </c>
      <c r="G371" s="123"/>
      <c r="H371" s="196">
        <f t="shared" si="14"/>
        <v>142712</v>
      </c>
    </row>
    <row r="372" spans="1:8" ht="12.75" customHeight="1" x14ac:dyDescent="0.25">
      <c r="A372" s="285">
        <v>2022.03</v>
      </c>
      <c r="B372" s="124">
        <v>128296</v>
      </c>
      <c r="C372" s="125">
        <v>1652</v>
      </c>
      <c r="D372" s="125">
        <v>4069</v>
      </c>
      <c r="E372" s="195">
        <f t="shared" si="12"/>
        <v>134017</v>
      </c>
      <c r="F372" s="128">
        <v>8557</v>
      </c>
      <c r="G372" s="123"/>
      <c r="H372" s="196">
        <f t="shared" si="14"/>
        <v>142574</v>
      </c>
    </row>
    <row r="373" spans="1:8" ht="12.75" customHeight="1" x14ac:dyDescent="0.25">
      <c r="A373" s="285">
        <v>2022.04</v>
      </c>
      <c r="B373" s="124">
        <v>128152</v>
      </c>
      <c r="C373" s="125">
        <v>1647</v>
      </c>
      <c r="D373" s="125">
        <v>4069</v>
      </c>
      <c r="E373" s="195">
        <f t="shared" si="12"/>
        <v>133868</v>
      </c>
      <c r="F373" s="128">
        <v>8558</v>
      </c>
      <c r="G373" s="123"/>
      <c r="H373" s="196">
        <f t="shared" si="14"/>
        <v>142426</v>
      </c>
    </row>
    <row r="374" spans="1:8" ht="12.75" customHeight="1" x14ac:dyDescent="0.25">
      <c r="A374" s="285">
        <v>2022.05</v>
      </c>
      <c r="B374" s="124">
        <v>128302</v>
      </c>
      <c r="C374" s="125">
        <v>1645</v>
      </c>
      <c r="D374" s="125">
        <v>4063</v>
      </c>
      <c r="E374" s="195">
        <f t="shared" si="12"/>
        <v>134010</v>
      </c>
      <c r="F374" s="128">
        <v>8544</v>
      </c>
      <c r="G374" s="123"/>
      <c r="H374" s="196">
        <f t="shared" si="14"/>
        <v>142554</v>
      </c>
    </row>
    <row r="375" spans="1:8" ht="12.75" customHeight="1" x14ac:dyDescent="0.25">
      <c r="A375" s="285">
        <v>2022.06</v>
      </c>
      <c r="B375" s="124">
        <v>128324</v>
      </c>
      <c r="C375" s="125">
        <v>1645</v>
      </c>
      <c r="D375" s="125">
        <v>4045</v>
      </c>
      <c r="E375" s="195">
        <f t="shared" si="12"/>
        <v>134014</v>
      </c>
      <c r="F375" s="128">
        <v>8564</v>
      </c>
      <c r="G375" s="123"/>
      <c r="H375" s="196">
        <f t="shared" si="14"/>
        <v>142578</v>
      </c>
    </row>
    <row r="376" spans="1:8" ht="12.75" customHeight="1" x14ac:dyDescent="0.25">
      <c r="A376" s="285">
        <v>2022.07</v>
      </c>
      <c r="B376" s="124">
        <v>128293</v>
      </c>
      <c r="C376" s="125">
        <v>1658</v>
      </c>
      <c r="D376" s="125">
        <v>4078</v>
      </c>
      <c r="E376" s="195">
        <f t="shared" si="12"/>
        <v>134029</v>
      </c>
      <c r="F376" s="128">
        <v>8556</v>
      </c>
      <c r="G376" s="123"/>
      <c r="H376" s="196">
        <f t="shared" si="14"/>
        <v>142585</v>
      </c>
    </row>
    <row r="377" spans="1:8" ht="12.75" customHeight="1" x14ac:dyDescent="0.25">
      <c r="A377" s="285">
        <v>2022.08</v>
      </c>
      <c r="B377" s="124">
        <v>128475</v>
      </c>
      <c r="C377" s="125">
        <v>1655</v>
      </c>
      <c r="D377" s="125">
        <v>4062</v>
      </c>
      <c r="E377" s="195">
        <f t="shared" si="12"/>
        <v>134192</v>
      </c>
      <c r="F377" s="128">
        <v>8548</v>
      </c>
      <c r="G377" s="123"/>
      <c r="H377" s="196">
        <f t="shared" si="14"/>
        <v>142740</v>
      </c>
    </row>
    <row r="378" spans="1:8" ht="12.75" customHeight="1" x14ac:dyDescent="0.25">
      <c r="A378" s="285">
        <v>2022.09</v>
      </c>
      <c r="B378" s="124">
        <v>128472</v>
      </c>
      <c r="C378" s="125">
        <v>1655</v>
      </c>
      <c r="D378" s="125">
        <v>4062</v>
      </c>
      <c r="E378" s="195">
        <f t="shared" si="12"/>
        <v>134189</v>
      </c>
      <c r="F378" s="128">
        <v>8540</v>
      </c>
      <c r="G378" s="123"/>
      <c r="H378" s="196">
        <f t="shared" si="14"/>
        <v>142729</v>
      </c>
    </row>
    <row r="379" spans="1:8" ht="12.75" customHeight="1" x14ac:dyDescent="0.25">
      <c r="A379" s="285">
        <v>2022.1</v>
      </c>
      <c r="B379" s="124">
        <v>128748</v>
      </c>
      <c r="C379" s="125">
        <v>1655</v>
      </c>
      <c r="D379" s="125">
        <v>4090</v>
      </c>
      <c r="E379" s="195">
        <f t="shared" si="12"/>
        <v>134493</v>
      </c>
      <c r="F379" s="128">
        <v>8538</v>
      </c>
      <c r="G379" s="123"/>
      <c r="H379" s="196">
        <f t="shared" si="14"/>
        <v>143031</v>
      </c>
    </row>
    <row r="380" spans="1:8" ht="12.75" customHeight="1" x14ac:dyDescent="0.25">
      <c r="A380" s="285">
        <v>2022.11</v>
      </c>
      <c r="B380" s="124">
        <v>128822</v>
      </c>
      <c r="C380" s="125">
        <v>1656</v>
      </c>
      <c r="D380" s="125">
        <v>4090</v>
      </c>
      <c r="E380" s="195">
        <f t="shared" si="12"/>
        <v>134568</v>
      </c>
      <c r="F380" s="128">
        <v>8540</v>
      </c>
      <c r="G380" s="123"/>
      <c r="H380" s="196">
        <f t="shared" si="14"/>
        <v>143108</v>
      </c>
    </row>
    <row r="381" spans="1:8" ht="12.75" customHeight="1" x14ac:dyDescent="0.25">
      <c r="A381" s="285">
        <v>2022.12</v>
      </c>
      <c r="B381" s="124">
        <v>129315</v>
      </c>
      <c r="C381" s="125">
        <v>1654</v>
      </c>
      <c r="D381" s="125">
        <v>4109</v>
      </c>
      <c r="E381" s="195">
        <f t="shared" si="12"/>
        <v>135078</v>
      </c>
      <c r="F381" s="128">
        <v>8643</v>
      </c>
      <c r="G381" s="123"/>
      <c r="H381" s="196">
        <f t="shared" si="14"/>
        <v>143721</v>
      </c>
    </row>
    <row r="382" spans="1:8" ht="12.75" customHeight="1" x14ac:dyDescent="0.25">
      <c r="A382" s="285">
        <v>2023.01</v>
      </c>
      <c r="B382" s="124">
        <v>128859</v>
      </c>
      <c r="C382" s="125">
        <v>1654</v>
      </c>
      <c r="D382" s="125">
        <v>4165</v>
      </c>
      <c r="E382" s="195">
        <f t="shared" si="12"/>
        <v>134678</v>
      </c>
      <c r="F382" s="128">
        <v>8671</v>
      </c>
      <c r="G382" s="123"/>
      <c r="H382" s="196">
        <f t="shared" ref="H382:H445" si="15">E382+F382+G382</f>
        <v>143349</v>
      </c>
    </row>
    <row r="383" spans="1:8" ht="12.75" customHeight="1" x14ac:dyDescent="0.25">
      <c r="A383" s="285">
        <v>2023.02</v>
      </c>
      <c r="B383" s="124">
        <v>130669</v>
      </c>
      <c r="C383" s="125">
        <v>1654</v>
      </c>
      <c r="D383" s="125">
        <v>4150</v>
      </c>
      <c r="E383" s="195">
        <f t="shared" si="12"/>
        <v>136473</v>
      </c>
      <c r="F383" s="128">
        <v>8669</v>
      </c>
      <c r="G383" s="123"/>
      <c r="H383" s="196">
        <f t="shared" si="15"/>
        <v>145142</v>
      </c>
    </row>
    <row r="384" spans="1:8" ht="12.75" customHeight="1" x14ac:dyDescent="0.25">
      <c r="A384" s="285">
        <v>2023.03</v>
      </c>
      <c r="B384" s="124">
        <v>130525</v>
      </c>
      <c r="C384" s="125">
        <v>1654</v>
      </c>
      <c r="D384" s="125">
        <v>4150</v>
      </c>
      <c r="E384" s="195">
        <f t="shared" si="12"/>
        <v>136329</v>
      </c>
      <c r="F384" s="128">
        <v>8685</v>
      </c>
      <c r="G384" s="123"/>
      <c r="H384" s="196">
        <f t="shared" si="15"/>
        <v>145014</v>
      </c>
    </row>
    <row r="385" spans="1:8" ht="12.75" customHeight="1" x14ac:dyDescent="0.25">
      <c r="A385" s="285">
        <v>2023.04</v>
      </c>
      <c r="B385" s="124">
        <v>130804</v>
      </c>
      <c r="C385" s="125">
        <v>1651</v>
      </c>
      <c r="D385" s="125">
        <v>4150</v>
      </c>
      <c r="E385" s="195">
        <f t="shared" si="12"/>
        <v>136605</v>
      </c>
      <c r="F385" s="128">
        <v>8656</v>
      </c>
      <c r="G385" s="123"/>
      <c r="H385" s="196">
        <f t="shared" si="15"/>
        <v>145261</v>
      </c>
    </row>
    <row r="386" spans="1:8" ht="12.75" customHeight="1" x14ac:dyDescent="0.25">
      <c r="A386" s="285">
        <v>2023.05</v>
      </c>
      <c r="B386" s="124">
        <v>130917</v>
      </c>
      <c r="C386" s="125">
        <v>1650</v>
      </c>
      <c r="D386" s="125">
        <v>4150</v>
      </c>
      <c r="E386" s="195">
        <f t="shared" si="12"/>
        <v>136717</v>
      </c>
      <c r="F386" s="128">
        <v>8687</v>
      </c>
      <c r="G386" s="123"/>
      <c r="H386" s="196">
        <f t="shared" si="15"/>
        <v>145404</v>
      </c>
    </row>
    <row r="387" spans="1:8" ht="12.75" customHeight="1" x14ac:dyDescent="0.25">
      <c r="A387" s="285">
        <v>2023.06</v>
      </c>
      <c r="B387" s="124">
        <v>131235</v>
      </c>
      <c r="C387" s="125">
        <v>1681</v>
      </c>
      <c r="D387" s="125">
        <v>4150</v>
      </c>
      <c r="E387" s="195">
        <f t="shared" si="12"/>
        <v>137066</v>
      </c>
      <c r="F387" s="128">
        <v>8766</v>
      </c>
      <c r="G387" s="123"/>
      <c r="H387" s="196">
        <f t="shared" si="15"/>
        <v>145832</v>
      </c>
    </row>
    <row r="388" spans="1:8" ht="12.75" customHeight="1" x14ac:dyDescent="0.25">
      <c r="A388" s="285">
        <v>2023.07</v>
      </c>
      <c r="B388" s="124">
        <v>135819</v>
      </c>
      <c r="C388" s="125">
        <v>1676</v>
      </c>
      <c r="D388" s="125">
        <v>4197</v>
      </c>
      <c r="E388" s="195">
        <f t="shared" si="12"/>
        <v>141692</v>
      </c>
      <c r="F388" s="128">
        <v>8767</v>
      </c>
      <c r="G388" s="123"/>
      <c r="H388" s="196">
        <f t="shared" si="15"/>
        <v>150459</v>
      </c>
    </row>
    <row r="389" spans="1:8" ht="12.75" customHeight="1" x14ac:dyDescent="0.25">
      <c r="A389" s="285">
        <v>2023.08</v>
      </c>
      <c r="B389" s="124">
        <v>136702</v>
      </c>
      <c r="C389" s="125">
        <v>1676</v>
      </c>
      <c r="D389" s="125">
        <v>4197</v>
      </c>
      <c r="E389" s="195">
        <f t="shared" si="12"/>
        <v>142575</v>
      </c>
      <c r="F389" s="128">
        <v>8973</v>
      </c>
      <c r="G389" s="123"/>
      <c r="H389" s="196">
        <f t="shared" si="15"/>
        <v>151548</v>
      </c>
    </row>
    <row r="390" spans="1:8" ht="12.75" customHeight="1" x14ac:dyDescent="0.25">
      <c r="A390" s="285">
        <v>2023.09</v>
      </c>
      <c r="B390" s="124">
        <v>139970</v>
      </c>
      <c r="C390" s="125">
        <v>1670</v>
      </c>
      <c r="D390" s="125">
        <v>4197</v>
      </c>
      <c r="E390" s="195">
        <f t="shared" si="12"/>
        <v>145837</v>
      </c>
      <c r="F390" s="128">
        <v>8962</v>
      </c>
      <c r="G390" s="123"/>
      <c r="H390" s="196">
        <f t="shared" si="15"/>
        <v>154799</v>
      </c>
    </row>
    <row r="391" spans="1:8" ht="12.75" customHeight="1" x14ac:dyDescent="0.25">
      <c r="A391" s="285">
        <v>2023.1</v>
      </c>
      <c r="B391" s="124">
        <v>140660</v>
      </c>
      <c r="C391" s="125">
        <v>1671</v>
      </c>
      <c r="D391" s="125">
        <v>4181</v>
      </c>
      <c r="E391" s="195">
        <f t="shared" si="12"/>
        <v>146512</v>
      </c>
      <c r="F391" s="128">
        <v>8964</v>
      </c>
      <c r="G391" s="123"/>
      <c r="H391" s="196">
        <f t="shared" si="15"/>
        <v>155476</v>
      </c>
    </row>
    <row r="392" spans="1:8" ht="12.75" customHeight="1" x14ac:dyDescent="0.25">
      <c r="A392" s="285">
        <v>2023.11</v>
      </c>
      <c r="B392" s="124">
        <v>140819</v>
      </c>
      <c r="C392" s="125">
        <v>1671</v>
      </c>
      <c r="D392" s="125">
        <v>4183</v>
      </c>
      <c r="E392" s="195">
        <f t="shared" si="12"/>
        <v>146673</v>
      </c>
      <c r="F392" s="128">
        <v>8980</v>
      </c>
      <c r="G392" s="123"/>
      <c r="H392" s="196">
        <f t="shared" si="15"/>
        <v>155653</v>
      </c>
    </row>
    <row r="393" spans="1:8" ht="12.75" customHeight="1" x14ac:dyDescent="0.25">
      <c r="A393" s="285">
        <v>2023.12</v>
      </c>
      <c r="B393" s="124">
        <v>140807</v>
      </c>
      <c r="C393" s="125">
        <v>1672</v>
      </c>
      <c r="D393" s="125">
        <v>4227</v>
      </c>
      <c r="E393" s="195">
        <f t="shared" si="12"/>
        <v>146706</v>
      </c>
      <c r="F393" s="128">
        <v>9010</v>
      </c>
      <c r="G393" s="123"/>
      <c r="H393" s="196">
        <f t="shared" si="15"/>
        <v>155716</v>
      </c>
    </row>
    <row r="394" spans="1:8" ht="12.75" customHeight="1" x14ac:dyDescent="0.25">
      <c r="A394" s="285">
        <v>2024.01</v>
      </c>
      <c r="B394" s="124" t="e">
        <v>#N/A</v>
      </c>
      <c r="C394" s="125" t="e">
        <v>#N/A</v>
      </c>
      <c r="D394" s="125" t="e">
        <v>#N/A</v>
      </c>
      <c r="E394" s="195" t="e">
        <f t="shared" si="12"/>
        <v>#N/A</v>
      </c>
      <c r="F394" s="128" t="e">
        <v>#N/A</v>
      </c>
      <c r="G394" s="123"/>
      <c r="H394" s="196" t="e">
        <f t="shared" si="15"/>
        <v>#N/A</v>
      </c>
    </row>
    <row r="395" spans="1:8" ht="12.75" customHeight="1" x14ac:dyDescent="0.25">
      <c r="A395" s="285">
        <v>2024.02</v>
      </c>
      <c r="B395" s="124" t="e">
        <v>#N/A</v>
      </c>
      <c r="C395" s="125" t="e">
        <v>#N/A</v>
      </c>
      <c r="D395" s="125" t="e">
        <v>#N/A</v>
      </c>
      <c r="E395" s="195" t="e">
        <f t="shared" si="12"/>
        <v>#N/A</v>
      </c>
      <c r="F395" s="128" t="e">
        <v>#N/A</v>
      </c>
      <c r="G395" s="123"/>
      <c r="H395" s="196" t="e">
        <f t="shared" si="15"/>
        <v>#N/A</v>
      </c>
    </row>
    <row r="396" spans="1:8" ht="12.75" customHeight="1" x14ac:dyDescent="0.25">
      <c r="A396" s="285">
        <v>2024.03</v>
      </c>
      <c r="B396" s="124" t="e">
        <v>#N/A</v>
      </c>
      <c r="C396" s="125" t="e">
        <v>#N/A</v>
      </c>
      <c r="D396" s="125" t="e">
        <v>#N/A</v>
      </c>
      <c r="E396" s="195" t="e">
        <f t="shared" ref="E396:E459" si="16">SUM(B396:D396)</f>
        <v>#N/A</v>
      </c>
      <c r="F396" s="128" t="e">
        <v>#N/A</v>
      </c>
      <c r="G396" s="123"/>
      <c r="H396" s="196" t="e">
        <f t="shared" si="15"/>
        <v>#N/A</v>
      </c>
    </row>
    <row r="397" spans="1:8" ht="12.75" customHeight="1" x14ac:dyDescent="0.25">
      <c r="A397" s="285">
        <v>2024.04</v>
      </c>
      <c r="B397" s="124" t="e">
        <v>#N/A</v>
      </c>
      <c r="C397" s="125" t="e">
        <v>#N/A</v>
      </c>
      <c r="D397" s="125" t="e">
        <v>#N/A</v>
      </c>
      <c r="E397" s="195" t="e">
        <f t="shared" si="16"/>
        <v>#N/A</v>
      </c>
      <c r="F397" s="128" t="e">
        <v>#N/A</v>
      </c>
      <c r="G397" s="123"/>
      <c r="H397" s="196" t="e">
        <f t="shared" si="15"/>
        <v>#N/A</v>
      </c>
    </row>
    <row r="398" spans="1:8" ht="12.75" customHeight="1" x14ac:dyDescent="0.25">
      <c r="A398" s="285">
        <v>2024.05</v>
      </c>
      <c r="B398" s="124" t="e">
        <v>#N/A</v>
      </c>
      <c r="C398" s="125" t="e">
        <v>#N/A</v>
      </c>
      <c r="D398" s="125" t="e">
        <v>#N/A</v>
      </c>
      <c r="E398" s="195" t="e">
        <f t="shared" si="16"/>
        <v>#N/A</v>
      </c>
      <c r="F398" s="128" t="e">
        <v>#N/A</v>
      </c>
      <c r="G398" s="123"/>
      <c r="H398" s="196" t="e">
        <f t="shared" si="15"/>
        <v>#N/A</v>
      </c>
    </row>
    <row r="399" spans="1:8" ht="12.75" customHeight="1" x14ac:dyDescent="0.25">
      <c r="A399" s="285">
        <v>2024.06</v>
      </c>
      <c r="B399" s="124" t="e">
        <v>#N/A</v>
      </c>
      <c r="C399" s="125" t="e">
        <v>#N/A</v>
      </c>
      <c r="D399" s="125" t="e">
        <v>#N/A</v>
      </c>
      <c r="E399" s="195" t="e">
        <f t="shared" si="16"/>
        <v>#N/A</v>
      </c>
      <c r="F399" s="128" t="e">
        <v>#N/A</v>
      </c>
      <c r="G399" s="123"/>
      <c r="H399" s="196" t="e">
        <f t="shared" si="15"/>
        <v>#N/A</v>
      </c>
    </row>
    <row r="400" spans="1:8" ht="12.75" customHeight="1" x14ac:dyDescent="0.25">
      <c r="A400" s="285">
        <v>2024.07</v>
      </c>
      <c r="B400" s="124" t="e">
        <v>#N/A</v>
      </c>
      <c r="C400" s="125" t="e">
        <v>#N/A</v>
      </c>
      <c r="D400" s="125" t="e">
        <v>#N/A</v>
      </c>
      <c r="E400" s="195" t="e">
        <f t="shared" si="16"/>
        <v>#N/A</v>
      </c>
      <c r="F400" s="128" t="e">
        <v>#N/A</v>
      </c>
      <c r="G400" s="123"/>
      <c r="H400" s="196" t="e">
        <f t="shared" si="15"/>
        <v>#N/A</v>
      </c>
    </row>
    <row r="401" spans="1:8" ht="12.75" customHeight="1" x14ac:dyDescent="0.25">
      <c r="A401" s="285">
        <v>2024.08</v>
      </c>
      <c r="B401" s="124" t="e">
        <v>#N/A</v>
      </c>
      <c r="C401" s="125" t="e">
        <v>#N/A</v>
      </c>
      <c r="D401" s="125" t="e">
        <v>#N/A</v>
      </c>
      <c r="E401" s="195" t="e">
        <f t="shared" si="16"/>
        <v>#N/A</v>
      </c>
      <c r="F401" s="128" t="e">
        <v>#N/A</v>
      </c>
      <c r="G401" s="123"/>
      <c r="H401" s="196" t="e">
        <f t="shared" si="15"/>
        <v>#N/A</v>
      </c>
    </row>
    <row r="402" spans="1:8" ht="12.75" customHeight="1" x14ac:dyDescent="0.25">
      <c r="A402" s="285">
        <v>2024.09</v>
      </c>
      <c r="B402" s="124" t="e">
        <v>#N/A</v>
      </c>
      <c r="C402" s="125" t="e">
        <v>#N/A</v>
      </c>
      <c r="D402" s="125" t="e">
        <v>#N/A</v>
      </c>
      <c r="E402" s="195" t="e">
        <f t="shared" si="16"/>
        <v>#N/A</v>
      </c>
      <c r="F402" s="128" t="e">
        <v>#N/A</v>
      </c>
      <c r="G402" s="123"/>
      <c r="H402" s="196" t="e">
        <f t="shared" si="15"/>
        <v>#N/A</v>
      </c>
    </row>
    <row r="403" spans="1:8" ht="12.75" customHeight="1" x14ac:dyDescent="0.25">
      <c r="A403" s="285">
        <v>2024.1</v>
      </c>
      <c r="B403" s="124" t="e">
        <v>#N/A</v>
      </c>
      <c r="C403" s="125" t="e">
        <v>#N/A</v>
      </c>
      <c r="D403" s="125" t="e">
        <v>#N/A</v>
      </c>
      <c r="E403" s="195" t="e">
        <f t="shared" si="16"/>
        <v>#N/A</v>
      </c>
      <c r="F403" s="128" t="e">
        <v>#N/A</v>
      </c>
      <c r="G403" s="123"/>
      <c r="H403" s="196" t="e">
        <f t="shared" si="15"/>
        <v>#N/A</v>
      </c>
    </row>
    <row r="404" spans="1:8" ht="12.75" customHeight="1" x14ac:dyDescent="0.25">
      <c r="A404" s="285">
        <v>2024.11</v>
      </c>
      <c r="B404" s="124" t="e">
        <v>#N/A</v>
      </c>
      <c r="C404" s="125" t="e">
        <v>#N/A</v>
      </c>
      <c r="D404" s="125" t="e">
        <v>#N/A</v>
      </c>
      <c r="E404" s="195" t="e">
        <f t="shared" si="16"/>
        <v>#N/A</v>
      </c>
      <c r="F404" s="128" t="e">
        <v>#N/A</v>
      </c>
      <c r="G404" s="123"/>
      <c r="H404" s="196" t="e">
        <f t="shared" si="15"/>
        <v>#N/A</v>
      </c>
    </row>
    <row r="405" spans="1:8" ht="12.75" customHeight="1" x14ac:dyDescent="0.25">
      <c r="A405" s="285">
        <v>2024.12</v>
      </c>
      <c r="B405" s="124">
        <v>141980</v>
      </c>
      <c r="C405" s="125">
        <v>2055</v>
      </c>
      <c r="D405" s="125">
        <v>4717</v>
      </c>
      <c r="E405" s="195">
        <f t="shared" si="16"/>
        <v>148752</v>
      </c>
      <c r="F405" s="128">
        <v>3180</v>
      </c>
      <c r="G405" s="123"/>
      <c r="H405" s="196">
        <f t="shared" si="15"/>
        <v>151932</v>
      </c>
    </row>
    <row r="406" spans="1:8" ht="12.75" customHeight="1" x14ac:dyDescent="0.25">
      <c r="A406" s="285">
        <v>2025.01</v>
      </c>
      <c r="B406" s="124" t="e">
        <v>#N/A</v>
      </c>
      <c r="C406" s="125" t="e">
        <v>#N/A</v>
      </c>
      <c r="D406" s="125" t="e">
        <v>#N/A</v>
      </c>
      <c r="E406" s="195" t="e">
        <f t="shared" si="16"/>
        <v>#N/A</v>
      </c>
      <c r="F406" s="128" t="e">
        <v>#N/A</v>
      </c>
      <c r="G406" s="123"/>
      <c r="H406" s="196" t="e">
        <f t="shared" si="15"/>
        <v>#N/A</v>
      </c>
    </row>
    <row r="407" spans="1:8" ht="12.75" customHeight="1" x14ac:dyDescent="0.25">
      <c r="A407" s="285">
        <v>2025.02</v>
      </c>
      <c r="B407" s="124" t="e">
        <v>#N/A</v>
      </c>
      <c r="C407" s="125" t="e">
        <v>#N/A</v>
      </c>
      <c r="D407" s="125" t="e">
        <v>#N/A</v>
      </c>
      <c r="E407" s="195" t="e">
        <f t="shared" si="16"/>
        <v>#N/A</v>
      </c>
      <c r="F407" s="128" t="e">
        <v>#N/A</v>
      </c>
      <c r="G407" s="123"/>
      <c r="H407" s="196" t="e">
        <f t="shared" si="15"/>
        <v>#N/A</v>
      </c>
    </row>
    <row r="408" spans="1:8" ht="12.75" customHeight="1" x14ac:dyDescent="0.25">
      <c r="A408" s="285">
        <v>2025.03</v>
      </c>
      <c r="B408" s="124">
        <v>141105</v>
      </c>
      <c r="C408" s="125">
        <v>2126</v>
      </c>
      <c r="D408" s="125">
        <v>4701</v>
      </c>
      <c r="E408" s="195">
        <f t="shared" si="16"/>
        <v>147932</v>
      </c>
      <c r="F408" s="128">
        <v>5526</v>
      </c>
      <c r="G408" s="123"/>
      <c r="H408" s="196">
        <f t="shared" si="15"/>
        <v>153458</v>
      </c>
    </row>
    <row r="409" spans="1:8" ht="12.75" customHeight="1" x14ac:dyDescent="0.25">
      <c r="A409" s="285">
        <v>2025.04</v>
      </c>
      <c r="B409" s="124" t="e">
        <v>#N/A</v>
      </c>
      <c r="C409" s="125" t="e">
        <v>#N/A</v>
      </c>
      <c r="D409" s="125" t="e">
        <v>#N/A</v>
      </c>
      <c r="E409" s="195" t="e">
        <f t="shared" si="16"/>
        <v>#N/A</v>
      </c>
      <c r="F409" s="128" t="e">
        <v>#N/A</v>
      </c>
      <c r="G409" s="123"/>
      <c r="H409" s="196" t="e">
        <f t="shared" si="15"/>
        <v>#N/A</v>
      </c>
    </row>
    <row r="410" spans="1:8" ht="12.75" customHeight="1" x14ac:dyDescent="0.25">
      <c r="A410" s="285">
        <v>2025.05</v>
      </c>
      <c r="B410" s="124" t="e">
        <v>#N/A</v>
      </c>
      <c r="C410" s="125" t="e">
        <v>#N/A</v>
      </c>
      <c r="D410" s="125" t="e">
        <v>#N/A</v>
      </c>
      <c r="E410" s="195" t="e">
        <f t="shared" si="16"/>
        <v>#N/A</v>
      </c>
      <c r="F410" s="128" t="e">
        <v>#N/A</v>
      </c>
      <c r="G410" s="123"/>
      <c r="H410" s="196" t="e">
        <f t="shared" si="15"/>
        <v>#N/A</v>
      </c>
    </row>
    <row r="411" spans="1:8" ht="12.75" customHeight="1" x14ac:dyDescent="0.25">
      <c r="A411" s="285">
        <v>2025.06</v>
      </c>
      <c r="B411" s="124" t="e">
        <v>#N/A</v>
      </c>
      <c r="C411" s="125" t="e">
        <v>#N/A</v>
      </c>
      <c r="D411" s="125" t="e">
        <v>#N/A</v>
      </c>
      <c r="E411" s="195" t="e">
        <f t="shared" si="16"/>
        <v>#N/A</v>
      </c>
      <c r="F411" s="128" t="e">
        <v>#N/A</v>
      </c>
      <c r="G411" s="123"/>
      <c r="H411" s="196" t="e">
        <f t="shared" si="15"/>
        <v>#N/A</v>
      </c>
    </row>
    <row r="412" spans="1:8" ht="12.75" customHeight="1" x14ac:dyDescent="0.25">
      <c r="A412" s="285">
        <v>2025.07</v>
      </c>
      <c r="B412" s="124" t="e">
        <v>#N/A</v>
      </c>
      <c r="C412" s="125" t="e">
        <v>#N/A</v>
      </c>
      <c r="D412" s="125" t="e">
        <v>#N/A</v>
      </c>
      <c r="E412" s="195" t="e">
        <f t="shared" si="16"/>
        <v>#N/A</v>
      </c>
      <c r="F412" s="128" t="e">
        <v>#N/A</v>
      </c>
      <c r="G412" s="123"/>
      <c r="H412" s="196" t="e">
        <f t="shared" si="15"/>
        <v>#N/A</v>
      </c>
    </row>
    <row r="413" spans="1:8" ht="12.75" customHeight="1" x14ac:dyDescent="0.25">
      <c r="A413" s="285">
        <v>2025.08</v>
      </c>
      <c r="B413" s="124" t="e">
        <v>#N/A</v>
      </c>
      <c r="C413" s="125" t="e">
        <v>#N/A</v>
      </c>
      <c r="D413" s="125" t="e">
        <v>#N/A</v>
      </c>
      <c r="E413" s="195" t="e">
        <f t="shared" si="16"/>
        <v>#N/A</v>
      </c>
      <c r="F413" s="128" t="e">
        <v>#N/A</v>
      </c>
      <c r="G413" s="123"/>
      <c r="H413" s="196" t="e">
        <f t="shared" si="15"/>
        <v>#N/A</v>
      </c>
    </row>
    <row r="414" spans="1:8" ht="12.75" customHeight="1" x14ac:dyDescent="0.25">
      <c r="A414" s="285">
        <v>2025.09</v>
      </c>
      <c r="B414" s="124" t="e">
        <v>#N/A</v>
      </c>
      <c r="C414" s="125" t="e">
        <v>#N/A</v>
      </c>
      <c r="D414" s="125" t="e">
        <v>#N/A</v>
      </c>
      <c r="E414" s="195" t="e">
        <f t="shared" si="16"/>
        <v>#N/A</v>
      </c>
      <c r="F414" s="128" t="e">
        <v>#N/A</v>
      </c>
      <c r="G414" s="123"/>
      <c r="H414" s="196" t="e">
        <f t="shared" si="15"/>
        <v>#N/A</v>
      </c>
    </row>
    <row r="415" spans="1:8" ht="12.75" customHeight="1" x14ac:dyDescent="0.25">
      <c r="A415" s="285">
        <v>2025.1</v>
      </c>
      <c r="B415" s="124" t="e">
        <v>#N/A</v>
      </c>
      <c r="C415" s="125" t="e">
        <v>#N/A</v>
      </c>
      <c r="D415" s="125" t="e">
        <v>#N/A</v>
      </c>
      <c r="E415" s="195" t="e">
        <f t="shared" si="16"/>
        <v>#N/A</v>
      </c>
      <c r="F415" s="128" t="e">
        <v>#N/A</v>
      </c>
      <c r="G415" s="123"/>
      <c r="H415" s="196" t="e">
        <f t="shared" si="15"/>
        <v>#N/A</v>
      </c>
    </row>
    <row r="416" spans="1:8" ht="12.75" customHeight="1" x14ac:dyDescent="0.25">
      <c r="A416" s="285">
        <v>2025.11</v>
      </c>
      <c r="B416" s="124" t="e">
        <v>#N/A</v>
      </c>
      <c r="C416" s="125" t="e">
        <v>#N/A</v>
      </c>
      <c r="D416" s="125" t="e">
        <v>#N/A</v>
      </c>
      <c r="E416" s="195" t="e">
        <f t="shared" si="16"/>
        <v>#N/A</v>
      </c>
      <c r="F416" s="128" t="e">
        <v>#N/A</v>
      </c>
      <c r="G416" s="123"/>
      <c r="H416" s="196" t="e">
        <f t="shared" si="15"/>
        <v>#N/A</v>
      </c>
    </row>
    <row r="417" spans="1:8" ht="12.75" customHeight="1" x14ac:dyDescent="0.25">
      <c r="A417" s="285">
        <v>2025.12</v>
      </c>
      <c r="B417" s="124" t="e">
        <v>#N/A</v>
      </c>
      <c r="C417" s="125" t="e">
        <v>#N/A</v>
      </c>
      <c r="D417" s="125" t="e">
        <v>#N/A</v>
      </c>
      <c r="E417" s="195" t="e">
        <f t="shared" si="16"/>
        <v>#N/A</v>
      </c>
      <c r="F417" s="128" t="e">
        <v>#N/A</v>
      </c>
      <c r="G417" s="123"/>
      <c r="H417" s="196" t="e">
        <f t="shared" si="15"/>
        <v>#N/A</v>
      </c>
    </row>
    <row r="418" spans="1:8" ht="12.75" customHeight="1" x14ac:dyDescent="0.25">
      <c r="A418" s="285">
        <v>2026.01</v>
      </c>
      <c r="B418" s="124" t="e">
        <v>#N/A</v>
      </c>
      <c r="C418" s="125" t="e">
        <v>#N/A</v>
      </c>
      <c r="D418" s="125" t="e">
        <v>#N/A</v>
      </c>
      <c r="E418" s="195" t="e">
        <f t="shared" si="16"/>
        <v>#N/A</v>
      </c>
      <c r="F418" s="128" t="e">
        <v>#N/A</v>
      </c>
      <c r="G418" s="123"/>
      <c r="H418" s="196" t="e">
        <f t="shared" si="15"/>
        <v>#N/A</v>
      </c>
    </row>
    <row r="419" spans="1:8" ht="12.75" customHeight="1" x14ac:dyDescent="0.25">
      <c r="A419" s="285">
        <v>2026.02</v>
      </c>
      <c r="B419" s="124" t="e">
        <v>#N/A</v>
      </c>
      <c r="C419" s="125" t="e">
        <v>#N/A</v>
      </c>
      <c r="D419" s="125" t="e">
        <v>#N/A</v>
      </c>
      <c r="E419" s="195" t="e">
        <f t="shared" si="16"/>
        <v>#N/A</v>
      </c>
      <c r="F419" s="128" t="e">
        <v>#N/A</v>
      </c>
      <c r="G419" s="123"/>
      <c r="H419" s="196" t="e">
        <f t="shared" si="15"/>
        <v>#N/A</v>
      </c>
    </row>
    <row r="420" spans="1:8" ht="12.75" customHeight="1" x14ac:dyDescent="0.25">
      <c r="A420" s="285">
        <v>2026.03</v>
      </c>
      <c r="B420" s="124" t="e">
        <v>#N/A</v>
      </c>
      <c r="C420" s="125" t="e">
        <v>#N/A</v>
      </c>
      <c r="D420" s="125" t="e">
        <v>#N/A</v>
      </c>
      <c r="E420" s="195" t="e">
        <f t="shared" si="16"/>
        <v>#N/A</v>
      </c>
      <c r="F420" s="128" t="e">
        <v>#N/A</v>
      </c>
      <c r="G420" s="123"/>
      <c r="H420" s="196" t="e">
        <f t="shared" si="15"/>
        <v>#N/A</v>
      </c>
    </row>
    <row r="421" spans="1:8" ht="12.75" customHeight="1" x14ac:dyDescent="0.25">
      <c r="A421" s="285">
        <v>2026.04</v>
      </c>
      <c r="B421" s="124" t="e">
        <v>#N/A</v>
      </c>
      <c r="C421" s="125" t="e">
        <v>#N/A</v>
      </c>
      <c r="D421" s="125" t="e">
        <v>#N/A</v>
      </c>
      <c r="E421" s="195" t="e">
        <f t="shared" si="16"/>
        <v>#N/A</v>
      </c>
      <c r="F421" s="128" t="e">
        <v>#N/A</v>
      </c>
      <c r="G421" s="123"/>
      <c r="H421" s="196" t="e">
        <f t="shared" si="15"/>
        <v>#N/A</v>
      </c>
    </row>
    <row r="422" spans="1:8" ht="12.75" customHeight="1" x14ac:dyDescent="0.25">
      <c r="A422" s="285">
        <v>2026.05</v>
      </c>
      <c r="B422" s="124" t="e">
        <v>#N/A</v>
      </c>
      <c r="C422" s="125" t="e">
        <v>#N/A</v>
      </c>
      <c r="D422" s="125" t="e">
        <v>#N/A</v>
      </c>
      <c r="E422" s="195" t="e">
        <f t="shared" si="16"/>
        <v>#N/A</v>
      </c>
      <c r="F422" s="128" t="e">
        <v>#N/A</v>
      </c>
      <c r="G422" s="123"/>
      <c r="H422" s="196" t="e">
        <f t="shared" si="15"/>
        <v>#N/A</v>
      </c>
    </row>
    <row r="423" spans="1:8" ht="12.75" customHeight="1" x14ac:dyDescent="0.25">
      <c r="A423" s="285">
        <v>2026.06</v>
      </c>
      <c r="B423" s="124" t="e">
        <v>#N/A</v>
      </c>
      <c r="C423" s="125" t="e">
        <v>#N/A</v>
      </c>
      <c r="D423" s="125" t="e">
        <v>#N/A</v>
      </c>
      <c r="E423" s="195" t="e">
        <f t="shared" si="16"/>
        <v>#N/A</v>
      </c>
      <c r="F423" s="128" t="e">
        <v>#N/A</v>
      </c>
      <c r="G423" s="123"/>
      <c r="H423" s="196" t="e">
        <f t="shared" si="15"/>
        <v>#N/A</v>
      </c>
    </row>
    <row r="424" spans="1:8" ht="12.75" customHeight="1" x14ac:dyDescent="0.25">
      <c r="A424" s="285">
        <v>2026.07</v>
      </c>
      <c r="B424" s="124" t="e">
        <v>#N/A</v>
      </c>
      <c r="C424" s="125" t="e">
        <v>#N/A</v>
      </c>
      <c r="D424" s="125" t="e">
        <v>#N/A</v>
      </c>
      <c r="E424" s="195" t="e">
        <f t="shared" si="16"/>
        <v>#N/A</v>
      </c>
      <c r="F424" s="128" t="e">
        <v>#N/A</v>
      </c>
      <c r="G424" s="123"/>
      <c r="H424" s="196" t="e">
        <f t="shared" si="15"/>
        <v>#N/A</v>
      </c>
    </row>
    <row r="425" spans="1:8" ht="12.75" customHeight="1" x14ac:dyDescent="0.25">
      <c r="A425" s="285">
        <v>2026.08</v>
      </c>
      <c r="B425" s="124" t="e">
        <v>#N/A</v>
      </c>
      <c r="C425" s="125" t="e">
        <v>#N/A</v>
      </c>
      <c r="D425" s="125" t="e">
        <v>#N/A</v>
      </c>
      <c r="E425" s="195" t="e">
        <f t="shared" si="16"/>
        <v>#N/A</v>
      </c>
      <c r="F425" s="128" t="e">
        <v>#N/A</v>
      </c>
      <c r="G425" s="123"/>
      <c r="H425" s="196" t="e">
        <f t="shared" si="15"/>
        <v>#N/A</v>
      </c>
    </row>
    <row r="426" spans="1:8" ht="12.75" customHeight="1" x14ac:dyDescent="0.25">
      <c r="A426" s="285">
        <v>2026.09</v>
      </c>
      <c r="B426" s="124" t="e">
        <v>#N/A</v>
      </c>
      <c r="C426" s="125" t="e">
        <v>#N/A</v>
      </c>
      <c r="D426" s="125" t="e">
        <v>#N/A</v>
      </c>
      <c r="E426" s="195" t="e">
        <f t="shared" si="16"/>
        <v>#N/A</v>
      </c>
      <c r="F426" s="128" t="e">
        <v>#N/A</v>
      </c>
      <c r="G426" s="123"/>
      <c r="H426" s="196" t="e">
        <f t="shared" si="15"/>
        <v>#N/A</v>
      </c>
    </row>
    <row r="427" spans="1:8" ht="12.75" customHeight="1" x14ac:dyDescent="0.25">
      <c r="A427" s="285">
        <v>2026.1</v>
      </c>
      <c r="B427" s="124" t="e">
        <v>#N/A</v>
      </c>
      <c r="C427" s="125" t="e">
        <v>#N/A</v>
      </c>
      <c r="D427" s="125" t="e">
        <v>#N/A</v>
      </c>
      <c r="E427" s="195" t="e">
        <f t="shared" si="16"/>
        <v>#N/A</v>
      </c>
      <c r="F427" s="128" t="e">
        <v>#N/A</v>
      </c>
      <c r="G427" s="123"/>
      <c r="H427" s="196" t="e">
        <f t="shared" si="15"/>
        <v>#N/A</v>
      </c>
    </row>
    <row r="428" spans="1:8" ht="12.75" customHeight="1" x14ac:dyDescent="0.25">
      <c r="A428" s="285">
        <v>2026.11</v>
      </c>
      <c r="B428" s="124" t="e">
        <v>#N/A</v>
      </c>
      <c r="C428" s="125" t="e">
        <v>#N/A</v>
      </c>
      <c r="D428" s="125" t="e">
        <v>#N/A</v>
      </c>
      <c r="E428" s="195" t="e">
        <f t="shared" si="16"/>
        <v>#N/A</v>
      </c>
      <c r="F428" s="128" t="e">
        <v>#N/A</v>
      </c>
      <c r="G428" s="123"/>
      <c r="H428" s="196" t="e">
        <f t="shared" si="15"/>
        <v>#N/A</v>
      </c>
    </row>
    <row r="429" spans="1:8" ht="12.75" customHeight="1" x14ac:dyDescent="0.25">
      <c r="A429" s="285">
        <v>2026.12</v>
      </c>
      <c r="B429" s="124" t="e">
        <v>#N/A</v>
      </c>
      <c r="C429" s="125" t="e">
        <v>#N/A</v>
      </c>
      <c r="D429" s="125" t="e">
        <v>#N/A</v>
      </c>
      <c r="E429" s="195" t="e">
        <f t="shared" si="16"/>
        <v>#N/A</v>
      </c>
      <c r="F429" s="128" t="e">
        <v>#N/A</v>
      </c>
      <c r="G429" s="123"/>
      <c r="H429" s="196" t="e">
        <f t="shared" si="15"/>
        <v>#N/A</v>
      </c>
    </row>
    <row r="430" spans="1:8" ht="12.75" customHeight="1" x14ac:dyDescent="0.25">
      <c r="A430" s="285">
        <v>2027.01</v>
      </c>
      <c r="B430" s="124" t="e">
        <v>#N/A</v>
      </c>
      <c r="C430" s="125" t="e">
        <v>#N/A</v>
      </c>
      <c r="D430" s="125" t="e">
        <v>#N/A</v>
      </c>
      <c r="E430" s="195" t="e">
        <f t="shared" si="16"/>
        <v>#N/A</v>
      </c>
      <c r="F430" s="128" t="e">
        <v>#N/A</v>
      </c>
      <c r="G430" s="123"/>
      <c r="H430" s="196" t="e">
        <f t="shared" si="15"/>
        <v>#N/A</v>
      </c>
    </row>
    <row r="431" spans="1:8" ht="12.75" customHeight="1" x14ac:dyDescent="0.25">
      <c r="A431" s="285">
        <v>2027.02</v>
      </c>
      <c r="B431" s="124" t="e">
        <v>#N/A</v>
      </c>
      <c r="C431" s="125" t="e">
        <v>#N/A</v>
      </c>
      <c r="D431" s="125" t="e">
        <v>#N/A</v>
      </c>
      <c r="E431" s="195" t="e">
        <f t="shared" si="16"/>
        <v>#N/A</v>
      </c>
      <c r="F431" s="128" t="e">
        <v>#N/A</v>
      </c>
      <c r="G431" s="123"/>
      <c r="H431" s="196" t="e">
        <f t="shared" si="15"/>
        <v>#N/A</v>
      </c>
    </row>
    <row r="432" spans="1:8" ht="12.75" customHeight="1" x14ac:dyDescent="0.25">
      <c r="A432" s="285">
        <v>2027.03</v>
      </c>
      <c r="B432" s="124" t="e">
        <v>#N/A</v>
      </c>
      <c r="C432" s="125" t="e">
        <v>#N/A</v>
      </c>
      <c r="D432" s="125" t="e">
        <v>#N/A</v>
      </c>
      <c r="E432" s="195" t="e">
        <f t="shared" si="16"/>
        <v>#N/A</v>
      </c>
      <c r="F432" s="128" t="e">
        <v>#N/A</v>
      </c>
      <c r="G432" s="123"/>
      <c r="H432" s="196" t="e">
        <f t="shared" si="15"/>
        <v>#N/A</v>
      </c>
    </row>
    <row r="433" spans="1:8" ht="12.75" customHeight="1" x14ac:dyDescent="0.25">
      <c r="A433" s="285">
        <v>2027.04</v>
      </c>
      <c r="B433" s="124" t="e">
        <v>#N/A</v>
      </c>
      <c r="C433" s="125" t="e">
        <v>#N/A</v>
      </c>
      <c r="D433" s="125" t="e">
        <v>#N/A</v>
      </c>
      <c r="E433" s="195" t="e">
        <f t="shared" si="16"/>
        <v>#N/A</v>
      </c>
      <c r="F433" s="128" t="e">
        <v>#N/A</v>
      </c>
      <c r="G433" s="123"/>
      <c r="H433" s="196" t="e">
        <f t="shared" si="15"/>
        <v>#N/A</v>
      </c>
    </row>
    <row r="434" spans="1:8" ht="12.75" customHeight="1" x14ac:dyDescent="0.25">
      <c r="A434" s="285">
        <v>2027.05</v>
      </c>
      <c r="B434" s="124" t="e">
        <v>#N/A</v>
      </c>
      <c r="C434" s="125" t="e">
        <v>#N/A</v>
      </c>
      <c r="D434" s="125" t="e">
        <v>#N/A</v>
      </c>
      <c r="E434" s="195" t="e">
        <f t="shared" si="16"/>
        <v>#N/A</v>
      </c>
      <c r="F434" s="128" t="e">
        <v>#N/A</v>
      </c>
      <c r="G434" s="123"/>
      <c r="H434" s="196" t="e">
        <f t="shared" si="15"/>
        <v>#N/A</v>
      </c>
    </row>
    <row r="435" spans="1:8" ht="12.75" customHeight="1" x14ac:dyDescent="0.25">
      <c r="A435" s="285">
        <v>2027.06</v>
      </c>
      <c r="B435" s="124" t="e">
        <v>#N/A</v>
      </c>
      <c r="C435" s="125" t="e">
        <v>#N/A</v>
      </c>
      <c r="D435" s="125" t="e">
        <v>#N/A</v>
      </c>
      <c r="E435" s="195" t="e">
        <f t="shared" si="16"/>
        <v>#N/A</v>
      </c>
      <c r="F435" s="128" t="e">
        <v>#N/A</v>
      </c>
      <c r="G435" s="123"/>
      <c r="H435" s="196" t="e">
        <f t="shared" si="15"/>
        <v>#N/A</v>
      </c>
    </row>
    <row r="436" spans="1:8" ht="12.75" customHeight="1" x14ac:dyDescent="0.25">
      <c r="A436" s="285">
        <v>2027.07</v>
      </c>
      <c r="B436" s="124" t="e">
        <v>#N/A</v>
      </c>
      <c r="C436" s="125" t="e">
        <v>#N/A</v>
      </c>
      <c r="D436" s="125" t="e">
        <v>#N/A</v>
      </c>
      <c r="E436" s="195" t="e">
        <f t="shared" si="16"/>
        <v>#N/A</v>
      </c>
      <c r="F436" s="128" t="e">
        <v>#N/A</v>
      </c>
      <c r="G436" s="123"/>
      <c r="H436" s="196" t="e">
        <f t="shared" si="15"/>
        <v>#N/A</v>
      </c>
    </row>
    <row r="437" spans="1:8" ht="12.75" customHeight="1" x14ac:dyDescent="0.25">
      <c r="A437" s="285">
        <v>2027.08</v>
      </c>
      <c r="B437" s="124" t="e">
        <v>#N/A</v>
      </c>
      <c r="C437" s="125" t="e">
        <v>#N/A</v>
      </c>
      <c r="D437" s="125" t="e">
        <v>#N/A</v>
      </c>
      <c r="E437" s="195" t="e">
        <f t="shared" si="16"/>
        <v>#N/A</v>
      </c>
      <c r="F437" s="128" t="e">
        <v>#N/A</v>
      </c>
      <c r="G437" s="123"/>
      <c r="H437" s="196" t="e">
        <f t="shared" si="15"/>
        <v>#N/A</v>
      </c>
    </row>
    <row r="438" spans="1:8" ht="12.75" customHeight="1" x14ac:dyDescent="0.25">
      <c r="A438" s="285">
        <v>2027.09</v>
      </c>
      <c r="B438" s="124" t="e">
        <v>#N/A</v>
      </c>
      <c r="C438" s="125" t="e">
        <v>#N/A</v>
      </c>
      <c r="D438" s="125" t="e">
        <v>#N/A</v>
      </c>
      <c r="E438" s="195" t="e">
        <f t="shared" si="16"/>
        <v>#N/A</v>
      </c>
      <c r="F438" s="128" t="e">
        <v>#N/A</v>
      </c>
      <c r="G438" s="123"/>
      <c r="H438" s="196" t="e">
        <f t="shared" si="15"/>
        <v>#N/A</v>
      </c>
    </row>
    <row r="439" spans="1:8" ht="12.75" customHeight="1" x14ac:dyDescent="0.25">
      <c r="A439" s="285">
        <v>2027.1</v>
      </c>
      <c r="B439" s="124" t="e">
        <v>#N/A</v>
      </c>
      <c r="C439" s="125" t="e">
        <v>#N/A</v>
      </c>
      <c r="D439" s="125" t="e">
        <v>#N/A</v>
      </c>
      <c r="E439" s="195" t="e">
        <f t="shared" si="16"/>
        <v>#N/A</v>
      </c>
      <c r="F439" s="128" t="e">
        <v>#N/A</v>
      </c>
      <c r="G439" s="123"/>
      <c r="H439" s="196" t="e">
        <f t="shared" si="15"/>
        <v>#N/A</v>
      </c>
    </row>
    <row r="440" spans="1:8" ht="12.75" customHeight="1" x14ac:dyDescent="0.25">
      <c r="A440" s="285">
        <v>2027.11</v>
      </c>
      <c r="B440" s="124" t="e">
        <v>#N/A</v>
      </c>
      <c r="C440" s="125" t="e">
        <v>#N/A</v>
      </c>
      <c r="D440" s="125" t="e">
        <v>#N/A</v>
      </c>
      <c r="E440" s="195" t="e">
        <f t="shared" si="16"/>
        <v>#N/A</v>
      </c>
      <c r="F440" s="128" t="e">
        <v>#N/A</v>
      </c>
      <c r="G440" s="123"/>
      <c r="H440" s="196" t="e">
        <f t="shared" si="15"/>
        <v>#N/A</v>
      </c>
    </row>
    <row r="441" spans="1:8" ht="12.75" customHeight="1" x14ac:dyDescent="0.25">
      <c r="A441" s="285">
        <v>2027.12</v>
      </c>
      <c r="B441" s="124" t="e">
        <v>#N/A</v>
      </c>
      <c r="C441" s="125" t="e">
        <v>#N/A</v>
      </c>
      <c r="D441" s="125" t="e">
        <v>#N/A</v>
      </c>
      <c r="E441" s="195" t="e">
        <f t="shared" si="16"/>
        <v>#N/A</v>
      </c>
      <c r="F441" s="128" t="e">
        <v>#N/A</v>
      </c>
      <c r="G441" s="123"/>
      <c r="H441" s="196" t="e">
        <f t="shared" si="15"/>
        <v>#N/A</v>
      </c>
    </row>
    <row r="442" spans="1:8" ht="12.75" customHeight="1" x14ac:dyDescent="0.25">
      <c r="A442" s="285">
        <v>2028.01</v>
      </c>
      <c r="B442" s="124" t="e">
        <v>#N/A</v>
      </c>
      <c r="C442" s="125" t="e">
        <v>#N/A</v>
      </c>
      <c r="D442" s="125" t="e">
        <v>#N/A</v>
      </c>
      <c r="E442" s="195" t="e">
        <f t="shared" si="16"/>
        <v>#N/A</v>
      </c>
      <c r="F442" s="128" t="e">
        <v>#N/A</v>
      </c>
      <c r="G442" s="123"/>
      <c r="H442" s="196" t="e">
        <f t="shared" si="15"/>
        <v>#N/A</v>
      </c>
    </row>
    <row r="443" spans="1:8" ht="12.75" customHeight="1" x14ac:dyDescent="0.25">
      <c r="A443" s="285">
        <v>2028.02</v>
      </c>
      <c r="B443" s="124" t="e">
        <v>#N/A</v>
      </c>
      <c r="C443" s="125" t="e">
        <v>#N/A</v>
      </c>
      <c r="D443" s="125" t="e">
        <v>#N/A</v>
      </c>
      <c r="E443" s="195" t="e">
        <f t="shared" si="16"/>
        <v>#N/A</v>
      </c>
      <c r="F443" s="128" t="e">
        <v>#N/A</v>
      </c>
      <c r="G443" s="123"/>
      <c r="H443" s="196" t="e">
        <f t="shared" si="15"/>
        <v>#N/A</v>
      </c>
    </row>
    <row r="444" spans="1:8" ht="12.75" customHeight="1" x14ac:dyDescent="0.25">
      <c r="A444" s="285">
        <v>2028.03</v>
      </c>
      <c r="B444" s="124" t="e">
        <v>#N/A</v>
      </c>
      <c r="C444" s="125" t="e">
        <v>#N/A</v>
      </c>
      <c r="D444" s="125" t="e">
        <v>#N/A</v>
      </c>
      <c r="E444" s="195" t="e">
        <f t="shared" si="16"/>
        <v>#N/A</v>
      </c>
      <c r="F444" s="128" t="e">
        <v>#N/A</v>
      </c>
      <c r="G444" s="123"/>
      <c r="H444" s="196" t="e">
        <f t="shared" si="15"/>
        <v>#N/A</v>
      </c>
    </row>
    <row r="445" spans="1:8" ht="12.75" customHeight="1" x14ac:dyDescent="0.25">
      <c r="A445" s="285">
        <v>2028.04</v>
      </c>
      <c r="B445" s="124" t="e">
        <v>#N/A</v>
      </c>
      <c r="C445" s="125" t="e">
        <v>#N/A</v>
      </c>
      <c r="D445" s="125" t="e">
        <v>#N/A</v>
      </c>
      <c r="E445" s="195" t="e">
        <f t="shared" si="16"/>
        <v>#N/A</v>
      </c>
      <c r="F445" s="128" t="e">
        <v>#N/A</v>
      </c>
      <c r="G445" s="123"/>
      <c r="H445" s="196" t="e">
        <f t="shared" si="15"/>
        <v>#N/A</v>
      </c>
    </row>
    <row r="446" spans="1:8" ht="12.75" customHeight="1" x14ac:dyDescent="0.25">
      <c r="A446" s="285">
        <v>2028.05</v>
      </c>
      <c r="B446" s="124" t="e">
        <v>#N/A</v>
      </c>
      <c r="C446" s="125" t="e">
        <v>#N/A</v>
      </c>
      <c r="D446" s="125" t="e">
        <v>#N/A</v>
      </c>
      <c r="E446" s="195" t="e">
        <f t="shared" si="16"/>
        <v>#N/A</v>
      </c>
      <c r="F446" s="128" t="e">
        <v>#N/A</v>
      </c>
      <c r="G446" s="123"/>
      <c r="H446" s="196" t="e">
        <f t="shared" ref="H446:H477" si="17">E446+F446+G446</f>
        <v>#N/A</v>
      </c>
    </row>
    <row r="447" spans="1:8" ht="12.75" customHeight="1" x14ac:dyDescent="0.25">
      <c r="A447" s="285">
        <v>2028.06</v>
      </c>
      <c r="B447" s="124" t="e">
        <v>#N/A</v>
      </c>
      <c r="C447" s="125" t="e">
        <v>#N/A</v>
      </c>
      <c r="D447" s="125" t="e">
        <v>#N/A</v>
      </c>
      <c r="E447" s="195" t="e">
        <f t="shared" si="16"/>
        <v>#N/A</v>
      </c>
      <c r="F447" s="128" t="e">
        <v>#N/A</v>
      </c>
      <c r="G447" s="123"/>
      <c r="H447" s="196" t="e">
        <f t="shared" si="17"/>
        <v>#N/A</v>
      </c>
    </row>
    <row r="448" spans="1:8" ht="12.75" customHeight="1" x14ac:dyDescent="0.25">
      <c r="A448" s="285">
        <v>2028.07</v>
      </c>
      <c r="B448" s="124" t="e">
        <v>#N/A</v>
      </c>
      <c r="C448" s="125" t="e">
        <v>#N/A</v>
      </c>
      <c r="D448" s="125" t="e">
        <v>#N/A</v>
      </c>
      <c r="E448" s="195" t="e">
        <f t="shared" si="16"/>
        <v>#N/A</v>
      </c>
      <c r="F448" s="128" t="e">
        <v>#N/A</v>
      </c>
      <c r="G448" s="123"/>
      <c r="H448" s="196" t="e">
        <f t="shared" si="17"/>
        <v>#N/A</v>
      </c>
    </row>
    <row r="449" spans="1:8" ht="12.75" customHeight="1" x14ac:dyDescent="0.25">
      <c r="A449" s="285">
        <v>2028.08</v>
      </c>
      <c r="B449" s="124" t="e">
        <v>#N/A</v>
      </c>
      <c r="C449" s="125" t="e">
        <v>#N/A</v>
      </c>
      <c r="D449" s="125" t="e">
        <v>#N/A</v>
      </c>
      <c r="E449" s="195" t="e">
        <f t="shared" si="16"/>
        <v>#N/A</v>
      </c>
      <c r="F449" s="128" t="e">
        <v>#N/A</v>
      </c>
      <c r="G449" s="123"/>
      <c r="H449" s="196" t="e">
        <f t="shared" si="17"/>
        <v>#N/A</v>
      </c>
    </row>
    <row r="450" spans="1:8" ht="12.75" customHeight="1" x14ac:dyDescent="0.25">
      <c r="A450" s="285">
        <v>2028.09</v>
      </c>
      <c r="B450" s="124" t="e">
        <v>#N/A</v>
      </c>
      <c r="C450" s="125" t="e">
        <v>#N/A</v>
      </c>
      <c r="D450" s="125" t="e">
        <v>#N/A</v>
      </c>
      <c r="E450" s="195" t="e">
        <f t="shared" si="16"/>
        <v>#N/A</v>
      </c>
      <c r="F450" s="128" t="e">
        <v>#N/A</v>
      </c>
      <c r="G450" s="123"/>
      <c r="H450" s="196" t="e">
        <f t="shared" si="17"/>
        <v>#N/A</v>
      </c>
    </row>
    <row r="451" spans="1:8" ht="12.75" customHeight="1" x14ac:dyDescent="0.25">
      <c r="A451" s="285">
        <v>2028.1</v>
      </c>
      <c r="B451" s="124" t="e">
        <v>#N/A</v>
      </c>
      <c r="C451" s="125" t="e">
        <v>#N/A</v>
      </c>
      <c r="D451" s="125" t="e">
        <v>#N/A</v>
      </c>
      <c r="E451" s="195" t="e">
        <f t="shared" si="16"/>
        <v>#N/A</v>
      </c>
      <c r="F451" s="128" t="e">
        <v>#N/A</v>
      </c>
      <c r="G451" s="123"/>
      <c r="H451" s="196" t="e">
        <f t="shared" si="17"/>
        <v>#N/A</v>
      </c>
    </row>
    <row r="452" spans="1:8" ht="12.75" customHeight="1" x14ac:dyDescent="0.25">
      <c r="A452" s="285">
        <v>2028.11</v>
      </c>
      <c r="B452" s="124" t="e">
        <v>#N/A</v>
      </c>
      <c r="C452" s="125" t="e">
        <v>#N/A</v>
      </c>
      <c r="D452" s="125" t="e">
        <v>#N/A</v>
      </c>
      <c r="E452" s="195" t="e">
        <f t="shared" si="16"/>
        <v>#N/A</v>
      </c>
      <c r="F452" s="128" t="e">
        <v>#N/A</v>
      </c>
      <c r="G452" s="123"/>
      <c r="H452" s="196" t="e">
        <f t="shared" si="17"/>
        <v>#N/A</v>
      </c>
    </row>
    <row r="453" spans="1:8" ht="12.75" customHeight="1" x14ac:dyDescent="0.25">
      <c r="A453" s="285">
        <v>2028.12</v>
      </c>
      <c r="B453" s="124" t="e">
        <v>#N/A</v>
      </c>
      <c r="C453" s="125" t="e">
        <v>#N/A</v>
      </c>
      <c r="D453" s="125" t="e">
        <v>#N/A</v>
      </c>
      <c r="E453" s="195" t="e">
        <f t="shared" si="16"/>
        <v>#N/A</v>
      </c>
      <c r="F453" s="128" t="e">
        <v>#N/A</v>
      </c>
      <c r="G453" s="123"/>
      <c r="H453" s="196" t="e">
        <f t="shared" si="17"/>
        <v>#N/A</v>
      </c>
    </row>
    <row r="454" spans="1:8" ht="12.75" customHeight="1" x14ac:dyDescent="0.25">
      <c r="A454" s="285">
        <v>2029.01</v>
      </c>
      <c r="B454" s="124" t="e">
        <v>#N/A</v>
      </c>
      <c r="C454" s="125" t="e">
        <v>#N/A</v>
      </c>
      <c r="D454" s="125" t="e">
        <v>#N/A</v>
      </c>
      <c r="E454" s="195" t="e">
        <f t="shared" si="16"/>
        <v>#N/A</v>
      </c>
      <c r="F454" s="128" t="e">
        <v>#N/A</v>
      </c>
      <c r="G454" s="123"/>
      <c r="H454" s="196" t="e">
        <f t="shared" si="17"/>
        <v>#N/A</v>
      </c>
    </row>
    <row r="455" spans="1:8" ht="12.75" customHeight="1" x14ac:dyDescent="0.25">
      <c r="A455" s="285">
        <v>2029.02</v>
      </c>
      <c r="B455" s="124" t="e">
        <v>#N/A</v>
      </c>
      <c r="C455" s="125" t="e">
        <v>#N/A</v>
      </c>
      <c r="D455" s="125" t="e">
        <v>#N/A</v>
      </c>
      <c r="E455" s="195" t="e">
        <f t="shared" si="16"/>
        <v>#N/A</v>
      </c>
      <c r="F455" s="128" t="e">
        <v>#N/A</v>
      </c>
      <c r="G455" s="123"/>
      <c r="H455" s="196" t="e">
        <f t="shared" si="17"/>
        <v>#N/A</v>
      </c>
    </row>
    <row r="456" spans="1:8" ht="12.75" customHeight="1" x14ac:dyDescent="0.25">
      <c r="A456" s="285">
        <v>2029.03</v>
      </c>
      <c r="B456" s="124" t="e">
        <v>#N/A</v>
      </c>
      <c r="C456" s="125" t="e">
        <v>#N/A</v>
      </c>
      <c r="D456" s="125" t="e">
        <v>#N/A</v>
      </c>
      <c r="E456" s="195" t="e">
        <f t="shared" si="16"/>
        <v>#N/A</v>
      </c>
      <c r="F456" s="128" t="e">
        <v>#N/A</v>
      </c>
      <c r="G456" s="123"/>
      <c r="H456" s="196" t="e">
        <f t="shared" si="17"/>
        <v>#N/A</v>
      </c>
    </row>
    <row r="457" spans="1:8" ht="12.75" customHeight="1" x14ac:dyDescent="0.25">
      <c r="A457" s="285">
        <v>2029.04</v>
      </c>
      <c r="B457" s="124" t="e">
        <v>#N/A</v>
      </c>
      <c r="C457" s="125" t="e">
        <v>#N/A</v>
      </c>
      <c r="D457" s="125" t="e">
        <v>#N/A</v>
      </c>
      <c r="E457" s="195" t="e">
        <f t="shared" si="16"/>
        <v>#N/A</v>
      </c>
      <c r="F457" s="128" t="e">
        <v>#N/A</v>
      </c>
      <c r="G457" s="123"/>
      <c r="H457" s="196" t="e">
        <f t="shared" si="17"/>
        <v>#N/A</v>
      </c>
    </row>
    <row r="458" spans="1:8" ht="12.75" customHeight="1" x14ac:dyDescent="0.25">
      <c r="A458" s="285">
        <v>2029.05</v>
      </c>
      <c r="B458" s="124" t="e">
        <v>#N/A</v>
      </c>
      <c r="C458" s="125" t="e">
        <v>#N/A</v>
      </c>
      <c r="D458" s="125" t="e">
        <v>#N/A</v>
      </c>
      <c r="E458" s="195" t="e">
        <f t="shared" si="16"/>
        <v>#N/A</v>
      </c>
      <c r="F458" s="128" t="e">
        <v>#N/A</v>
      </c>
      <c r="G458" s="123"/>
      <c r="H458" s="196" t="e">
        <f t="shared" si="17"/>
        <v>#N/A</v>
      </c>
    </row>
    <row r="459" spans="1:8" ht="12.75" customHeight="1" x14ac:dyDescent="0.25">
      <c r="A459" s="285">
        <v>2029.06</v>
      </c>
      <c r="B459" s="124" t="e">
        <v>#N/A</v>
      </c>
      <c r="C459" s="125" t="e">
        <v>#N/A</v>
      </c>
      <c r="D459" s="125" t="e">
        <v>#N/A</v>
      </c>
      <c r="E459" s="195" t="e">
        <f t="shared" si="16"/>
        <v>#N/A</v>
      </c>
      <c r="F459" s="128" t="e">
        <v>#N/A</v>
      </c>
      <c r="G459" s="123"/>
      <c r="H459" s="196" t="e">
        <f t="shared" si="17"/>
        <v>#N/A</v>
      </c>
    </row>
    <row r="460" spans="1:8" ht="12.75" customHeight="1" x14ac:dyDescent="0.25">
      <c r="A460" s="285">
        <v>2029.07</v>
      </c>
      <c r="B460" s="124" t="e">
        <v>#N/A</v>
      </c>
      <c r="C460" s="125" t="e">
        <v>#N/A</v>
      </c>
      <c r="D460" s="125" t="e">
        <v>#N/A</v>
      </c>
      <c r="E460" s="195" t="e">
        <f t="shared" ref="E460:E477" si="18">SUM(B460:D460)</f>
        <v>#N/A</v>
      </c>
      <c r="F460" s="128" t="e">
        <v>#N/A</v>
      </c>
      <c r="G460" s="123"/>
      <c r="H460" s="196" t="e">
        <f t="shared" si="17"/>
        <v>#N/A</v>
      </c>
    </row>
    <row r="461" spans="1:8" ht="12.75" customHeight="1" x14ac:dyDescent="0.25">
      <c r="A461" s="285">
        <v>2029.08</v>
      </c>
      <c r="B461" s="124" t="e">
        <v>#N/A</v>
      </c>
      <c r="C461" s="125" t="e">
        <v>#N/A</v>
      </c>
      <c r="D461" s="125" t="e">
        <v>#N/A</v>
      </c>
      <c r="E461" s="195" t="e">
        <f t="shared" si="18"/>
        <v>#N/A</v>
      </c>
      <c r="F461" s="128" t="e">
        <v>#N/A</v>
      </c>
      <c r="G461" s="123"/>
      <c r="H461" s="196" t="e">
        <f t="shared" si="17"/>
        <v>#N/A</v>
      </c>
    </row>
    <row r="462" spans="1:8" ht="12.75" customHeight="1" x14ac:dyDescent="0.25">
      <c r="A462" s="285">
        <v>2029.09</v>
      </c>
      <c r="B462" s="124" t="e">
        <v>#N/A</v>
      </c>
      <c r="C462" s="125" t="e">
        <v>#N/A</v>
      </c>
      <c r="D462" s="125" t="e">
        <v>#N/A</v>
      </c>
      <c r="E462" s="195" t="e">
        <f t="shared" si="18"/>
        <v>#N/A</v>
      </c>
      <c r="F462" s="128" t="e">
        <v>#N/A</v>
      </c>
      <c r="G462" s="123"/>
      <c r="H462" s="196" t="e">
        <f t="shared" si="17"/>
        <v>#N/A</v>
      </c>
    </row>
    <row r="463" spans="1:8" ht="12.75" customHeight="1" x14ac:dyDescent="0.25">
      <c r="A463" s="285">
        <v>2029.1</v>
      </c>
      <c r="B463" s="124" t="e">
        <v>#N/A</v>
      </c>
      <c r="C463" s="125" t="e">
        <v>#N/A</v>
      </c>
      <c r="D463" s="125" t="e">
        <v>#N/A</v>
      </c>
      <c r="E463" s="195" t="e">
        <f t="shared" si="18"/>
        <v>#N/A</v>
      </c>
      <c r="F463" s="128" t="e">
        <v>#N/A</v>
      </c>
      <c r="G463" s="123"/>
      <c r="H463" s="196" t="e">
        <f t="shared" si="17"/>
        <v>#N/A</v>
      </c>
    </row>
    <row r="464" spans="1:8" ht="12.75" customHeight="1" x14ac:dyDescent="0.25">
      <c r="A464" s="285">
        <v>2029.11</v>
      </c>
      <c r="B464" s="124" t="e">
        <v>#N/A</v>
      </c>
      <c r="C464" s="125" t="e">
        <v>#N/A</v>
      </c>
      <c r="D464" s="125" t="e">
        <v>#N/A</v>
      </c>
      <c r="E464" s="195" t="e">
        <f t="shared" si="18"/>
        <v>#N/A</v>
      </c>
      <c r="F464" s="128" t="e">
        <v>#N/A</v>
      </c>
      <c r="G464" s="123"/>
      <c r="H464" s="196" t="e">
        <f t="shared" si="17"/>
        <v>#N/A</v>
      </c>
    </row>
    <row r="465" spans="1:8" ht="12.75" customHeight="1" x14ac:dyDescent="0.25">
      <c r="A465" s="285">
        <v>2029.12</v>
      </c>
      <c r="B465" s="124" t="e">
        <v>#N/A</v>
      </c>
      <c r="C465" s="125" t="e">
        <v>#N/A</v>
      </c>
      <c r="D465" s="125" t="e">
        <v>#N/A</v>
      </c>
      <c r="E465" s="195" t="e">
        <f t="shared" si="18"/>
        <v>#N/A</v>
      </c>
      <c r="F465" s="128" t="e">
        <v>#N/A</v>
      </c>
      <c r="G465" s="123"/>
      <c r="H465" s="196" t="e">
        <f t="shared" si="17"/>
        <v>#N/A</v>
      </c>
    </row>
    <row r="466" spans="1:8" ht="12.75" customHeight="1" x14ac:dyDescent="0.25">
      <c r="A466" s="285">
        <v>2030.01</v>
      </c>
      <c r="B466" s="124" t="e">
        <v>#N/A</v>
      </c>
      <c r="C466" s="125" t="e">
        <v>#N/A</v>
      </c>
      <c r="D466" s="125" t="e">
        <v>#N/A</v>
      </c>
      <c r="E466" s="195" t="e">
        <f t="shared" si="18"/>
        <v>#N/A</v>
      </c>
      <c r="F466" s="128" t="e">
        <v>#N/A</v>
      </c>
      <c r="G466" s="123"/>
      <c r="H466" s="196" t="e">
        <f t="shared" si="17"/>
        <v>#N/A</v>
      </c>
    </row>
    <row r="467" spans="1:8" ht="12.75" customHeight="1" x14ac:dyDescent="0.25">
      <c r="A467" s="285">
        <v>2030.02</v>
      </c>
      <c r="B467" s="124" t="e">
        <v>#N/A</v>
      </c>
      <c r="C467" s="125" t="e">
        <v>#N/A</v>
      </c>
      <c r="D467" s="125" t="e">
        <v>#N/A</v>
      </c>
      <c r="E467" s="195" t="e">
        <f t="shared" si="18"/>
        <v>#N/A</v>
      </c>
      <c r="F467" s="128" t="e">
        <v>#N/A</v>
      </c>
      <c r="G467" s="123"/>
      <c r="H467" s="196" t="e">
        <f t="shared" si="17"/>
        <v>#N/A</v>
      </c>
    </row>
    <row r="468" spans="1:8" ht="12.75" customHeight="1" x14ac:dyDescent="0.25">
      <c r="A468" s="285">
        <v>2030.03</v>
      </c>
      <c r="B468" s="124" t="e">
        <v>#N/A</v>
      </c>
      <c r="C468" s="125" t="e">
        <v>#N/A</v>
      </c>
      <c r="D468" s="125" t="e">
        <v>#N/A</v>
      </c>
      <c r="E468" s="195" t="e">
        <f t="shared" si="18"/>
        <v>#N/A</v>
      </c>
      <c r="F468" s="128" t="e">
        <v>#N/A</v>
      </c>
      <c r="G468" s="123"/>
      <c r="H468" s="196" t="e">
        <f t="shared" si="17"/>
        <v>#N/A</v>
      </c>
    </row>
    <row r="469" spans="1:8" ht="12.75" customHeight="1" x14ac:dyDescent="0.25">
      <c r="A469" s="285">
        <v>2030.04</v>
      </c>
      <c r="B469" s="124" t="e">
        <v>#N/A</v>
      </c>
      <c r="C469" s="125" t="e">
        <v>#N/A</v>
      </c>
      <c r="D469" s="125" t="e">
        <v>#N/A</v>
      </c>
      <c r="E469" s="195" t="e">
        <f t="shared" si="18"/>
        <v>#N/A</v>
      </c>
      <c r="F469" s="128" t="e">
        <v>#N/A</v>
      </c>
      <c r="G469" s="123"/>
      <c r="H469" s="196" t="e">
        <f t="shared" si="17"/>
        <v>#N/A</v>
      </c>
    </row>
    <row r="470" spans="1:8" ht="12.75" customHeight="1" x14ac:dyDescent="0.25">
      <c r="A470" s="285">
        <v>2030.05</v>
      </c>
      <c r="B470" s="124" t="e">
        <v>#N/A</v>
      </c>
      <c r="C470" s="125" t="e">
        <v>#N/A</v>
      </c>
      <c r="D470" s="125" t="e">
        <v>#N/A</v>
      </c>
      <c r="E470" s="195" t="e">
        <f t="shared" si="18"/>
        <v>#N/A</v>
      </c>
      <c r="F470" s="128" t="e">
        <v>#N/A</v>
      </c>
      <c r="G470" s="123"/>
      <c r="H470" s="196" t="e">
        <f t="shared" si="17"/>
        <v>#N/A</v>
      </c>
    </row>
    <row r="471" spans="1:8" ht="12.75" customHeight="1" x14ac:dyDescent="0.25">
      <c r="A471" s="285">
        <v>2030.06</v>
      </c>
      <c r="B471" s="124" t="e">
        <v>#N/A</v>
      </c>
      <c r="C471" s="125" t="e">
        <v>#N/A</v>
      </c>
      <c r="D471" s="125" t="e">
        <v>#N/A</v>
      </c>
      <c r="E471" s="195" t="e">
        <f t="shared" si="18"/>
        <v>#N/A</v>
      </c>
      <c r="F471" s="128" t="e">
        <v>#N/A</v>
      </c>
      <c r="G471" s="123"/>
      <c r="H471" s="196" t="e">
        <f t="shared" si="17"/>
        <v>#N/A</v>
      </c>
    </row>
    <row r="472" spans="1:8" ht="12.75" customHeight="1" x14ac:dyDescent="0.25">
      <c r="A472" s="285">
        <v>2030.07</v>
      </c>
      <c r="B472" s="124" t="e">
        <v>#N/A</v>
      </c>
      <c r="C472" s="125" t="e">
        <v>#N/A</v>
      </c>
      <c r="D472" s="125" t="e">
        <v>#N/A</v>
      </c>
      <c r="E472" s="195" t="e">
        <f t="shared" si="18"/>
        <v>#N/A</v>
      </c>
      <c r="F472" s="128" t="e">
        <v>#N/A</v>
      </c>
      <c r="G472" s="123"/>
      <c r="H472" s="196" t="e">
        <f t="shared" si="17"/>
        <v>#N/A</v>
      </c>
    </row>
    <row r="473" spans="1:8" ht="12.75" customHeight="1" x14ac:dyDescent="0.25">
      <c r="A473" s="285">
        <v>2030.08</v>
      </c>
      <c r="B473" s="124" t="e">
        <v>#N/A</v>
      </c>
      <c r="C473" s="125" t="e">
        <v>#N/A</v>
      </c>
      <c r="D473" s="125" t="e">
        <v>#N/A</v>
      </c>
      <c r="E473" s="195" t="e">
        <f t="shared" si="18"/>
        <v>#N/A</v>
      </c>
      <c r="F473" s="128" t="e">
        <v>#N/A</v>
      </c>
      <c r="G473" s="123"/>
      <c r="H473" s="196" t="e">
        <f t="shared" si="17"/>
        <v>#N/A</v>
      </c>
    </row>
    <row r="474" spans="1:8" ht="12.75" customHeight="1" x14ac:dyDescent="0.25">
      <c r="A474" s="285">
        <v>2030.09</v>
      </c>
      <c r="B474" s="124" t="e">
        <v>#N/A</v>
      </c>
      <c r="C474" s="125" t="e">
        <v>#N/A</v>
      </c>
      <c r="D474" s="125" t="e">
        <v>#N/A</v>
      </c>
      <c r="E474" s="195" t="e">
        <f t="shared" si="18"/>
        <v>#N/A</v>
      </c>
      <c r="F474" s="128" t="e">
        <v>#N/A</v>
      </c>
      <c r="G474" s="123"/>
      <c r="H474" s="196" t="e">
        <f t="shared" si="17"/>
        <v>#N/A</v>
      </c>
    </row>
    <row r="475" spans="1:8" ht="12.75" customHeight="1" x14ac:dyDescent="0.25">
      <c r="A475" s="285">
        <v>2030.1</v>
      </c>
      <c r="B475" s="124" t="e">
        <v>#N/A</v>
      </c>
      <c r="C475" s="125" t="e">
        <v>#N/A</v>
      </c>
      <c r="D475" s="125" t="e">
        <v>#N/A</v>
      </c>
      <c r="E475" s="195" t="e">
        <f t="shared" si="18"/>
        <v>#N/A</v>
      </c>
      <c r="F475" s="128" t="e">
        <v>#N/A</v>
      </c>
      <c r="G475" s="123"/>
      <c r="H475" s="196" t="e">
        <f t="shared" si="17"/>
        <v>#N/A</v>
      </c>
    </row>
    <row r="476" spans="1:8" ht="12.75" customHeight="1" x14ac:dyDescent="0.25">
      <c r="A476" s="285">
        <v>2030.11</v>
      </c>
      <c r="B476" s="124" t="e">
        <v>#N/A</v>
      </c>
      <c r="C476" s="125" t="e">
        <v>#N/A</v>
      </c>
      <c r="D476" s="125" t="e">
        <v>#N/A</v>
      </c>
      <c r="E476" s="195" t="e">
        <f t="shared" si="18"/>
        <v>#N/A</v>
      </c>
      <c r="F476" s="128" t="e">
        <v>#N/A</v>
      </c>
      <c r="G476" s="123"/>
      <c r="H476" s="196" t="e">
        <f t="shared" si="17"/>
        <v>#N/A</v>
      </c>
    </row>
    <row r="477" spans="1:8" ht="12.75" customHeight="1" x14ac:dyDescent="0.25">
      <c r="A477" s="285">
        <v>2030.12</v>
      </c>
      <c r="B477" s="124" t="e">
        <v>#N/A</v>
      </c>
      <c r="C477" s="125" t="e">
        <v>#N/A</v>
      </c>
      <c r="D477" s="125" t="e">
        <v>#N/A</v>
      </c>
      <c r="E477" s="195" t="e">
        <f t="shared" si="18"/>
        <v>#N/A</v>
      </c>
      <c r="F477" s="128" t="e">
        <v>#N/A</v>
      </c>
      <c r="G477" s="123"/>
      <c r="H477" s="196" t="e">
        <f t="shared" si="17"/>
        <v>#N/A</v>
      </c>
    </row>
  </sheetData>
  <hyperlinks>
    <hyperlink ref="A5" location="Indice!A13" display="VOLVER AL INDICE" xr:uid="{00000000-0004-0000-0C00-000000000000}"/>
  </hyperlinks>
  <pageMargins left="0.7" right="0.7" top="0.75" bottom="0.75" header="0.3" footer="0.3"/>
  <pageSetup paperSize="9" orientation="portrait" r:id="rId1"/>
  <ignoredErrors>
    <ignoredError sqref="E10:E29 E30:E55 E56:E81 E82:E108 E109:E151 E381:E383 E152:E380" formulaRange="1"/>
    <ignoredError sqref="E410:E412 E384:E409" evalError="1" formulaRange="1"/>
    <ignoredError sqref="E413:E417 E418:E477"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454"/>
  <sheetViews>
    <sheetView zoomScale="130" zoomScaleNormal="130" workbookViewId="0">
      <pane xSplit="1" ySplit="9" topLeftCell="B10" activePane="bottomRight" state="frozen"/>
      <selection activeCell="I18" sqref="I18"/>
      <selection pane="topRight" activeCell="I18" sqref="I18"/>
      <selection pane="bottomLeft" activeCell="I18" sqref="I18"/>
      <selection pane="bottomRight" activeCell="B10" sqref="B10"/>
    </sheetView>
  </sheetViews>
  <sheetFormatPr baseColWidth="10" defaultColWidth="11.5703125" defaultRowHeight="15" x14ac:dyDescent="0.25"/>
  <cols>
    <col min="1" max="1" width="9.7109375" style="287" bestFit="1" customWidth="1"/>
    <col min="2" max="43" width="16.7109375" style="3" customWidth="1"/>
    <col min="44" max="16384" width="11.5703125" style="3"/>
  </cols>
  <sheetData>
    <row r="1" spans="1:43" ht="3" hidden="1" customHeight="1" x14ac:dyDescent="0.25">
      <c r="A1" s="28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2"/>
    </row>
    <row r="2" spans="1:43" ht="22.5" customHeight="1" x14ac:dyDescent="0.25">
      <c r="A2" s="281" t="s">
        <v>10</v>
      </c>
      <c r="B2" s="51" t="s">
        <v>311</v>
      </c>
      <c r="C2" s="52"/>
      <c r="D2" s="53"/>
      <c r="E2" s="53"/>
      <c r="F2" s="53"/>
      <c r="G2" s="51"/>
      <c r="H2" s="51"/>
      <c r="I2" s="51"/>
      <c r="J2" s="51"/>
      <c r="K2" s="51"/>
      <c r="L2" s="51"/>
      <c r="M2" s="51"/>
      <c r="N2" s="13" t="str">
        <f>B2</f>
        <v>Composición presupuestada del gasto por entidad de la provincia de Santa Fe</v>
      </c>
      <c r="O2" s="51"/>
      <c r="P2" s="51"/>
      <c r="Q2" s="51"/>
      <c r="R2" s="51"/>
      <c r="S2" s="51"/>
      <c r="T2" s="51"/>
      <c r="U2" s="51"/>
      <c r="V2" s="51"/>
      <c r="W2" s="51"/>
      <c r="X2" s="51"/>
      <c r="Y2" s="51"/>
      <c r="Z2" s="13" t="str">
        <f>+B2</f>
        <v>Composición presupuestada del gasto por entidad de la provincia de Santa Fe</v>
      </c>
      <c r="AA2" s="53"/>
      <c r="AB2" s="53"/>
      <c r="AC2" s="53"/>
      <c r="AD2" s="53"/>
      <c r="AE2" s="53"/>
      <c r="AF2" s="53"/>
      <c r="AG2" s="53"/>
      <c r="AH2" s="53"/>
      <c r="AI2" s="53"/>
      <c r="AJ2" s="53"/>
      <c r="AK2" s="53"/>
      <c r="AL2" s="13" t="str">
        <f>+B2</f>
        <v>Composición presupuestada del gasto por entidad de la provincia de Santa Fe</v>
      </c>
      <c r="AM2" s="53"/>
      <c r="AN2" s="53"/>
      <c r="AO2" s="53"/>
      <c r="AP2" s="53"/>
      <c r="AQ2" s="54"/>
    </row>
    <row r="3" spans="1:43" ht="12.75" customHeight="1" x14ac:dyDescent="0.25">
      <c r="A3" s="281" t="s">
        <v>11</v>
      </c>
      <c r="B3" s="14" t="s">
        <v>12</v>
      </c>
      <c r="C3" s="55"/>
      <c r="D3" s="28"/>
      <c r="E3" s="28"/>
      <c r="F3" s="28"/>
      <c r="G3" s="14"/>
      <c r="H3" s="14"/>
      <c r="I3" s="14"/>
      <c r="J3" s="14"/>
      <c r="K3" s="14"/>
      <c r="L3" s="14"/>
      <c r="M3" s="14"/>
      <c r="N3" s="51" t="str">
        <f>B3</f>
        <v>Ministerio de Economía de la Provincia de Santa Fe</v>
      </c>
      <c r="O3" s="14"/>
      <c r="P3" s="14"/>
      <c r="Q3" s="14"/>
      <c r="R3" s="14"/>
      <c r="S3" s="14"/>
      <c r="T3" s="14"/>
      <c r="U3" s="14"/>
      <c r="V3" s="14"/>
      <c r="W3" s="14"/>
      <c r="X3" s="14"/>
      <c r="Y3" s="14"/>
      <c r="Z3" s="269" t="str">
        <f t="shared" ref="Z3:Z4" si="0">+B3</f>
        <v>Ministerio de Economía de la Provincia de Santa Fe</v>
      </c>
      <c r="AA3" s="14"/>
      <c r="AB3" s="14"/>
      <c r="AC3" s="14"/>
      <c r="AD3" s="14"/>
      <c r="AE3" s="14"/>
      <c r="AF3" s="14"/>
      <c r="AG3" s="14"/>
      <c r="AH3" s="14"/>
      <c r="AI3" s="14"/>
      <c r="AJ3" s="14"/>
      <c r="AK3" s="14"/>
      <c r="AL3" s="13" t="str">
        <f>+B3</f>
        <v>Ministerio de Economía de la Provincia de Santa Fe</v>
      </c>
      <c r="AM3" s="14"/>
      <c r="AN3" s="14"/>
      <c r="AO3" s="14"/>
      <c r="AP3" s="14"/>
      <c r="AQ3" s="15"/>
    </row>
    <row r="4" spans="1:43" ht="3" hidden="1" customHeight="1" x14ac:dyDescent="0.25">
      <c r="A4" s="281"/>
      <c r="B4" s="48"/>
      <c r="C4" s="48"/>
      <c r="D4" s="27"/>
      <c r="E4" s="27"/>
      <c r="F4" s="27"/>
      <c r="G4" s="48"/>
      <c r="H4" s="48"/>
      <c r="I4" s="48"/>
      <c r="J4" s="48"/>
      <c r="K4" s="48"/>
      <c r="L4" s="48"/>
      <c r="M4" s="48"/>
      <c r="N4" s="48"/>
      <c r="O4" s="48"/>
      <c r="P4" s="48"/>
      <c r="Q4" s="48"/>
      <c r="R4" s="48"/>
      <c r="S4" s="48"/>
      <c r="T4" s="48"/>
      <c r="U4" s="48"/>
      <c r="V4" s="48"/>
      <c r="W4" s="48"/>
      <c r="X4" s="48"/>
      <c r="Y4" s="48"/>
      <c r="Z4" s="51">
        <f t="shared" si="0"/>
        <v>0</v>
      </c>
      <c r="AA4" s="48"/>
      <c r="AB4" s="48"/>
      <c r="AC4" s="48"/>
      <c r="AD4" s="48"/>
      <c r="AE4" s="48"/>
      <c r="AF4" s="48"/>
      <c r="AG4" s="48"/>
      <c r="AH4" s="48"/>
      <c r="AI4" s="48"/>
      <c r="AJ4" s="48"/>
      <c r="AK4" s="48"/>
      <c r="AL4" s="48"/>
      <c r="AM4" s="48"/>
      <c r="AN4" s="48"/>
      <c r="AO4" s="48"/>
      <c r="AP4" s="48"/>
      <c r="AQ4" s="49"/>
    </row>
    <row r="5" spans="1:43" ht="45" x14ac:dyDescent="0.25">
      <c r="A5" s="282" t="s">
        <v>515</v>
      </c>
      <c r="B5" s="16" t="s">
        <v>172</v>
      </c>
      <c r="C5" s="16" t="s">
        <v>324</v>
      </c>
      <c r="D5" s="16" t="s">
        <v>173</v>
      </c>
      <c r="E5" s="16" t="s">
        <v>260</v>
      </c>
      <c r="F5" s="16" t="s">
        <v>261</v>
      </c>
      <c r="G5" s="230" t="s">
        <v>262</v>
      </c>
      <c r="H5" s="16" t="s">
        <v>263</v>
      </c>
      <c r="I5" s="16" t="s">
        <v>264</v>
      </c>
      <c r="J5" s="16" t="s">
        <v>265</v>
      </c>
      <c r="K5" s="16" t="s">
        <v>266</v>
      </c>
      <c r="L5" s="230" t="s">
        <v>267</v>
      </c>
      <c r="M5" s="16" t="s">
        <v>268</v>
      </c>
      <c r="N5" s="16" t="s">
        <v>269</v>
      </c>
      <c r="O5" s="16" t="s">
        <v>270</v>
      </c>
      <c r="P5" s="16" t="s">
        <v>271</v>
      </c>
      <c r="Q5" s="16" t="s">
        <v>272</v>
      </c>
      <c r="R5" s="16" t="s">
        <v>273</v>
      </c>
      <c r="S5" s="16" t="s">
        <v>274</v>
      </c>
      <c r="T5" s="16" t="s">
        <v>510</v>
      </c>
      <c r="U5" s="230" t="s">
        <v>275</v>
      </c>
      <c r="V5" s="16" t="s">
        <v>276</v>
      </c>
      <c r="W5" s="16" t="s">
        <v>511</v>
      </c>
      <c r="X5" s="16" t="s">
        <v>277</v>
      </c>
      <c r="Y5" s="16" t="s">
        <v>325</v>
      </c>
      <c r="Z5" s="16" t="s">
        <v>267</v>
      </c>
      <c r="AA5" s="71" t="s">
        <v>278</v>
      </c>
      <c r="AB5" s="71" t="s">
        <v>326</v>
      </c>
      <c r="AC5" s="71" t="s">
        <v>494</v>
      </c>
      <c r="AD5" s="71" t="s">
        <v>383</v>
      </c>
      <c r="AE5" s="71" t="s">
        <v>327</v>
      </c>
      <c r="AF5" s="71" t="s">
        <v>328</v>
      </c>
      <c r="AG5" s="71" t="s">
        <v>329</v>
      </c>
      <c r="AH5" s="71" t="s">
        <v>330</v>
      </c>
      <c r="AI5" s="71" t="s">
        <v>331</v>
      </c>
      <c r="AJ5" s="71" t="s">
        <v>493</v>
      </c>
      <c r="AK5" s="71" t="s">
        <v>499</v>
      </c>
      <c r="AL5" s="71" t="s">
        <v>500</v>
      </c>
      <c r="AM5" s="71" t="s">
        <v>502</v>
      </c>
      <c r="AN5" s="71" t="s">
        <v>504</v>
      </c>
      <c r="AO5" s="71" t="s">
        <v>506</v>
      </c>
      <c r="AP5" s="71" t="s">
        <v>509</v>
      </c>
      <c r="AQ5" s="21" t="s">
        <v>174</v>
      </c>
    </row>
    <row r="6" spans="1:43" ht="3" hidden="1" customHeight="1" x14ac:dyDescent="0.25">
      <c r="A6" s="281"/>
      <c r="B6" s="71"/>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21"/>
    </row>
    <row r="7" spans="1:43" ht="22.5" x14ac:dyDescent="0.25">
      <c r="A7" s="281" t="s">
        <v>516</v>
      </c>
      <c r="B7" s="18" t="s">
        <v>13</v>
      </c>
      <c r="C7" s="18" t="s">
        <v>13</v>
      </c>
      <c r="D7" s="18" t="s">
        <v>13</v>
      </c>
      <c r="E7" s="18" t="s">
        <v>13</v>
      </c>
      <c r="F7" s="18" t="s">
        <v>13</v>
      </c>
      <c r="G7" s="18" t="s">
        <v>13</v>
      </c>
      <c r="H7" s="18" t="s">
        <v>13</v>
      </c>
      <c r="I7" s="18" t="s">
        <v>13</v>
      </c>
      <c r="J7" s="18" t="s">
        <v>13</v>
      </c>
      <c r="K7" s="18" t="s">
        <v>13</v>
      </c>
      <c r="L7" s="18" t="s">
        <v>13</v>
      </c>
      <c r="M7" s="18" t="s">
        <v>13</v>
      </c>
      <c r="N7" s="18" t="s">
        <v>13</v>
      </c>
      <c r="O7" s="18" t="s">
        <v>13</v>
      </c>
      <c r="P7" s="18" t="s">
        <v>13</v>
      </c>
      <c r="Q7" s="18" t="s">
        <v>13</v>
      </c>
      <c r="R7" s="18" t="s">
        <v>13</v>
      </c>
      <c r="S7" s="18" t="s">
        <v>13</v>
      </c>
      <c r="T7" s="18" t="s">
        <v>13</v>
      </c>
      <c r="U7" s="18" t="s">
        <v>13</v>
      </c>
      <c r="V7" s="18" t="s">
        <v>13</v>
      </c>
      <c r="W7" s="18" t="s">
        <v>13</v>
      </c>
      <c r="X7" s="18" t="s">
        <v>13</v>
      </c>
      <c r="Y7" s="18" t="s">
        <v>13</v>
      </c>
      <c r="Z7" s="18" t="s">
        <v>13</v>
      </c>
      <c r="AA7" s="72" t="s">
        <v>13</v>
      </c>
      <c r="AB7" s="72" t="s">
        <v>13</v>
      </c>
      <c r="AC7" s="72" t="s">
        <v>13</v>
      </c>
      <c r="AD7" s="72" t="s">
        <v>13</v>
      </c>
      <c r="AE7" s="72" t="s">
        <v>13</v>
      </c>
      <c r="AF7" s="72" t="s">
        <v>13</v>
      </c>
      <c r="AG7" s="72" t="s">
        <v>13</v>
      </c>
      <c r="AH7" s="72" t="s">
        <v>13</v>
      </c>
      <c r="AI7" s="72" t="s">
        <v>13</v>
      </c>
      <c r="AJ7" s="72" t="s">
        <v>13</v>
      </c>
      <c r="AK7" s="72" t="s">
        <v>13</v>
      </c>
      <c r="AL7" s="72" t="s">
        <v>13</v>
      </c>
      <c r="AM7" s="72" t="s">
        <v>13</v>
      </c>
      <c r="AN7" s="72" t="s">
        <v>13</v>
      </c>
      <c r="AO7" s="72" t="s">
        <v>13</v>
      </c>
      <c r="AP7" s="72" t="s">
        <v>13</v>
      </c>
      <c r="AQ7" s="19" t="s">
        <v>13</v>
      </c>
    </row>
    <row r="8" spans="1:43" x14ac:dyDescent="0.25">
      <c r="A8" s="283" t="s">
        <v>514</v>
      </c>
      <c r="B8" s="22" t="s">
        <v>348</v>
      </c>
      <c r="C8" s="22" t="s">
        <v>349</v>
      </c>
      <c r="D8" s="22" t="s">
        <v>350</v>
      </c>
      <c r="E8" s="22" t="s">
        <v>351</v>
      </c>
      <c r="F8" s="22" t="s">
        <v>352</v>
      </c>
      <c r="G8" s="22" t="s">
        <v>353</v>
      </c>
      <c r="H8" s="22" t="s">
        <v>354</v>
      </c>
      <c r="I8" s="22" t="s">
        <v>355</v>
      </c>
      <c r="J8" s="22" t="s">
        <v>356</v>
      </c>
      <c r="K8" s="22" t="s">
        <v>357</v>
      </c>
      <c r="L8" s="22" t="s">
        <v>358</v>
      </c>
      <c r="M8" s="22" t="s">
        <v>359</v>
      </c>
      <c r="N8" s="22" t="s">
        <v>360</v>
      </c>
      <c r="O8" s="22" t="s">
        <v>361</v>
      </c>
      <c r="P8" s="22" t="s">
        <v>362</v>
      </c>
      <c r="Q8" s="22" t="s">
        <v>363</v>
      </c>
      <c r="R8" s="22" t="s">
        <v>364</v>
      </c>
      <c r="S8" s="22" t="s">
        <v>365</v>
      </c>
      <c r="T8" s="22" t="s">
        <v>366</v>
      </c>
      <c r="U8" s="22" t="s">
        <v>367</v>
      </c>
      <c r="V8" s="22" t="s">
        <v>368</v>
      </c>
      <c r="W8" s="22" t="s">
        <v>369</v>
      </c>
      <c r="X8" s="22" t="s">
        <v>370</v>
      </c>
      <c r="Y8" s="22" t="s">
        <v>371</v>
      </c>
      <c r="Z8" s="22" t="s">
        <v>372</v>
      </c>
      <c r="AA8" s="22" t="s">
        <v>373</v>
      </c>
      <c r="AB8" s="22" t="s">
        <v>374</v>
      </c>
      <c r="AC8" s="22" t="s">
        <v>375</v>
      </c>
      <c r="AD8" s="22" t="s">
        <v>376</v>
      </c>
      <c r="AE8" s="22" t="s">
        <v>377</v>
      </c>
      <c r="AF8" s="22" t="s">
        <v>378</v>
      </c>
      <c r="AG8" s="22" t="s">
        <v>379</v>
      </c>
      <c r="AH8" s="22" t="s">
        <v>380</v>
      </c>
      <c r="AI8" s="22" t="s">
        <v>381</v>
      </c>
      <c r="AJ8" s="22" t="s">
        <v>382</v>
      </c>
      <c r="AK8" s="22" t="s">
        <v>497</v>
      </c>
      <c r="AL8" s="22" t="s">
        <v>501</v>
      </c>
      <c r="AM8" s="22" t="s">
        <v>503</v>
      </c>
      <c r="AN8" s="22" t="s">
        <v>505</v>
      </c>
      <c r="AO8" s="22" t="s">
        <v>507</v>
      </c>
      <c r="AP8" s="22" t="s">
        <v>508</v>
      </c>
      <c r="AQ8" s="24" t="s">
        <v>512</v>
      </c>
    </row>
    <row r="9" spans="1:43" ht="15.75" hidden="1" thickBot="1" x14ac:dyDescent="0.3">
      <c r="A9" s="284"/>
      <c r="B9" s="43"/>
      <c r="C9" s="44"/>
      <c r="D9" s="43"/>
      <c r="E9" s="43"/>
      <c r="F9" s="44"/>
      <c r="G9" s="43"/>
      <c r="H9" s="43"/>
      <c r="I9" s="43"/>
      <c r="J9" s="43"/>
      <c r="K9" s="43"/>
      <c r="L9" s="43"/>
      <c r="M9" s="43"/>
      <c r="N9" s="43"/>
      <c r="O9" s="43"/>
      <c r="P9" s="43"/>
      <c r="Q9" s="43"/>
      <c r="R9" s="43"/>
      <c r="S9" s="43"/>
      <c r="T9" s="43"/>
      <c r="U9" s="43"/>
      <c r="V9" s="43"/>
      <c r="W9" s="43"/>
      <c r="X9" s="43"/>
      <c r="Y9" s="43"/>
      <c r="Z9" s="43"/>
      <c r="AA9" s="73"/>
      <c r="AB9" s="73"/>
      <c r="AC9" s="73"/>
      <c r="AD9" s="73"/>
      <c r="AE9" s="73"/>
      <c r="AF9" s="73"/>
      <c r="AG9" s="73"/>
      <c r="AH9" s="73"/>
      <c r="AI9" s="73"/>
      <c r="AJ9" s="73"/>
      <c r="AK9" s="73"/>
      <c r="AL9" s="73"/>
      <c r="AM9" s="73"/>
      <c r="AN9" s="73"/>
      <c r="AO9" s="73"/>
      <c r="AP9" s="73"/>
      <c r="AQ9" s="45" t="s">
        <v>346</v>
      </c>
    </row>
    <row r="10" spans="1:43" ht="12.75" customHeight="1" x14ac:dyDescent="0.25">
      <c r="A10" s="285" t="s">
        <v>125</v>
      </c>
      <c r="B10" s="106">
        <v>649.05899999999997</v>
      </c>
      <c r="C10" s="105">
        <v>56.283000000000001</v>
      </c>
      <c r="D10" s="105">
        <v>1165.4280000000001</v>
      </c>
      <c r="E10" s="105">
        <v>914.62599999999998</v>
      </c>
      <c r="F10" s="105">
        <v>331.87200000000001</v>
      </c>
      <c r="G10" s="105">
        <v>3272.623</v>
      </c>
      <c r="H10" s="105">
        <v>168.65</v>
      </c>
      <c r="I10" s="105">
        <v>593.03899999999999</v>
      </c>
      <c r="J10" s="105">
        <v>10520.581</v>
      </c>
      <c r="K10" s="105">
        <v>3219.1019999999999</v>
      </c>
      <c r="L10" s="105">
        <v>417.57100000000003</v>
      </c>
      <c r="M10" s="105">
        <v>873.98500000000001</v>
      </c>
      <c r="N10" s="105">
        <v>461.863</v>
      </c>
      <c r="O10" s="105">
        <v>672.86300000000006</v>
      </c>
      <c r="P10" s="105">
        <v>132.31800000000001</v>
      </c>
      <c r="Q10" s="105">
        <v>20.297999999999998</v>
      </c>
      <c r="R10" s="105">
        <v>173.23</v>
      </c>
      <c r="S10" s="105">
        <v>12.823</v>
      </c>
      <c r="T10" s="105">
        <v>38.555999999999997</v>
      </c>
      <c r="U10" s="105">
        <v>83.134</v>
      </c>
      <c r="V10" s="105">
        <v>40.033000000000001</v>
      </c>
      <c r="W10" s="116">
        <v>5516.6629999999996</v>
      </c>
      <c r="X10" s="101"/>
      <c r="Y10" s="101"/>
      <c r="Z10" s="101"/>
      <c r="AA10" s="101"/>
      <c r="AB10" s="101"/>
      <c r="AC10" s="101"/>
      <c r="AD10" s="101"/>
      <c r="AE10" s="101"/>
      <c r="AF10" s="101"/>
      <c r="AG10" s="101"/>
      <c r="AH10" s="101"/>
      <c r="AI10" s="101"/>
      <c r="AJ10" s="119"/>
      <c r="AK10" s="119"/>
      <c r="AL10" s="119"/>
      <c r="AM10" s="119"/>
      <c r="AN10" s="119"/>
      <c r="AO10" s="119"/>
      <c r="AP10" s="119"/>
      <c r="AQ10" s="200">
        <f>SUM(B10:AJ10)</f>
        <v>29334.6</v>
      </c>
    </row>
    <row r="11" spans="1:43" ht="12.75" customHeight="1" x14ac:dyDescent="0.25">
      <c r="A11" s="285" t="s">
        <v>126</v>
      </c>
      <c r="B11" s="107">
        <v>963.21600000000001</v>
      </c>
      <c r="C11" s="104">
        <v>60.146999999999998</v>
      </c>
      <c r="D11" s="104">
        <v>1526.8009999999999</v>
      </c>
      <c r="E11" s="104">
        <v>1087.009</v>
      </c>
      <c r="F11" s="104">
        <v>342.14699999999999</v>
      </c>
      <c r="G11" s="104">
        <v>4588.1319999999996</v>
      </c>
      <c r="H11" s="104">
        <v>230.43899999999999</v>
      </c>
      <c r="I11" s="104">
        <v>622.28200000000004</v>
      </c>
      <c r="J11" s="104">
        <v>13320.959000000001</v>
      </c>
      <c r="K11" s="104">
        <v>4168.7209999999995</v>
      </c>
      <c r="L11" s="104">
        <v>533.673</v>
      </c>
      <c r="M11" s="104">
        <v>1529.1769999999999</v>
      </c>
      <c r="N11" s="104">
        <v>637.18100000000004</v>
      </c>
      <c r="O11" s="104">
        <v>836.779</v>
      </c>
      <c r="P11" s="104">
        <v>176.733</v>
      </c>
      <c r="Q11" s="104">
        <v>29.457000000000001</v>
      </c>
      <c r="R11" s="104">
        <v>65.816000000000003</v>
      </c>
      <c r="S11" s="104">
        <v>26.716000000000001</v>
      </c>
      <c r="T11" s="104">
        <v>55.005000000000003</v>
      </c>
      <c r="U11" s="104">
        <v>119.28</v>
      </c>
      <c r="V11" s="104">
        <v>248.97300000000001</v>
      </c>
      <c r="W11" s="121">
        <v>8646.2929999999997</v>
      </c>
      <c r="X11" s="102"/>
      <c r="Y11" s="102"/>
      <c r="Z11" s="102"/>
      <c r="AA11" s="102"/>
      <c r="AB11" s="102"/>
      <c r="AC11" s="102"/>
      <c r="AD11" s="102"/>
      <c r="AE11" s="102"/>
      <c r="AF11" s="102"/>
      <c r="AG11" s="102"/>
      <c r="AH11" s="102"/>
      <c r="AI11" s="102"/>
      <c r="AJ11" s="119"/>
      <c r="AK11" s="119"/>
      <c r="AL11" s="119"/>
      <c r="AM11" s="119"/>
      <c r="AN11" s="119"/>
      <c r="AO11" s="119"/>
      <c r="AP11" s="119"/>
      <c r="AQ11" s="201">
        <f>SUM(B11:AJ11)</f>
        <v>39814.935999999994</v>
      </c>
    </row>
    <row r="12" spans="1:43" ht="12.75" customHeight="1" x14ac:dyDescent="0.25">
      <c r="A12" s="285" t="s">
        <v>127</v>
      </c>
      <c r="B12" s="107">
        <v>1338.0820000000001</v>
      </c>
      <c r="C12" s="104">
        <v>88.894000000000005</v>
      </c>
      <c r="D12" s="104">
        <v>2531.0010000000002</v>
      </c>
      <c r="E12" s="104">
        <v>2444.9549999999999</v>
      </c>
      <c r="F12" s="104">
        <v>452.44799999999998</v>
      </c>
      <c r="G12" s="104">
        <v>7279.7809999999999</v>
      </c>
      <c r="H12" s="104">
        <v>333.654</v>
      </c>
      <c r="I12" s="104">
        <v>773.89300000000003</v>
      </c>
      <c r="J12" s="104">
        <v>17494.034</v>
      </c>
      <c r="K12" s="104">
        <v>6018.93</v>
      </c>
      <c r="L12" s="104">
        <v>755.81299999999999</v>
      </c>
      <c r="M12" s="104">
        <v>2404.0129999999999</v>
      </c>
      <c r="N12" s="104">
        <v>931.62599999999998</v>
      </c>
      <c r="O12" s="104">
        <v>1182.8109999999999</v>
      </c>
      <c r="P12" s="104">
        <v>280.34100000000001</v>
      </c>
      <c r="Q12" s="104">
        <v>176.62100000000001</v>
      </c>
      <c r="R12" s="104">
        <v>243.11099999999999</v>
      </c>
      <c r="S12" s="104">
        <v>35.715000000000003</v>
      </c>
      <c r="T12" s="104">
        <v>73.828999999999994</v>
      </c>
      <c r="U12" s="104">
        <v>156.11799999999999</v>
      </c>
      <c r="V12" s="104">
        <v>101.35899999999999</v>
      </c>
      <c r="W12" s="121">
        <v>12049.129000000001</v>
      </c>
      <c r="X12" s="102"/>
      <c r="Y12" s="102"/>
      <c r="Z12" s="102"/>
      <c r="AA12" s="102"/>
      <c r="AB12" s="102"/>
      <c r="AC12" s="102"/>
      <c r="AD12" s="102"/>
      <c r="AE12" s="102"/>
      <c r="AF12" s="102"/>
      <c r="AG12" s="102"/>
      <c r="AH12" s="102"/>
      <c r="AI12" s="102"/>
      <c r="AJ12" s="119"/>
      <c r="AK12" s="119"/>
      <c r="AL12" s="119"/>
      <c r="AM12" s="119"/>
      <c r="AN12" s="119"/>
      <c r="AO12" s="119"/>
      <c r="AP12" s="119"/>
      <c r="AQ12" s="201">
        <f>SUM(B12:AJ12)</f>
        <v>57146.157999999989</v>
      </c>
    </row>
    <row r="13" spans="1:43" ht="12.75" customHeight="1" x14ac:dyDescent="0.25">
      <c r="A13" s="285" t="s">
        <v>128</v>
      </c>
      <c r="B13" s="107">
        <v>1775.4280000000001</v>
      </c>
      <c r="C13" s="104">
        <v>109.63500000000001</v>
      </c>
      <c r="D13" s="104">
        <v>3475.8629999999998</v>
      </c>
      <c r="E13" s="104">
        <v>2824.5520000000001</v>
      </c>
      <c r="F13" s="104">
        <v>604.22500000000002</v>
      </c>
      <c r="G13" s="104">
        <v>10620.102999999999</v>
      </c>
      <c r="H13" s="104">
        <v>474.91899999999998</v>
      </c>
      <c r="I13" s="104">
        <v>1282.547</v>
      </c>
      <c r="J13" s="104">
        <v>23436.508000000002</v>
      </c>
      <c r="K13" s="104">
        <v>8400.6440000000002</v>
      </c>
      <c r="L13" s="104">
        <v>1127.1469999999999</v>
      </c>
      <c r="M13" s="104">
        <v>3839.8319999999999</v>
      </c>
      <c r="N13" s="104">
        <v>1254.2360000000001</v>
      </c>
      <c r="O13" s="104">
        <v>1583.7529999999999</v>
      </c>
      <c r="P13" s="104">
        <v>362.33</v>
      </c>
      <c r="Q13" s="104">
        <v>110.739</v>
      </c>
      <c r="R13" s="104">
        <v>308.71699999999998</v>
      </c>
      <c r="S13" s="104">
        <v>219.477</v>
      </c>
      <c r="T13" s="104">
        <v>104.379</v>
      </c>
      <c r="U13" s="104">
        <v>210.31200000000001</v>
      </c>
      <c r="V13" s="104">
        <v>173.50399999999999</v>
      </c>
      <c r="W13" s="121">
        <v>15110.974</v>
      </c>
      <c r="X13" s="102"/>
      <c r="Y13" s="102"/>
      <c r="Z13" s="102"/>
      <c r="AA13" s="102"/>
      <c r="AB13" s="102"/>
      <c r="AC13" s="102"/>
      <c r="AD13" s="102"/>
      <c r="AE13" s="102"/>
      <c r="AF13" s="102"/>
      <c r="AG13" s="102"/>
      <c r="AH13" s="102"/>
      <c r="AI13" s="102"/>
      <c r="AJ13" s="119"/>
      <c r="AK13" s="119"/>
      <c r="AL13" s="119"/>
      <c r="AM13" s="119"/>
      <c r="AN13" s="119"/>
      <c r="AO13" s="119"/>
      <c r="AP13" s="119"/>
      <c r="AQ13" s="201">
        <f t="shared" ref="AQ13:AQ27" si="1">SUM(B13:AJ13)</f>
        <v>77409.823999999993</v>
      </c>
    </row>
    <row r="14" spans="1:43" ht="12.75" customHeight="1" x14ac:dyDescent="0.25">
      <c r="A14" s="285" t="s">
        <v>129</v>
      </c>
      <c r="B14" s="107">
        <v>2448.6729999999998</v>
      </c>
      <c r="C14" s="104">
        <v>164.51599999999999</v>
      </c>
      <c r="D14" s="104">
        <v>4920.2309999999998</v>
      </c>
      <c r="E14" s="104">
        <v>4562.3029999999999</v>
      </c>
      <c r="F14" s="104">
        <v>735.92899999999997</v>
      </c>
      <c r="G14" s="104">
        <v>15027.521000000001</v>
      </c>
      <c r="H14" s="104">
        <v>712.28099999999995</v>
      </c>
      <c r="I14" s="104">
        <v>2004</v>
      </c>
      <c r="J14" s="104">
        <v>31838.482</v>
      </c>
      <c r="K14" s="104">
        <v>11474.826999999999</v>
      </c>
      <c r="L14" s="102"/>
      <c r="M14" s="102"/>
      <c r="N14" s="104">
        <v>1617.7260000000001</v>
      </c>
      <c r="O14" s="104">
        <v>2257.288</v>
      </c>
      <c r="P14" s="104">
        <v>423.834</v>
      </c>
      <c r="Q14" s="102"/>
      <c r="R14" s="104">
        <v>468.87799999999999</v>
      </c>
      <c r="S14" s="104">
        <v>575.654</v>
      </c>
      <c r="T14" s="104">
        <v>114.735</v>
      </c>
      <c r="U14" s="104">
        <v>269.95999999999998</v>
      </c>
      <c r="V14" s="104">
        <v>1027.5450000000001</v>
      </c>
      <c r="W14" s="104">
        <v>27686.131000000001</v>
      </c>
      <c r="X14" s="118">
        <v>191.875</v>
      </c>
      <c r="Y14" s="117">
        <v>200.477</v>
      </c>
      <c r="Z14" s="117">
        <v>2964.4940000000001</v>
      </c>
      <c r="AA14" s="115">
        <v>7632.5360000000001</v>
      </c>
      <c r="AB14" s="102"/>
      <c r="AC14" s="102"/>
      <c r="AD14" s="102"/>
      <c r="AE14" s="102"/>
      <c r="AF14" s="102"/>
      <c r="AG14" s="102"/>
      <c r="AH14" s="102"/>
      <c r="AI14" s="102"/>
      <c r="AJ14" s="119"/>
      <c r="AK14" s="119"/>
      <c r="AL14" s="119"/>
      <c r="AM14" s="119"/>
      <c r="AN14" s="119"/>
      <c r="AO14" s="119"/>
      <c r="AP14" s="119"/>
      <c r="AQ14" s="201">
        <f t="shared" si="1"/>
        <v>119319.89600000001</v>
      </c>
    </row>
    <row r="15" spans="1:43" ht="12.75" customHeight="1" x14ac:dyDescent="0.25">
      <c r="A15" s="285" t="s">
        <v>130</v>
      </c>
      <c r="B15" s="107">
        <v>3203.74</v>
      </c>
      <c r="C15" s="104">
        <v>229.393</v>
      </c>
      <c r="D15" s="104">
        <v>6883.4809999999998</v>
      </c>
      <c r="E15" s="104">
        <v>5004.2290000000003</v>
      </c>
      <c r="F15" s="104">
        <v>1011.477</v>
      </c>
      <c r="G15" s="104">
        <v>18182.41</v>
      </c>
      <c r="H15" s="104">
        <v>871.13499999999999</v>
      </c>
      <c r="I15" s="104">
        <v>4818.777</v>
      </c>
      <c r="J15" s="104">
        <v>40478.57</v>
      </c>
      <c r="K15" s="104">
        <v>16005.790999999999</v>
      </c>
      <c r="L15" s="102"/>
      <c r="M15" s="102"/>
      <c r="N15" s="104">
        <v>2022.6479999999999</v>
      </c>
      <c r="O15" s="104">
        <v>2772.0680000000002</v>
      </c>
      <c r="P15" s="104">
        <v>538.07399999999996</v>
      </c>
      <c r="Q15" s="102"/>
      <c r="R15" s="104">
        <v>674.77700000000004</v>
      </c>
      <c r="S15" s="104">
        <v>487.86599999999999</v>
      </c>
      <c r="T15" s="104">
        <v>133.845</v>
      </c>
      <c r="U15" s="104">
        <v>348.30799999999999</v>
      </c>
      <c r="V15" s="104">
        <v>988.50300000000004</v>
      </c>
      <c r="W15" s="104">
        <v>30924.451000000001</v>
      </c>
      <c r="X15" s="104">
        <v>180.62</v>
      </c>
      <c r="Y15" s="104">
        <v>228.946</v>
      </c>
      <c r="Z15" s="104">
        <v>2786.8119999999999</v>
      </c>
      <c r="AA15" s="104">
        <v>7236.4719999999998</v>
      </c>
      <c r="AB15" s="102"/>
      <c r="AC15" s="102"/>
      <c r="AD15" s="102"/>
      <c r="AE15" s="102"/>
      <c r="AF15" s="102"/>
      <c r="AG15" s="102"/>
      <c r="AH15" s="102"/>
      <c r="AI15" s="102"/>
      <c r="AJ15" s="119"/>
      <c r="AK15" s="119"/>
      <c r="AL15" s="119"/>
      <c r="AM15" s="119"/>
      <c r="AN15" s="119"/>
      <c r="AO15" s="119"/>
      <c r="AP15" s="119"/>
      <c r="AQ15" s="201">
        <f t="shared" si="1"/>
        <v>146012.39300000001</v>
      </c>
    </row>
    <row r="16" spans="1:43" ht="12.75" customHeight="1" x14ac:dyDescent="0.25">
      <c r="A16" s="285" t="s">
        <v>131</v>
      </c>
      <c r="B16" s="107">
        <v>4357.3130000000001</v>
      </c>
      <c r="C16" s="104">
        <v>277.48</v>
      </c>
      <c r="D16" s="104">
        <v>9949.5820000000003</v>
      </c>
      <c r="E16" s="104">
        <v>6832.4110000000001</v>
      </c>
      <c r="F16" s="104">
        <v>1398.0340000000001</v>
      </c>
      <c r="G16" s="104">
        <v>24615.13</v>
      </c>
      <c r="H16" s="104">
        <v>1107.8969999999999</v>
      </c>
      <c r="I16" s="104">
        <v>12358.837</v>
      </c>
      <c r="J16" s="104">
        <v>55498.993000000002</v>
      </c>
      <c r="K16" s="104">
        <v>23266.834999999999</v>
      </c>
      <c r="L16" s="102"/>
      <c r="M16" s="102"/>
      <c r="N16" s="104">
        <v>2867.944</v>
      </c>
      <c r="O16" s="104">
        <v>4006.4879999999998</v>
      </c>
      <c r="P16" s="104">
        <v>808.12199999999996</v>
      </c>
      <c r="Q16" s="102"/>
      <c r="R16" s="104">
        <v>896.85500000000002</v>
      </c>
      <c r="S16" s="104">
        <v>524.95000000000005</v>
      </c>
      <c r="T16" s="104">
        <v>149.75800000000001</v>
      </c>
      <c r="U16" s="104">
        <v>499.08499999999998</v>
      </c>
      <c r="V16" s="104">
        <v>1472.193</v>
      </c>
      <c r="W16" s="104">
        <v>55279.593999999997</v>
      </c>
      <c r="X16" s="104">
        <v>240</v>
      </c>
      <c r="Y16" s="104">
        <v>289.09699999999998</v>
      </c>
      <c r="Z16" s="104">
        <v>3076.0419999999999</v>
      </c>
      <c r="AA16" s="104">
        <v>4688.4129999999996</v>
      </c>
      <c r="AB16" s="102"/>
      <c r="AC16" s="102"/>
      <c r="AD16" s="102"/>
      <c r="AE16" s="102"/>
      <c r="AF16" s="102"/>
      <c r="AG16" s="102"/>
      <c r="AH16" s="102"/>
      <c r="AI16" s="102"/>
      <c r="AJ16" s="119"/>
      <c r="AK16" s="119"/>
      <c r="AL16" s="119"/>
      <c r="AM16" s="119"/>
      <c r="AN16" s="119"/>
      <c r="AO16" s="119"/>
      <c r="AP16" s="119"/>
      <c r="AQ16" s="201">
        <f t="shared" si="1"/>
        <v>214461.05299999999</v>
      </c>
    </row>
    <row r="17" spans="1:43" ht="12.75" customHeight="1" x14ac:dyDescent="0.25">
      <c r="A17" s="285" t="s">
        <v>132</v>
      </c>
      <c r="B17" s="107">
        <v>6562.9830000000002</v>
      </c>
      <c r="C17" s="104">
        <v>313.05399999999997</v>
      </c>
      <c r="D17" s="104">
        <v>13913.179</v>
      </c>
      <c r="E17" s="104">
        <v>11891.837</v>
      </c>
      <c r="F17" s="104">
        <v>2074.94</v>
      </c>
      <c r="G17" s="104">
        <v>36940.311000000002</v>
      </c>
      <c r="H17" s="104">
        <v>1511.1130000000001</v>
      </c>
      <c r="I17" s="104">
        <v>10155.1</v>
      </c>
      <c r="J17" s="104">
        <v>82275.388999999996</v>
      </c>
      <c r="K17" s="104">
        <v>33070.249000000003</v>
      </c>
      <c r="L17" s="102"/>
      <c r="M17" s="102"/>
      <c r="N17" s="104">
        <v>4185.8879999999999</v>
      </c>
      <c r="O17" s="104">
        <v>6772.1589999999997</v>
      </c>
      <c r="P17" s="104">
        <v>1156.7829999999999</v>
      </c>
      <c r="Q17" s="102"/>
      <c r="R17" s="104">
        <v>837.68</v>
      </c>
      <c r="S17" s="104">
        <v>285.892</v>
      </c>
      <c r="T17" s="104">
        <v>202.565</v>
      </c>
      <c r="U17" s="104">
        <v>723.34900000000005</v>
      </c>
      <c r="V17" s="104">
        <v>6353.8</v>
      </c>
      <c r="W17" s="104">
        <v>91775.399000000005</v>
      </c>
      <c r="X17" s="104">
        <v>444.91</v>
      </c>
      <c r="Y17" s="104">
        <v>452.21</v>
      </c>
      <c r="Z17" s="104">
        <v>5173.2579999999998</v>
      </c>
      <c r="AA17" s="104">
        <v>8798.4</v>
      </c>
      <c r="AB17" s="102"/>
      <c r="AC17" s="102"/>
      <c r="AD17" s="102"/>
      <c r="AE17" s="102"/>
      <c r="AF17" s="102"/>
      <c r="AG17" s="102"/>
      <c r="AH17" s="102"/>
      <c r="AI17" s="102"/>
      <c r="AJ17" s="119"/>
      <c r="AK17" s="119"/>
      <c r="AL17" s="119"/>
      <c r="AM17" s="119"/>
      <c r="AN17" s="119"/>
      <c r="AO17" s="119"/>
      <c r="AP17" s="119"/>
      <c r="AQ17" s="201">
        <f t="shared" si="1"/>
        <v>325870.44800000003</v>
      </c>
    </row>
    <row r="18" spans="1:43" ht="12.75" customHeight="1" x14ac:dyDescent="0.25">
      <c r="A18" s="285" t="s">
        <v>312</v>
      </c>
      <c r="B18" s="107">
        <v>8559.9</v>
      </c>
      <c r="C18" s="104">
        <v>465.3</v>
      </c>
      <c r="D18" s="104">
        <v>20070.7</v>
      </c>
      <c r="E18" s="102"/>
      <c r="F18" s="102"/>
      <c r="G18" s="104">
        <v>40097.599999999999</v>
      </c>
      <c r="H18" s="102"/>
      <c r="I18" s="104">
        <v>14249.3</v>
      </c>
      <c r="J18" s="104">
        <v>99263.1</v>
      </c>
      <c r="K18" s="104">
        <v>41944.800000000003</v>
      </c>
      <c r="L18" s="102"/>
      <c r="M18" s="102"/>
      <c r="N18" s="102"/>
      <c r="O18" s="104">
        <v>10023.700000000001</v>
      </c>
      <c r="P18" s="102"/>
      <c r="Q18" s="102"/>
      <c r="R18" s="102"/>
      <c r="S18" s="102"/>
      <c r="T18" s="104">
        <v>245.9</v>
      </c>
      <c r="U18" s="104">
        <v>921.9</v>
      </c>
      <c r="V18" s="104">
        <v>18086.599999999999</v>
      </c>
      <c r="W18" s="104">
        <v>110621.9</v>
      </c>
      <c r="X18" s="102"/>
      <c r="Y18" s="102"/>
      <c r="Z18" s="102"/>
      <c r="AA18" s="102"/>
      <c r="AB18" s="118">
        <v>17298.099999999999</v>
      </c>
      <c r="AC18" s="117">
        <v>10978.3</v>
      </c>
      <c r="AD18" s="117">
        <v>11664.1</v>
      </c>
      <c r="AE18" s="117">
        <v>1564</v>
      </c>
      <c r="AF18" s="117">
        <v>719.3</v>
      </c>
      <c r="AG18" s="117">
        <v>19745.400000000001</v>
      </c>
      <c r="AH18" s="117">
        <v>5648.5</v>
      </c>
      <c r="AI18" s="117">
        <v>683.7</v>
      </c>
      <c r="AJ18" s="119"/>
      <c r="AK18" s="119"/>
      <c r="AL18" s="119"/>
      <c r="AM18" s="119"/>
      <c r="AN18" s="119"/>
      <c r="AO18" s="119"/>
      <c r="AP18" s="119"/>
      <c r="AQ18" s="201">
        <f t="shared" si="1"/>
        <v>432852.1</v>
      </c>
    </row>
    <row r="19" spans="1:43" ht="12.75" customHeight="1" x14ac:dyDescent="0.25">
      <c r="A19" s="285" t="s">
        <v>313</v>
      </c>
      <c r="B19" s="107">
        <v>13609.215</v>
      </c>
      <c r="C19" s="104">
        <v>710.14700000000005</v>
      </c>
      <c r="D19" s="104">
        <v>28959.841</v>
      </c>
      <c r="E19" s="102"/>
      <c r="F19" s="102"/>
      <c r="G19" s="104">
        <v>65090.01</v>
      </c>
      <c r="H19" s="102"/>
      <c r="I19" s="104">
        <v>18528.746999999999</v>
      </c>
      <c r="J19" s="104">
        <v>153959.47099999999</v>
      </c>
      <c r="K19" s="104">
        <v>68724.854999999996</v>
      </c>
      <c r="L19" s="102"/>
      <c r="M19" s="102"/>
      <c r="N19" s="102"/>
      <c r="O19" s="104">
        <v>16787.796999999999</v>
      </c>
      <c r="P19" s="102"/>
      <c r="Q19" s="102"/>
      <c r="R19" s="102"/>
      <c r="S19" s="102"/>
      <c r="T19" s="104">
        <v>331.36099999999999</v>
      </c>
      <c r="U19" s="104">
        <v>1267.519</v>
      </c>
      <c r="V19" s="104">
        <v>11120.981</v>
      </c>
      <c r="W19" s="104">
        <v>210662.67800000001</v>
      </c>
      <c r="X19" s="102"/>
      <c r="Y19" s="102"/>
      <c r="Z19" s="102"/>
      <c r="AA19" s="102"/>
      <c r="AB19" s="104">
        <v>24089.151000000002</v>
      </c>
      <c r="AC19" s="104">
        <v>14573.099</v>
      </c>
      <c r="AD19" s="104">
        <v>18358.151999999998</v>
      </c>
      <c r="AE19" s="104">
        <v>2475.7539999999999</v>
      </c>
      <c r="AF19" s="104">
        <v>1092.818</v>
      </c>
      <c r="AG19" s="104">
        <v>36909.459000000003</v>
      </c>
      <c r="AH19" s="104">
        <v>8304.48</v>
      </c>
      <c r="AI19" s="104">
        <v>1047.421</v>
      </c>
      <c r="AJ19" s="119"/>
      <c r="AK19" s="119"/>
      <c r="AL19" s="119"/>
      <c r="AM19" s="119"/>
      <c r="AN19" s="119"/>
      <c r="AO19" s="119"/>
      <c r="AP19" s="119"/>
      <c r="AQ19" s="201">
        <f t="shared" si="1"/>
        <v>696602.95599999989</v>
      </c>
    </row>
    <row r="20" spans="1:43" ht="12.75" customHeight="1" x14ac:dyDescent="0.25">
      <c r="A20" s="285" t="s">
        <v>339</v>
      </c>
      <c r="B20" s="107">
        <v>30069.096000000001</v>
      </c>
      <c r="C20" s="104">
        <v>1434.2</v>
      </c>
      <c r="D20" s="104">
        <v>63761.978000000003</v>
      </c>
      <c r="E20" s="102"/>
      <c r="F20" s="102"/>
      <c r="G20" s="104">
        <v>168037.01</v>
      </c>
      <c r="H20" s="102"/>
      <c r="I20" s="104">
        <v>47270.495999999999</v>
      </c>
      <c r="J20" s="104">
        <v>341415.76899999997</v>
      </c>
      <c r="K20" s="104">
        <v>153514.29500000001</v>
      </c>
      <c r="L20" s="102"/>
      <c r="M20" s="102"/>
      <c r="N20" s="102"/>
      <c r="O20" s="104">
        <v>37010.785000000003</v>
      </c>
      <c r="P20" s="102"/>
      <c r="Q20" s="102"/>
      <c r="R20" s="102"/>
      <c r="S20" s="102"/>
      <c r="T20" s="104">
        <v>721.75699999999995</v>
      </c>
      <c r="U20" s="104">
        <v>2863.9319999999998</v>
      </c>
      <c r="V20" s="104">
        <v>16865.642</v>
      </c>
      <c r="W20" s="104">
        <v>485104.20899999997</v>
      </c>
      <c r="X20" s="102"/>
      <c r="Y20" s="102"/>
      <c r="Z20" s="102"/>
      <c r="AA20" s="102"/>
      <c r="AB20" s="104">
        <v>52040.527999999998</v>
      </c>
      <c r="AC20" s="104">
        <v>14082.6</v>
      </c>
      <c r="AD20" s="104">
        <v>40737.1</v>
      </c>
      <c r="AE20" s="104">
        <v>4673.415</v>
      </c>
      <c r="AF20" s="104">
        <v>2375.174</v>
      </c>
      <c r="AG20" s="104">
        <v>93110.892000000007</v>
      </c>
      <c r="AH20" s="104">
        <v>17120.18</v>
      </c>
      <c r="AI20" s="104">
        <v>2309.8870000000002</v>
      </c>
      <c r="AJ20" s="119"/>
      <c r="AK20" s="119"/>
      <c r="AL20" s="119"/>
      <c r="AM20" s="119"/>
      <c r="AN20" s="119"/>
      <c r="AO20" s="119"/>
      <c r="AP20" s="119"/>
      <c r="AQ20" s="201">
        <f t="shared" si="1"/>
        <v>1574518.9450000003</v>
      </c>
    </row>
    <row r="21" spans="1:43" ht="12.75" customHeight="1" x14ac:dyDescent="0.25">
      <c r="A21" s="285" t="s">
        <v>340</v>
      </c>
      <c r="B21" s="107">
        <v>79918.497000000003</v>
      </c>
      <c r="C21" s="104">
        <v>3518.6979999999999</v>
      </c>
      <c r="D21" s="104">
        <v>165189.476</v>
      </c>
      <c r="E21" s="102"/>
      <c r="F21" s="102"/>
      <c r="G21" s="104">
        <v>435533.92599999998</v>
      </c>
      <c r="H21" s="102"/>
      <c r="I21" s="104">
        <v>70732.476999999999</v>
      </c>
      <c r="J21" s="104">
        <v>944693.06900000002</v>
      </c>
      <c r="K21" s="104">
        <v>436909.27600000001</v>
      </c>
      <c r="L21" s="102"/>
      <c r="M21" s="102"/>
      <c r="N21" s="102"/>
      <c r="O21" s="104">
        <v>95927.989000000001</v>
      </c>
      <c r="P21" s="102"/>
      <c r="Q21" s="102"/>
      <c r="R21" s="102"/>
      <c r="S21" s="102"/>
      <c r="T21" s="104">
        <v>2863.78</v>
      </c>
      <c r="U21" s="104">
        <v>8613.5830000000005</v>
      </c>
      <c r="V21" s="104">
        <v>52953.375999999997</v>
      </c>
      <c r="W21" s="104">
        <v>1208863.8489999999</v>
      </c>
      <c r="X21" s="102"/>
      <c r="Y21" s="102"/>
      <c r="Z21" s="102"/>
      <c r="AA21" s="102"/>
      <c r="AB21" s="104">
        <v>144365.068</v>
      </c>
      <c r="AC21" s="104">
        <v>29567.741000000002</v>
      </c>
      <c r="AD21" s="104">
        <v>95045.01</v>
      </c>
      <c r="AE21" s="104">
        <v>13701.287</v>
      </c>
      <c r="AF21" s="104">
        <v>6038.8329999999996</v>
      </c>
      <c r="AG21" s="104">
        <v>153493.155</v>
      </c>
      <c r="AH21" s="104">
        <v>43364.644</v>
      </c>
      <c r="AI21" s="102"/>
      <c r="AJ21" s="117">
        <v>5546.3580000000002</v>
      </c>
      <c r="AK21" s="119"/>
      <c r="AL21" s="119"/>
      <c r="AM21" s="119"/>
      <c r="AN21" s="119"/>
      <c r="AO21" s="119"/>
      <c r="AP21" s="119"/>
      <c r="AQ21" s="201">
        <f t="shared" si="1"/>
        <v>3996840.0919999992</v>
      </c>
    </row>
    <row r="22" spans="1:43" ht="12.75" customHeight="1" x14ac:dyDescent="0.25">
      <c r="A22" s="285" t="s">
        <v>341</v>
      </c>
      <c r="B22" s="107">
        <v>171824.76699999999</v>
      </c>
      <c r="C22" s="104">
        <v>24120.960999999999</v>
      </c>
      <c r="D22" s="104">
        <v>355157.37300000002</v>
      </c>
      <c r="E22" s="102"/>
      <c r="F22" s="102"/>
      <c r="G22" s="102"/>
      <c r="H22" s="102"/>
      <c r="I22" s="104">
        <v>214779.91</v>
      </c>
      <c r="J22" s="104">
        <v>1892136.6459999999</v>
      </c>
      <c r="K22" s="104">
        <v>857421.09600000002</v>
      </c>
      <c r="L22" s="102"/>
      <c r="M22" s="102"/>
      <c r="N22" s="102"/>
      <c r="O22" s="102"/>
      <c r="P22" s="102"/>
      <c r="Q22" s="102"/>
      <c r="R22" s="102"/>
      <c r="S22" s="102"/>
      <c r="T22" s="104">
        <v>6157.1270000000004</v>
      </c>
      <c r="U22" s="104">
        <v>18519.204000000002</v>
      </c>
      <c r="V22" s="104">
        <v>38877.783000000003</v>
      </c>
      <c r="W22" s="104">
        <v>2576500.8480000002</v>
      </c>
      <c r="X22" s="102"/>
      <c r="Y22" s="102"/>
      <c r="Z22" s="102"/>
      <c r="AA22" s="102"/>
      <c r="AB22" s="102"/>
      <c r="AC22" s="102"/>
      <c r="AD22" s="102"/>
      <c r="AE22" s="104">
        <v>27132.141</v>
      </c>
      <c r="AF22" s="104">
        <v>14262.794</v>
      </c>
      <c r="AG22" s="102"/>
      <c r="AH22" s="104">
        <v>90875.648000000001</v>
      </c>
      <c r="AI22" s="102"/>
      <c r="AJ22" s="102"/>
      <c r="AK22" s="115">
        <v>302312.46500000003</v>
      </c>
      <c r="AL22" s="117">
        <v>823469.24199999997</v>
      </c>
      <c r="AM22" s="117">
        <v>220405.41899999999</v>
      </c>
      <c r="AN22" s="117">
        <v>167732.97399999999</v>
      </c>
      <c r="AO22" s="117">
        <v>395802.37699999998</v>
      </c>
      <c r="AP22" s="115">
        <v>210433.223</v>
      </c>
      <c r="AQ22" s="201">
        <f>SUM(B22:AP22)</f>
        <v>8407921.9979999997</v>
      </c>
    </row>
    <row r="23" spans="1:43" ht="12.75" customHeight="1" x14ac:dyDescent="0.25">
      <c r="A23" s="285" t="s">
        <v>484</v>
      </c>
      <c r="B23" s="107" t="e">
        <v>#N/A</v>
      </c>
      <c r="C23" s="104" t="e">
        <v>#N/A</v>
      </c>
      <c r="D23" s="104" t="e">
        <v>#N/A</v>
      </c>
      <c r="E23" s="104" t="e">
        <v>#N/A</v>
      </c>
      <c r="F23" s="104" t="e">
        <v>#N/A</v>
      </c>
      <c r="G23" s="104" t="e">
        <v>#N/A</v>
      </c>
      <c r="H23" s="104" t="e">
        <v>#N/A</v>
      </c>
      <c r="I23" s="104" t="e">
        <v>#N/A</v>
      </c>
      <c r="J23" s="104" t="e">
        <v>#N/A</v>
      </c>
      <c r="K23" s="104" t="e">
        <v>#N/A</v>
      </c>
      <c r="L23" s="104" t="e">
        <v>#N/A</v>
      </c>
      <c r="M23" s="104" t="e">
        <v>#N/A</v>
      </c>
      <c r="N23" s="104" t="e">
        <v>#N/A</v>
      </c>
      <c r="O23" s="104" t="e">
        <v>#N/A</v>
      </c>
      <c r="P23" s="104" t="e">
        <v>#N/A</v>
      </c>
      <c r="Q23" s="104" t="e">
        <v>#N/A</v>
      </c>
      <c r="R23" s="104" t="e">
        <v>#N/A</v>
      </c>
      <c r="S23" s="104" t="e">
        <v>#N/A</v>
      </c>
      <c r="T23" s="104" t="e">
        <v>#N/A</v>
      </c>
      <c r="U23" s="104" t="e">
        <v>#N/A</v>
      </c>
      <c r="V23" s="104" t="e">
        <v>#N/A</v>
      </c>
      <c r="W23" s="104" t="e">
        <v>#N/A</v>
      </c>
      <c r="X23" s="104" t="e">
        <v>#N/A</v>
      </c>
      <c r="Y23" s="104" t="e">
        <v>#N/A</v>
      </c>
      <c r="Z23" s="104" t="e">
        <v>#N/A</v>
      </c>
      <c r="AA23" s="104" t="e">
        <v>#N/A</v>
      </c>
      <c r="AB23" s="104" t="e">
        <v>#N/A</v>
      </c>
      <c r="AC23" s="104" t="e">
        <v>#N/A</v>
      </c>
      <c r="AD23" s="104" t="e">
        <v>#N/A</v>
      </c>
      <c r="AE23" s="104" t="e">
        <v>#N/A</v>
      </c>
      <c r="AF23" s="104" t="e">
        <v>#N/A</v>
      </c>
      <c r="AG23" s="104" t="e">
        <v>#N/A</v>
      </c>
      <c r="AH23" s="104" t="e">
        <v>#N/A</v>
      </c>
      <c r="AI23" s="104" t="e">
        <v>#N/A</v>
      </c>
      <c r="AJ23" s="104" t="e">
        <v>#N/A</v>
      </c>
      <c r="AK23" s="104" t="e">
        <v>#N/A</v>
      </c>
      <c r="AL23" s="104" t="e">
        <v>#N/A</v>
      </c>
      <c r="AM23" s="104" t="e">
        <v>#N/A</v>
      </c>
      <c r="AN23" s="104" t="e">
        <v>#N/A</v>
      </c>
      <c r="AO23" s="104" t="e">
        <v>#N/A</v>
      </c>
      <c r="AP23" s="104" t="e">
        <v>#N/A</v>
      </c>
      <c r="AQ23" s="201" t="e">
        <f t="shared" si="1"/>
        <v>#N/A</v>
      </c>
    </row>
    <row r="24" spans="1:43" ht="12.75" customHeight="1" x14ac:dyDescent="0.25">
      <c r="A24" s="285" t="s">
        <v>485</v>
      </c>
      <c r="B24" s="107" t="e">
        <v>#N/A</v>
      </c>
      <c r="C24" s="104" t="e">
        <v>#N/A</v>
      </c>
      <c r="D24" s="104" t="e">
        <v>#N/A</v>
      </c>
      <c r="E24" s="104" t="e">
        <v>#N/A</v>
      </c>
      <c r="F24" s="104" t="e">
        <v>#N/A</v>
      </c>
      <c r="G24" s="104" t="e">
        <v>#N/A</v>
      </c>
      <c r="H24" s="104" t="e">
        <v>#N/A</v>
      </c>
      <c r="I24" s="104" t="e">
        <v>#N/A</v>
      </c>
      <c r="J24" s="104" t="e">
        <v>#N/A</v>
      </c>
      <c r="K24" s="104" t="e">
        <v>#N/A</v>
      </c>
      <c r="L24" s="104" t="e">
        <v>#N/A</v>
      </c>
      <c r="M24" s="104" t="e">
        <v>#N/A</v>
      </c>
      <c r="N24" s="104" t="e">
        <v>#N/A</v>
      </c>
      <c r="O24" s="104" t="e">
        <v>#N/A</v>
      </c>
      <c r="P24" s="104" t="e">
        <v>#N/A</v>
      </c>
      <c r="Q24" s="104" t="e">
        <v>#N/A</v>
      </c>
      <c r="R24" s="104" t="e">
        <v>#N/A</v>
      </c>
      <c r="S24" s="104" t="e">
        <v>#N/A</v>
      </c>
      <c r="T24" s="104" t="e">
        <v>#N/A</v>
      </c>
      <c r="U24" s="104" t="e">
        <v>#N/A</v>
      </c>
      <c r="V24" s="104" t="e">
        <v>#N/A</v>
      </c>
      <c r="W24" s="104" t="e">
        <v>#N/A</v>
      </c>
      <c r="X24" s="104" t="e">
        <v>#N/A</v>
      </c>
      <c r="Y24" s="104" t="e">
        <v>#N/A</v>
      </c>
      <c r="Z24" s="104" t="e">
        <v>#N/A</v>
      </c>
      <c r="AA24" s="104" t="e">
        <v>#N/A</v>
      </c>
      <c r="AB24" s="104" t="e">
        <v>#N/A</v>
      </c>
      <c r="AC24" s="104" t="e">
        <v>#N/A</v>
      </c>
      <c r="AD24" s="104" t="e">
        <v>#N/A</v>
      </c>
      <c r="AE24" s="104" t="e">
        <v>#N/A</v>
      </c>
      <c r="AF24" s="104" t="e">
        <v>#N/A</v>
      </c>
      <c r="AG24" s="104" t="e">
        <v>#N/A</v>
      </c>
      <c r="AH24" s="104" t="e">
        <v>#N/A</v>
      </c>
      <c r="AI24" s="104" t="e">
        <v>#N/A</v>
      </c>
      <c r="AJ24" s="104" t="e">
        <v>#N/A</v>
      </c>
      <c r="AK24" s="104" t="e">
        <v>#N/A</v>
      </c>
      <c r="AL24" s="104" t="e">
        <v>#N/A</v>
      </c>
      <c r="AM24" s="104" t="e">
        <v>#N/A</v>
      </c>
      <c r="AN24" s="104" t="e">
        <v>#N/A</v>
      </c>
      <c r="AO24" s="104" t="e">
        <v>#N/A</v>
      </c>
      <c r="AP24" s="104" t="e">
        <v>#N/A</v>
      </c>
      <c r="AQ24" s="201" t="e">
        <f t="shared" si="1"/>
        <v>#N/A</v>
      </c>
    </row>
    <row r="25" spans="1:43" ht="12.75" customHeight="1" x14ac:dyDescent="0.25">
      <c r="A25" s="285" t="s">
        <v>486</v>
      </c>
      <c r="B25" s="107" t="e">
        <v>#N/A</v>
      </c>
      <c r="C25" s="104" t="e">
        <v>#N/A</v>
      </c>
      <c r="D25" s="104" t="e">
        <v>#N/A</v>
      </c>
      <c r="E25" s="104" t="e">
        <v>#N/A</v>
      </c>
      <c r="F25" s="104" t="e">
        <v>#N/A</v>
      </c>
      <c r="G25" s="104" t="e">
        <v>#N/A</v>
      </c>
      <c r="H25" s="104" t="e">
        <v>#N/A</v>
      </c>
      <c r="I25" s="104" t="e">
        <v>#N/A</v>
      </c>
      <c r="J25" s="104" t="e">
        <v>#N/A</v>
      </c>
      <c r="K25" s="104" t="e">
        <v>#N/A</v>
      </c>
      <c r="L25" s="104" t="e">
        <v>#N/A</v>
      </c>
      <c r="M25" s="104" t="e">
        <v>#N/A</v>
      </c>
      <c r="N25" s="104" t="e">
        <v>#N/A</v>
      </c>
      <c r="O25" s="104" t="e">
        <v>#N/A</v>
      </c>
      <c r="P25" s="104" t="e">
        <v>#N/A</v>
      </c>
      <c r="Q25" s="104" t="e">
        <v>#N/A</v>
      </c>
      <c r="R25" s="104" t="e">
        <v>#N/A</v>
      </c>
      <c r="S25" s="104" t="e">
        <v>#N/A</v>
      </c>
      <c r="T25" s="104" t="e">
        <v>#N/A</v>
      </c>
      <c r="U25" s="104" t="e">
        <v>#N/A</v>
      </c>
      <c r="V25" s="104" t="e">
        <v>#N/A</v>
      </c>
      <c r="W25" s="104" t="e">
        <v>#N/A</v>
      </c>
      <c r="X25" s="104" t="e">
        <v>#N/A</v>
      </c>
      <c r="Y25" s="104" t="e">
        <v>#N/A</v>
      </c>
      <c r="Z25" s="104" t="e">
        <v>#N/A</v>
      </c>
      <c r="AA25" s="104" t="e">
        <v>#N/A</v>
      </c>
      <c r="AB25" s="104" t="e">
        <v>#N/A</v>
      </c>
      <c r="AC25" s="104" t="e">
        <v>#N/A</v>
      </c>
      <c r="AD25" s="104" t="e">
        <v>#N/A</v>
      </c>
      <c r="AE25" s="104" t="e">
        <v>#N/A</v>
      </c>
      <c r="AF25" s="104" t="e">
        <v>#N/A</v>
      </c>
      <c r="AG25" s="104" t="e">
        <v>#N/A</v>
      </c>
      <c r="AH25" s="104" t="e">
        <v>#N/A</v>
      </c>
      <c r="AI25" s="104" t="e">
        <v>#N/A</v>
      </c>
      <c r="AJ25" s="104" t="e">
        <v>#N/A</v>
      </c>
      <c r="AK25" s="104" t="e">
        <v>#N/A</v>
      </c>
      <c r="AL25" s="104" t="e">
        <v>#N/A</v>
      </c>
      <c r="AM25" s="104" t="e">
        <v>#N/A</v>
      </c>
      <c r="AN25" s="104" t="e">
        <v>#N/A</v>
      </c>
      <c r="AO25" s="104" t="e">
        <v>#N/A</v>
      </c>
      <c r="AP25" s="104" t="e">
        <v>#N/A</v>
      </c>
      <c r="AQ25" s="201" t="e">
        <f t="shared" si="1"/>
        <v>#N/A</v>
      </c>
    </row>
    <row r="26" spans="1:43" ht="12.75" customHeight="1" x14ac:dyDescent="0.25">
      <c r="A26" s="285" t="s">
        <v>487</v>
      </c>
      <c r="B26" s="107" t="e">
        <v>#N/A</v>
      </c>
      <c r="C26" s="104" t="e">
        <v>#N/A</v>
      </c>
      <c r="D26" s="104" t="e">
        <v>#N/A</v>
      </c>
      <c r="E26" s="104" t="e">
        <v>#N/A</v>
      </c>
      <c r="F26" s="104" t="e">
        <v>#N/A</v>
      </c>
      <c r="G26" s="104" t="e">
        <v>#N/A</v>
      </c>
      <c r="H26" s="104" t="e">
        <v>#N/A</v>
      </c>
      <c r="I26" s="104" t="e">
        <v>#N/A</v>
      </c>
      <c r="J26" s="104" t="e">
        <v>#N/A</v>
      </c>
      <c r="K26" s="104" t="e">
        <v>#N/A</v>
      </c>
      <c r="L26" s="104" t="e">
        <v>#N/A</v>
      </c>
      <c r="M26" s="104" t="e">
        <v>#N/A</v>
      </c>
      <c r="N26" s="104" t="e">
        <v>#N/A</v>
      </c>
      <c r="O26" s="104" t="e">
        <v>#N/A</v>
      </c>
      <c r="P26" s="104" t="e">
        <v>#N/A</v>
      </c>
      <c r="Q26" s="104" t="e">
        <v>#N/A</v>
      </c>
      <c r="R26" s="104" t="e">
        <v>#N/A</v>
      </c>
      <c r="S26" s="104" t="e">
        <v>#N/A</v>
      </c>
      <c r="T26" s="104" t="e">
        <v>#N/A</v>
      </c>
      <c r="U26" s="104" t="e">
        <v>#N/A</v>
      </c>
      <c r="V26" s="104" t="e">
        <v>#N/A</v>
      </c>
      <c r="W26" s="104" t="e">
        <v>#N/A</v>
      </c>
      <c r="X26" s="104" t="e">
        <v>#N/A</v>
      </c>
      <c r="Y26" s="104" t="e">
        <v>#N/A</v>
      </c>
      <c r="Z26" s="104" t="e">
        <v>#N/A</v>
      </c>
      <c r="AA26" s="104" t="e">
        <v>#N/A</v>
      </c>
      <c r="AB26" s="104" t="e">
        <v>#N/A</v>
      </c>
      <c r="AC26" s="104" t="e">
        <v>#N/A</v>
      </c>
      <c r="AD26" s="104" t="e">
        <v>#N/A</v>
      </c>
      <c r="AE26" s="104" t="e">
        <v>#N/A</v>
      </c>
      <c r="AF26" s="104" t="e">
        <v>#N/A</v>
      </c>
      <c r="AG26" s="104" t="e">
        <v>#N/A</v>
      </c>
      <c r="AH26" s="104" t="e">
        <v>#N/A</v>
      </c>
      <c r="AI26" s="104" t="e">
        <v>#N/A</v>
      </c>
      <c r="AJ26" s="104" t="e">
        <v>#N/A</v>
      </c>
      <c r="AK26" s="104" t="e">
        <v>#N/A</v>
      </c>
      <c r="AL26" s="104" t="e">
        <v>#N/A</v>
      </c>
      <c r="AM26" s="104" t="e">
        <v>#N/A</v>
      </c>
      <c r="AN26" s="104" t="e">
        <v>#N/A</v>
      </c>
      <c r="AO26" s="104" t="e">
        <v>#N/A</v>
      </c>
      <c r="AP26" s="104" t="e">
        <v>#N/A</v>
      </c>
      <c r="AQ26" s="201" t="e">
        <f t="shared" si="1"/>
        <v>#N/A</v>
      </c>
    </row>
    <row r="27" spans="1:43" ht="12.75" customHeight="1" x14ac:dyDescent="0.25">
      <c r="A27" s="285" t="s">
        <v>488</v>
      </c>
      <c r="B27" s="107" t="e">
        <v>#N/A</v>
      </c>
      <c r="C27" s="104" t="e">
        <v>#N/A</v>
      </c>
      <c r="D27" s="104" t="e">
        <v>#N/A</v>
      </c>
      <c r="E27" s="104" t="e">
        <v>#N/A</v>
      </c>
      <c r="F27" s="104" t="e">
        <v>#N/A</v>
      </c>
      <c r="G27" s="104" t="e">
        <v>#N/A</v>
      </c>
      <c r="H27" s="104" t="e">
        <v>#N/A</v>
      </c>
      <c r="I27" s="104" t="e">
        <v>#N/A</v>
      </c>
      <c r="J27" s="104" t="e">
        <v>#N/A</v>
      </c>
      <c r="K27" s="104" t="e">
        <v>#N/A</v>
      </c>
      <c r="L27" s="104" t="e">
        <v>#N/A</v>
      </c>
      <c r="M27" s="104" t="e">
        <v>#N/A</v>
      </c>
      <c r="N27" s="104" t="e">
        <v>#N/A</v>
      </c>
      <c r="O27" s="104" t="e">
        <v>#N/A</v>
      </c>
      <c r="P27" s="104" t="e">
        <v>#N/A</v>
      </c>
      <c r="Q27" s="104" t="e">
        <v>#N/A</v>
      </c>
      <c r="R27" s="104" t="e">
        <v>#N/A</v>
      </c>
      <c r="S27" s="104" t="e">
        <v>#N/A</v>
      </c>
      <c r="T27" s="104" t="e">
        <v>#N/A</v>
      </c>
      <c r="U27" s="104" t="e">
        <v>#N/A</v>
      </c>
      <c r="V27" s="104" t="e">
        <v>#N/A</v>
      </c>
      <c r="W27" s="104" t="e">
        <v>#N/A</v>
      </c>
      <c r="X27" s="104" t="e">
        <v>#N/A</v>
      </c>
      <c r="Y27" s="104" t="e">
        <v>#N/A</v>
      </c>
      <c r="Z27" s="104" t="e">
        <v>#N/A</v>
      </c>
      <c r="AA27" s="104" t="e">
        <v>#N/A</v>
      </c>
      <c r="AB27" s="104" t="e">
        <v>#N/A</v>
      </c>
      <c r="AC27" s="104" t="e">
        <v>#N/A</v>
      </c>
      <c r="AD27" s="104" t="e">
        <v>#N/A</v>
      </c>
      <c r="AE27" s="104" t="e">
        <v>#N/A</v>
      </c>
      <c r="AF27" s="104" t="e">
        <v>#N/A</v>
      </c>
      <c r="AG27" s="104" t="e">
        <v>#N/A</v>
      </c>
      <c r="AH27" s="104" t="e">
        <v>#N/A</v>
      </c>
      <c r="AI27" s="104" t="e">
        <v>#N/A</v>
      </c>
      <c r="AJ27" s="104" t="e">
        <v>#N/A</v>
      </c>
      <c r="AK27" s="104" t="e">
        <v>#N/A</v>
      </c>
      <c r="AL27" s="104" t="e">
        <v>#N/A</v>
      </c>
      <c r="AM27" s="104" t="e">
        <v>#N/A</v>
      </c>
      <c r="AN27" s="104" t="e">
        <v>#N/A</v>
      </c>
      <c r="AO27" s="104" t="e">
        <v>#N/A</v>
      </c>
      <c r="AP27" s="104" t="e">
        <v>#N/A</v>
      </c>
      <c r="AQ27" s="201" t="e">
        <f t="shared" si="1"/>
        <v>#N/A</v>
      </c>
    </row>
    <row r="28" spans="1:43" x14ac:dyDescent="0.25">
      <c r="A28" s="286"/>
    </row>
    <row r="29" spans="1:43" x14ac:dyDescent="0.25">
      <c r="A29" s="286"/>
    </row>
    <row r="30" spans="1:43" x14ac:dyDescent="0.25">
      <c r="A30" s="286"/>
    </row>
    <row r="31" spans="1:43" x14ac:dyDescent="0.25">
      <c r="A31" s="286"/>
    </row>
    <row r="32" spans="1:43" x14ac:dyDescent="0.25">
      <c r="A32" s="286"/>
    </row>
    <row r="33" spans="1:1" x14ac:dyDescent="0.25">
      <c r="A33" s="286"/>
    </row>
    <row r="34" spans="1:1" x14ac:dyDescent="0.25">
      <c r="A34" s="286"/>
    </row>
    <row r="35" spans="1:1" x14ac:dyDescent="0.25">
      <c r="A35" s="286"/>
    </row>
    <row r="36" spans="1:1" x14ac:dyDescent="0.25">
      <c r="A36" s="286"/>
    </row>
    <row r="37" spans="1:1" x14ac:dyDescent="0.25">
      <c r="A37" s="286"/>
    </row>
    <row r="38" spans="1:1" x14ac:dyDescent="0.25">
      <c r="A38" s="286"/>
    </row>
    <row r="39" spans="1:1" x14ac:dyDescent="0.25">
      <c r="A39" s="286"/>
    </row>
    <row r="40" spans="1:1" x14ac:dyDescent="0.25">
      <c r="A40" s="286"/>
    </row>
    <row r="41" spans="1:1" x14ac:dyDescent="0.25">
      <c r="A41" s="286"/>
    </row>
    <row r="42" spans="1:1" x14ac:dyDescent="0.25">
      <c r="A42" s="286"/>
    </row>
    <row r="43" spans="1:1" x14ac:dyDescent="0.25">
      <c r="A43" s="286"/>
    </row>
    <row r="44" spans="1:1" x14ac:dyDescent="0.25">
      <c r="A44" s="286"/>
    </row>
    <row r="45" spans="1:1" x14ac:dyDescent="0.25">
      <c r="A45" s="286"/>
    </row>
    <row r="46" spans="1:1" x14ac:dyDescent="0.25">
      <c r="A46" s="286"/>
    </row>
    <row r="47" spans="1:1" x14ac:dyDescent="0.25">
      <c r="A47" s="286"/>
    </row>
    <row r="48" spans="1:1" x14ac:dyDescent="0.25">
      <c r="A48" s="286"/>
    </row>
    <row r="49" spans="1:1" x14ac:dyDescent="0.25">
      <c r="A49" s="286"/>
    </row>
    <row r="50" spans="1:1" x14ac:dyDescent="0.25">
      <c r="A50" s="286"/>
    </row>
    <row r="51" spans="1:1" x14ac:dyDescent="0.25">
      <c r="A51" s="286"/>
    </row>
    <row r="52" spans="1:1" x14ac:dyDescent="0.25">
      <c r="A52" s="286"/>
    </row>
    <row r="53" spans="1:1" x14ac:dyDescent="0.25">
      <c r="A53" s="286"/>
    </row>
    <row r="54" spans="1:1" x14ac:dyDescent="0.25">
      <c r="A54" s="286"/>
    </row>
    <row r="55" spans="1:1" x14ac:dyDescent="0.25">
      <c r="A55" s="286"/>
    </row>
    <row r="56" spans="1:1" x14ac:dyDescent="0.25">
      <c r="A56" s="286"/>
    </row>
    <row r="57" spans="1:1" x14ac:dyDescent="0.25">
      <c r="A57" s="286"/>
    </row>
    <row r="58" spans="1:1" x14ac:dyDescent="0.25">
      <c r="A58" s="286"/>
    </row>
    <row r="59" spans="1:1" x14ac:dyDescent="0.25">
      <c r="A59" s="286"/>
    </row>
    <row r="60" spans="1:1" x14ac:dyDescent="0.25">
      <c r="A60" s="286"/>
    </row>
    <row r="61" spans="1:1" x14ac:dyDescent="0.25">
      <c r="A61" s="286"/>
    </row>
    <row r="62" spans="1:1" x14ac:dyDescent="0.25">
      <c r="A62" s="286"/>
    </row>
    <row r="63" spans="1:1" x14ac:dyDescent="0.25">
      <c r="A63" s="286"/>
    </row>
    <row r="64" spans="1:1" x14ac:dyDescent="0.25">
      <c r="A64" s="286"/>
    </row>
    <row r="65" spans="1:1" x14ac:dyDescent="0.25">
      <c r="A65" s="286"/>
    </row>
    <row r="66" spans="1:1" x14ac:dyDescent="0.25">
      <c r="A66" s="286"/>
    </row>
    <row r="67" spans="1:1" x14ac:dyDescent="0.25">
      <c r="A67" s="286"/>
    </row>
    <row r="68" spans="1:1" x14ac:dyDescent="0.25">
      <c r="A68" s="286"/>
    </row>
    <row r="69" spans="1:1" x14ac:dyDescent="0.25">
      <c r="A69" s="286"/>
    </row>
    <row r="70" spans="1:1" x14ac:dyDescent="0.25">
      <c r="A70" s="286"/>
    </row>
    <row r="71" spans="1:1" x14ac:dyDescent="0.25">
      <c r="A71" s="286"/>
    </row>
    <row r="72" spans="1:1" x14ac:dyDescent="0.25">
      <c r="A72" s="286"/>
    </row>
    <row r="73" spans="1:1" x14ac:dyDescent="0.25">
      <c r="A73" s="286"/>
    </row>
    <row r="74" spans="1:1" x14ac:dyDescent="0.25">
      <c r="A74" s="286"/>
    </row>
    <row r="75" spans="1:1" x14ac:dyDescent="0.25">
      <c r="A75" s="286"/>
    </row>
    <row r="76" spans="1:1" x14ac:dyDescent="0.25">
      <c r="A76" s="286"/>
    </row>
    <row r="77" spans="1:1" x14ac:dyDescent="0.25">
      <c r="A77" s="286"/>
    </row>
    <row r="78" spans="1:1" x14ac:dyDescent="0.25">
      <c r="A78" s="286"/>
    </row>
    <row r="79" spans="1:1" x14ac:dyDescent="0.25">
      <c r="A79" s="286"/>
    </row>
    <row r="80" spans="1:1" x14ac:dyDescent="0.25">
      <c r="A80" s="286"/>
    </row>
    <row r="81" spans="1:1" x14ac:dyDescent="0.25">
      <c r="A81" s="286"/>
    </row>
    <row r="82" spans="1:1" x14ac:dyDescent="0.25">
      <c r="A82" s="286"/>
    </row>
    <row r="83" spans="1:1" x14ac:dyDescent="0.25">
      <c r="A83" s="286"/>
    </row>
    <row r="84" spans="1:1" x14ac:dyDescent="0.25">
      <c r="A84" s="286"/>
    </row>
    <row r="85" spans="1:1" x14ac:dyDescent="0.25">
      <c r="A85" s="286"/>
    </row>
    <row r="86" spans="1:1" x14ac:dyDescent="0.25">
      <c r="A86" s="286"/>
    </row>
    <row r="87" spans="1:1" x14ac:dyDescent="0.25">
      <c r="A87" s="286"/>
    </row>
    <row r="88" spans="1:1" x14ac:dyDescent="0.25">
      <c r="A88" s="286"/>
    </row>
    <row r="89" spans="1:1" x14ac:dyDescent="0.25">
      <c r="A89" s="286"/>
    </row>
    <row r="90" spans="1:1" x14ac:dyDescent="0.25">
      <c r="A90" s="286"/>
    </row>
    <row r="91" spans="1:1" x14ac:dyDescent="0.25">
      <c r="A91" s="286"/>
    </row>
    <row r="92" spans="1:1" x14ac:dyDescent="0.25">
      <c r="A92" s="286"/>
    </row>
    <row r="93" spans="1:1" x14ac:dyDescent="0.25">
      <c r="A93" s="286"/>
    </row>
    <row r="94" spans="1:1" x14ac:dyDescent="0.25">
      <c r="A94" s="286"/>
    </row>
    <row r="95" spans="1:1" x14ac:dyDescent="0.25">
      <c r="A95" s="286"/>
    </row>
    <row r="96" spans="1:1" x14ac:dyDescent="0.25">
      <c r="A96" s="286"/>
    </row>
    <row r="97" spans="1:1" x14ac:dyDescent="0.25">
      <c r="A97" s="286"/>
    </row>
    <row r="98" spans="1:1" x14ac:dyDescent="0.25">
      <c r="A98" s="286"/>
    </row>
    <row r="99" spans="1:1" x14ac:dyDescent="0.25">
      <c r="A99" s="286"/>
    </row>
    <row r="100" spans="1:1" x14ac:dyDescent="0.25">
      <c r="A100" s="286"/>
    </row>
    <row r="101" spans="1:1" x14ac:dyDescent="0.25">
      <c r="A101" s="286"/>
    </row>
    <row r="102" spans="1:1" x14ac:dyDescent="0.25">
      <c r="A102" s="286"/>
    </row>
    <row r="103" spans="1:1" x14ac:dyDescent="0.25">
      <c r="A103" s="286"/>
    </row>
    <row r="104" spans="1:1" x14ac:dyDescent="0.25">
      <c r="A104" s="286"/>
    </row>
    <row r="105" spans="1:1" x14ac:dyDescent="0.25">
      <c r="A105" s="286"/>
    </row>
    <row r="106" spans="1:1" x14ac:dyDescent="0.25">
      <c r="A106" s="286"/>
    </row>
    <row r="107" spans="1:1" x14ac:dyDescent="0.25">
      <c r="A107" s="286"/>
    </row>
    <row r="108" spans="1:1" x14ac:dyDescent="0.25">
      <c r="A108" s="286"/>
    </row>
    <row r="109" spans="1:1" x14ac:dyDescent="0.25">
      <c r="A109" s="286"/>
    </row>
    <row r="110" spans="1:1" x14ac:dyDescent="0.25">
      <c r="A110" s="286"/>
    </row>
    <row r="111" spans="1:1" x14ac:dyDescent="0.25">
      <c r="A111" s="286"/>
    </row>
    <row r="112" spans="1:1" x14ac:dyDescent="0.25">
      <c r="A112" s="286"/>
    </row>
    <row r="113" spans="1:1" x14ac:dyDescent="0.25">
      <c r="A113" s="286"/>
    </row>
    <row r="114" spans="1:1" x14ac:dyDescent="0.25">
      <c r="A114" s="286"/>
    </row>
    <row r="115" spans="1:1" x14ac:dyDescent="0.25">
      <c r="A115" s="286"/>
    </row>
    <row r="116" spans="1:1" x14ac:dyDescent="0.25">
      <c r="A116" s="286"/>
    </row>
    <row r="117" spans="1:1" x14ac:dyDescent="0.25">
      <c r="A117" s="286"/>
    </row>
    <row r="118" spans="1:1" x14ac:dyDescent="0.25">
      <c r="A118" s="286"/>
    </row>
    <row r="119" spans="1:1" x14ac:dyDescent="0.25">
      <c r="A119" s="286"/>
    </row>
    <row r="120" spans="1:1" x14ac:dyDescent="0.25">
      <c r="A120" s="286"/>
    </row>
    <row r="121" spans="1:1" x14ac:dyDescent="0.25">
      <c r="A121" s="286"/>
    </row>
    <row r="122" spans="1:1" x14ac:dyDescent="0.25">
      <c r="A122" s="286"/>
    </row>
    <row r="123" spans="1:1" x14ac:dyDescent="0.25">
      <c r="A123" s="286"/>
    </row>
    <row r="124" spans="1:1" x14ac:dyDescent="0.25">
      <c r="A124" s="286"/>
    </row>
    <row r="125" spans="1:1" x14ac:dyDescent="0.25">
      <c r="A125" s="286"/>
    </row>
    <row r="126" spans="1:1" x14ac:dyDescent="0.25">
      <c r="A126" s="286"/>
    </row>
    <row r="127" spans="1:1" x14ac:dyDescent="0.25">
      <c r="A127" s="286"/>
    </row>
    <row r="128" spans="1:1" x14ac:dyDescent="0.25">
      <c r="A128" s="286"/>
    </row>
    <row r="129" spans="1:1" x14ac:dyDescent="0.25">
      <c r="A129" s="286"/>
    </row>
    <row r="130" spans="1:1" x14ac:dyDescent="0.25">
      <c r="A130" s="286"/>
    </row>
    <row r="131" spans="1:1" x14ac:dyDescent="0.25">
      <c r="A131" s="286"/>
    </row>
    <row r="132" spans="1:1" x14ac:dyDescent="0.25">
      <c r="A132" s="286"/>
    </row>
    <row r="133" spans="1:1" x14ac:dyDescent="0.25">
      <c r="A133" s="286"/>
    </row>
    <row r="134" spans="1:1" x14ac:dyDescent="0.25">
      <c r="A134" s="286"/>
    </row>
    <row r="135" spans="1:1" x14ac:dyDescent="0.25">
      <c r="A135" s="286"/>
    </row>
    <row r="136" spans="1:1" x14ac:dyDescent="0.25">
      <c r="A136" s="286"/>
    </row>
    <row r="137" spans="1:1" x14ac:dyDescent="0.25">
      <c r="A137" s="286"/>
    </row>
    <row r="138" spans="1:1" x14ac:dyDescent="0.25">
      <c r="A138" s="286"/>
    </row>
    <row r="139" spans="1:1" x14ac:dyDescent="0.25">
      <c r="A139" s="286"/>
    </row>
    <row r="140" spans="1:1" x14ac:dyDescent="0.25">
      <c r="A140" s="286"/>
    </row>
    <row r="141" spans="1:1" x14ac:dyDescent="0.25">
      <c r="A141" s="286"/>
    </row>
    <row r="142" spans="1:1" x14ac:dyDescent="0.25">
      <c r="A142" s="286"/>
    </row>
    <row r="143" spans="1:1" x14ac:dyDescent="0.25">
      <c r="A143" s="286"/>
    </row>
    <row r="144" spans="1:1" x14ac:dyDescent="0.25">
      <c r="A144" s="286"/>
    </row>
    <row r="145" spans="1:1" x14ac:dyDescent="0.25">
      <c r="A145" s="286"/>
    </row>
    <row r="146" spans="1:1" x14ac:dyDescent="0.25">
      <c r="A146" s="286"/>
    </row>
    <row r="147" spans="1:1" x14ac:dyDescent="0.25">
      <c r="A147" s="286"/>
    </row>
    <row r="148" spans="1:1" x14ac:dyDescent="0.25">
      <c r="A148" s="286"/>
    </row>
    <row r="149" spans="1:1" x14ac:dyDescent="0.25">
      <c r="A149" s="286"/>
    </row>
    <row r="150" spans="1:1" x14ac:dyDescent="0.25">
      <c r="A150" s="286"/>
    </row>
    <row r="151" spans="1:1" x14ac:dyDescent="0.25">
      <c r="A151" s="286"/>
    </row>
    <row r="152" spans="1:1" x14ac:dyDescent="0.25">
      <c r="A152" s="286"/>
    </row>
    <row r="153" spans="1:1" x14ac:dyDescent="0.25">
      <c r="A153" s="286"/>
    </row>
    <row r="154" spans="1:1" x14ac:dyDescent="0.25">
      <c r="A154" s="286"/>
    </row>
    <row r="155" spans="1:1" x14ac:dyDescent="0.25">
      <c r="A155" s="286"/>
    </row>
    <row r="156" spans="1:1" x14ac:dyDescent="0.25">
      <c r="A156" s="286"/>
    </row>
    <row r="157" spans="1:1" x14ac:dyDescent="0.25">
      <c r="A157" s="286"/>
    </row>
    <row r="158" spans="1:1" x14ac:dyDescent="0.25">
      <c r="A158" s="286"/>
    </row>
    <row r="159" spans="1:1" x14ac:dyDescent="0.25">
      <c r="A159" s="286"/>
    </row>
    <row r="160" spans="1:1" x14ac:dyDescent="0.25">
      <c r="A160" s="286"/>
    </row>
    <row r="161" spans="1:1" x14ac:dyDescent="0.25">
      <c r="A161" s="286"/>
    </row>
    <row r="162" spans="1:1" x14ac:dyDescent="0.25">
      <c r="A162" s="286"/>
    </row>
    <row r="163" spans="1:1" x14ac:dyDescent="0.25">
      <c r="A163" s="286"/>
    </row>
    <row r="164" spans="1:1" x14ac:dyDescent="0.25">
      <c r="A164" s="286"/>
    </row>
    <row r="165" spans="1:1" x14ac:dyDescent="0.25">
      <c r="A165" s="286"/>
    </row>
    <row r="166" spans="1:1" x14ac:dyDescent="0.25">
      <c r="A166" s="286"/>
    </row>
    <row r="167" spans="1:1" x14ac:dyDescent="0.25">
      <c r="A167" s="286"/>
    </row>
    <row r="168" spans="1:1" x14ac:dyDescent="0.25">
      <c r="A168" s="286"/>
    </row>
    <row r="169" spans="1:1" x14ac:dyDescent="0.25">
      <c r="A169" s="286"/>
    </row>
    <row r="170" spans="1:1" x14ac:dyDescent="0.25">
      <c r="A170" s="286"/>
    </row>
    <row r="171" spans="1:1" x14ac:dyDescent="0.25">
      <c r="A171" s="286"/>
    </row>
    <row r="172" spans="1:1" x14ac:dyDescent="0.25">
      <c r="A172" s="286"/>
    </row>
    <row r="173" spans="1:1" x14ac:dyDescent="0.25">
      <c r="A173" s="286"/>
    </row>
    <row r="174" spans="1:1" x14ac:dyDescent="0.25">
      <c r="A174" s="286"/>
    </row>
    <row r="175" spans="1:1" x14ac:dyDescent="0.25">
      <c r="A175" s="286"/>
    </row>
    <row r="176" spans="1:1" x14ac:dyDescent="0.25">
      <c r="A176" s="286"/>
    </row>
    <row r="177" spans="1:1" x14ac:dyDescent="0.25">
      <c r="A177" s="286"/>
    </row>
    <row r="178" spans="1:1" x14ac:dyDescent="0.25">
      <c r="A178" s="286"/>
    </row>
    <row r="179" spans="1:1" x14ac:dyDescent="0.25">
      <c r="A179" s="286"/>
    </row>
    <row r="180" spans="1:1" x14ac:dyDescent="0.25">
      <c r="A180" s="286"/>
    </row>
    <row r="181" spans="1:1" x14ac:dyDescent="0.25">
      <c r="A181" s="286"/>
    </row>
    <row r="182" spans="1:1" x14ac:dyDescent="0.25">
      <c r="A182" s="286"/>
    </row>
    <row r="183" spans="1:1" x14ac:dyDescent="0.25">
      <c r="A183" s="286"/>
    </row>
    <row r="184" spans="1:1" x14ac:dyDescent="0.25">
      <c r="A184" s="286"/>
    </row>
    <row r="185" spans="1:1" x14ac:dyDescent="0.25">
      <c r="A185" s="286"/>
    </row>
    <row r="186" spans="1:1" x14ac:dyDescent="0.25">
      <c r="A186" s="286"/>
    </row>
    <row r="187" spans="1:1" x14ac:dyDescent="0.25">
      <c r="A187" s="286"/>
    </row>
    <row r="188" spans="1:1" x14ac:dyDescent="0.25">
      <c r="A188" s="286"/>
    </row>
    <row r="189" spans="1:1" x14ac:dyDescent="0.25">
      <c r="A189" s="286"/>
    </row>
    <row r="190" spans="1:1" x14ac:dyDescent="0.25">
      <c r="A190" s="286"/>
    </row>
    <row r="191" spans="1:1" x14ac:dyDescent="0.25">
      <c r="A191" s="286"/>
    </row>
    <row r="192" spans="1:1" x14ac:dyDescent="0.25">
      <c r="A192" s="286"/>
    </row>
    <row r="193" spans="1:1" x14ac:dyDescent="0.25">
      <c r="A193" s="286"/>
    </row>
    <row r="194" spans="1:1" x14ac:dyDescent="0.25">
      <c r="A194" s="286"/>
    </row>
    <row r="195" spans="1:1" x14ac:dyDescent="0.25">
      <c r="A195" s="286"/>
    </row>
    <row r="196" spans="1:1" x14ac:dyDescent="0.25">
      <c r="A196" s="286"/>
    </row>
    <row r="197" spans="1:1" x14ac:dyDescent="0.25">
      <c r="A197" s="286"/>
    </row>
    <row r="198" spans="1:1" x14ac:dyDescent="0.25">
      <c r="A198" s="286"/>
    </row>
    <row r="199" spans="1:1" x14ac:dyDescent="0.25">
      <c r="A199" s="286"/>
    </row>
    <row r="200" spans="1:1" x14ac:dyDescent="0.25">
      <c r="A200" s="286"/>
    </row>
    <row r="201" spans="1:1" x14ac:dyDescent="0.25">
      <c r="A201" s="286"/>
    </row>
    <row r="202" spans="1:1" x14ac:dyDescent="0.25">
      <c r="A202" s="286"/>
    </row>
    <row r="203" spans="1:1" x14ac:dyDescent="0.25">
      <c r="A203" s="286"/>
    </row>
    <row r="204" spans="1:1" x14ac:dyDescent="0.25">
      <c r="A204" s="286"/>
    </row>
    <row r="205" spans="1:1" x14ac:dyDescent="0.25">
      <c r="A205" s="286"/>
    </row>
    <row r="206" spans="1:1" x14ac:dyDescent="0.25">
      <c r="A206" s="286"/>
    </row>
    <row r="207" spans="1:1" x14ac:dyDescent="0.25">
      <c r="A207" s="286"/>
    </row>
    <row r="208" spans="1:1" x14ac:dyDescent="0.25">
      <c r="A208" s="286"/>
    </row>
    <row r="209" spans="1:1" x14ac:dyDescent="0.25">
      <c r="A209" s="286"/>
    </row>
    <row r="210" spans="1:1" x14ac:dyDescent="0.25">
      <c r="A210" s="286"/>
    </row>
    <row r="211" spans="1:1" x14ac:dyDescent="0.25">
      <c r="A211" s="286"/>
    </row>
    <row r="212" spans="1:1" x14ac:dyDescent="0.25">
      <c r="A212" s="286"/>
    </row>
    <row r="213" spans="1:1" x14ac:dyDescent="0.25">
      <c r="A213" s="286"/>
    </row>
    <row r="214" spans="1:1" x14ac:dyDescent="0.25">
      <c r="A214" s="286"/>
    </row>
    <row r="215" spans="1:1" x14ac:dyDescent="0.25">
      <c r="A215" s="286"/>
    </row>
    <row r="216" spans="1:1" x14ac:dyDescent="0.25">
      <c r="A216" s="286"/>
    </row>
    <row r="217" spans="1:1" x14ac:dyDescent="0.25">
      <c r="A217" s="286"/>
    </row>
    <row r="218" spans="1:1" x14ac:dyDescent="0.25">
      <c r="A218" s="286"/>
    </row>
    <row r="219" spans="1:1" x14ac:dyDescent="0.25">
      <c r="A219" s="286"/>
    </row>
    <row r="220" spans="1:1" x14ac:dyDescent="0.25">
      <c r="A220" s="286"/>
    </row>
    <row r="221" spans="1:1" x14ac:dyDescent="0.25">
      <c r="A221" s="286"/>
    </row>
    <row r="222" spans="1:1" x14ac:dyDescent="0.25">
      <c r="A222" s="286"/>
    </row>
    <row r="223" spans="1:1" x14ac:dyDescent="0.25">
      <c r="A223" s="286"/>
    </row>
    <row r="224" spans="1:1" x14ac:dyDescent="0.25">
      <c r="A224" s="286"/>
    </row>
    <row r="225" spans="1:1" x14ac:dyDescent="0.25">
      <c r="A225" s="286"/>
    </row>
    <row r="226" spans="1:1" x14ac:dyDescent="0.25">
      <c r="A226" s="286"/>
    </row>
    <row r="227" spans="1:1" x14ac:dyDescent="0.25">
      <c r="A227" s="286"/>
    </row>
    <row r="228" spans="1:1" x14ac:dyDescent="0.25">
      <c r="A228" s="286"/>
    </row>
    <row r="229" spans="1:1" x14ac:dyDescent="0.25">
      <c r="A229" s="286"/>
    </row>
    <row r="230" spans="1:1" x14ac:dyDescent="0.25">
      <c r="A230" s="286"/>
    </row>
    <row r="231" spans="1:1" x14ac:dyDescent="0.25">
      <c r="A231" s="286"/>
    </row>
    <row r="232" spans="1:1" x14ac:dyDescent="0.25">
      <c r="A232" s="286"/>
    </row>
    <row r="233" spans="1:1" x14ac:dyDescent="0.25">
      <c r="A233" s="286"/>
    </row>
    <row r="234" spans="1:1" x14ac:dyDescent="0.25">
      <c r="A234" s="286"/>
    </row>
    <row r="235" spans="1:1" x14ac:dyDescent="0.25">
      <c r="A235" s="286"/>
    </row>
    <row r="236" spans="1:1" x14ac:dyDescent="0.25">
      <c r="A236" s="286"/>
    </row>
    <row r="237" spans="1:1" x14ac:dyDescent="0.25">
      <c r="A237" s="286"/>
    </row>
    <row r="238" spans="1:1" x14ac:dyDescent="0.25">
      <c r="A238" s="286"/>
    </row>
    <row r="239" spans="1:1" x14ac:dyDescent="0.25">
      <c r="A239" s="286"/>
    </row>
    <row r="240" spans="1:1" x14ac:dyDescent="0.25">
      <c r="A240" s="286"/>
    </row>
    <row r="241" spans="1:1" x14ac:dyDescent="0.25">
      <c r="A241" s="286"/>
    </row>
    <row r="242" spans="1:1" x14ac:dyDescent="0.25">
      <c r="A242" s="286"/>
    </row>
    <row r="243" spans="1:1" x14ac:dyDescent="0.25">
      <c r="A243" s="286"/>
    </row>
    <row r="244" spans="1:1" x14ac:dyDescent="0.25">
      <c r="A244" s="286"/>
    </row>
    <row r="245" spans="1:1" x14ac:dyDescent="0.25">
      <c r="A245" s="286"/>
    </row>
    <row r="246" spans="1:1" x14ac:dyDescent="0.25">
      <c r="A246" s="286"/>
    </row>
    <row r="247" spans="1:1" x14ac:dyDescent="0.25">
      <c r="A247" s="286"/>
    </row>
    <row r="248" spans="1:1" x14ac:dyDescent="0.25">
      <c r="A248" s="286"/>
    </row>
    <row r="249" spans="1:1" x14ac:dyDescent="0.25">
      <c r="A249" s="286"/>
    </row>
    <row r="250" spans="1:1" x14ac:dyDescent="0.25">
      <c r="A250" s="286"/>
    </row>
    <row r="251" spans="1:1" x14ac:dyDescent="0.25">
      <c r="A251" s="286"/>
    </row>
    <row r="252" spans="1:1" x14ac:dyDescent="0.25">
      <c r="A252" s="286"/>
    </row>
    <row r="253" spans="1:1" x14ac:dyDescent="0.25">
      <c r="A253" s="286"/>
    </row>
    <row r="254" spans="1:1" x14ac:dyDescent="0.25">
      <c r="A254" s="286"/>
    </row>
    <row r="255" spans="1:1" x14ac:dyDescent="0.25">
      <c r="A255" s="286"/>
    </row>
    <row r="256" spans="1:1" x14ac:dyDescent="0.25">
      <c r="A256" s="286"/>
    </row>
    <row r="257" spans="1:1" x14ac:dyDescent="0.25">
      <c r="A257" s="286"/>
    </row>
    <row r="258" spans="1:1" x14ac:dyDescent="0.25">
      <c r="A258" s="286"/>
    </row>
    <row r="259" spans="1:1" x14ac:dyDescent="0.25">
      <c r="A259" s="286"/>
    </row>
    <row r="260" spans="1:1" x14ac:dyDescent="0.25">
      <c r="A260" s="286"/>
    </row>
    <row r="261" spans="1:1" x14ac:dyDescent="0.25">
      <c r="A261" s="286"/>
    </row>
    <row r="262" spans="1:1" x14ac:dyDescent="0.25">
      <c r="A262" s="286"/>
    </row>
    <row r="263" spans="1:1" x14ac:dyDescent="0.25">
      <c r="A263" s="286"/>
    </row>
    <row r="264" spans="1:1" x14ac:dyDescent="0.25">
      <c r="A264" s="286"/>
    </row>
    <row r="265" spans="1:1" x14ac:dyDescent="0.25">
      <c r="A265" s="286"/>
    </row>
    <row r="266" spans="1:1" x14ac:dyDescent="0.25">
      <c r="A266" s="286"/>
    </row>
    <row r="267" spans="1:1" x14ac:dyDescent="0.25">
      <c r="A267" s="286"/>
    </row>
    <row r="268" spans="1:1" x14ac:dyDescent="0.25">
      <c r="A268" s="286"/>
    </row>
    <row r="269" spans="1:1" x14ac:dyDescent="0.25">
      <c r="A269" s="286"/>
    </row>
    <row r="270" spans="1:1" x14ac:dyDescent="0.25">
      <c r="A270" s="286"/>
    </row>
    <row r="271" spans="1:1" x14ac:dyDescent="0.25">
      <c r="A271" s="286"/>
    </row>
    <row r="272" spans="1:1" x14ac:dyDescent="0.25">
      <c r="A272" s="286"/>
    </row>
    <row r="273" spans="1:1" x14ac:dyDescent="0.25">
      <c r="A273" s="286"/>
    </row>
    <row r="274" spans="1:1" x14ac:dyDescent="0.25">
      <c r="A274" s="286"/>
    </row>
    <row r="275" spans="1:1" x14ac:dyDescent="0.25">
      <c r="A275" s="286"/>
    </row>
    <row r="276" spans="1:1" x14ac:dyDescent="0.25">
      <c r="A276" s="286"/>
    </row>
    <row r="277" spans="1:1" x14ac:dyDescent="0.25">
      <c r="A277" s="286"/>
    </row>
    <row r="278" spans="1:1" x14ac:dyDescent="0.25">
      <c r="A278" s="286"/>
    </row>
    <row r="279" spans="1:1" x14ac:dyDescent="0.25">
      <c r="A279" s="286"/>
    </row>
    <row r="280" spans="1:1" x14ac:dyDescent="0.25">
      <c r="A280" s="286"/>
    </row>
    <row r="281" spans="1:1" x14ac:dyDescent="0.25">
      <c r="A281" s="286"/>
    </row>
    <row r="282" spans="1:1" x14ac:dyDescent="0.25">
      <c r="A282" s="286"/>
    </row>
    <row r="283" spans="1:1" x14ac:dyDescent="0.25">
      <c r="A283" s="286"/>
    </row>
    <row r="284" spans="1:1" x14ac:dyDescent="0.25">
      <c r="A284" s="286"/>
    </row>
    <row r="285" spans="1:1" x14ac:dyDescent="0.25">
      <c r="A285" s="286"/>
    </row>
    <row r="286" spans="1:1" x14ac:dyDescent="0.25">
      <c r="A286" s="286"/>
    </row>
    <row r="287" spans="1:1" x14ac:dyDescent="0.25">
      <c r="A287" s="286"/>
    </row>
    <row r="288" spans="1:1" x14ac:dyDescent="0.25">
      <c r="A288" s="286"/>
    </row>
    <row r="289" spans="1:1" x14ac:dyDescent="0.25">
      <c r="A289" s="286"/>
    </row>
    <row r="290" spans="1:1" x14ac:dyDescent="0.25">
      <c r="A290" s="286"/>
    </row>
    <row r="291" spans="1:1" x14ac:dyDescent="0.25">
      <c r="A291" s="286"/>
    </row>
    <row r="292" spans="1:1" x14ac:dyDescent="0.25">
      <c r="A292" s="286"/>
    </row>
    <row r="293" spans="1:1" x14ac:dyDescent="0.25">
      <c r="A293" s="286"/>
    </row>
    <row r="294" spans="1:1" x14ac:dyDescent="0.25">
      <c r="A294" s="286"/>
    </row>
    <row r="295" spans="1:1" x14ac:dyDescent="0.25">
      <c r="A295" s="286"/>
    </row>
    <row r="296" spans="1:1" x14ac:dyDescent="0.25">
      <c r="A296" s="286"/>
    </row>
    <row r="297" spans="1:1" x14ac:dyDescent="0.25">
      <c r="A297" s="286"/>
    </row>
    <row r="298" spans="1:1" x14ac:dyDescent="0.25">
      <c r="A298" s="286"/>
    </row>
    <row r="299" spans="1:1" x14ac:dyDescent="0.25">
      <c r="A299" s="286"/>
    </row>
    <row r="300" spans="1:1" x14ac:dyDescent="0.25">
      <c r="A300" s="286"/>
    </row>
    <row r="301" spans="1:1" x14ac:dyDescent="0.25">
      <c r="A301" s="286"/>
    </row>
    <row r="302" spans="1:1" x14ac:dyDescent="0.25">
      <c r="A302" s="286"/>
    </row>
    <row r="303" spans="1:1" x14ac:dyDescent="0.25">
      <c r="A303" s="286"/>
    </row>
    <row r="304" spans="1:1" x14ac:dyDescent="0.25">
      <c r="A304" s="286"/>
    </row>
    <row r="305" spans="1:1" x14ac:dyDescent="0.25">
      <c r="A305" s="286"/>
    </row>
    <row r="306" spans="1:1" x14ac:dyDescent="0.25">
      <c r="A306" s="286"/>
    </row>
    <row r="307" spans="1:1" x14ac:dyDescent="0.25">
      <c r="A307" s="286"/>
    </row>
    <row r="308" spans="1:1" x14ac:dyDescent="0.25">
      <c r="A308" s="286"/>
    </row>
    <row r="309" spans="1:1" x14ac:dyDescent="0.25">
      <c r="A309" s="286"/>
    </row>
    <row r="310" spans="1:1" x14ac:dyDescent="0.25">
      <c r="A310" s="286"/>
    </row>
    <row r="311" spans="1:1" x14ac:dyDescent="0.25">
      <c r="A311" s="286"/>
    </row>
    <row r="312" spans="1:1" x14ac:dyDescent="0.25">
      <c r="A312" s="286"/>
    </row>
    <row r="313" spans="1:1" x14ac:dyDescent="0.25">
      <c r="A313" s="286"/>
    </row>
    <row r="314" spans="1:1" x14ac:dyDescent="0.25">
      <c r="A314" s="286"/>
    </row>
    <row r="315" spans="1:1" x14ac:dyDescent="0.25">
      <c r="A315" s="286"/>
    </row>
    <row r="316" spans="1:1" x14ac:dyDescent="0.25">
      <c r="A316" s="286"/>
    </row>
    <row r="317" spans="1:1" x14ac:dyDescent="0.25">
      <c r="A317" s="286"/>
    </row>
    <row r="318" spans="1:1" x14ac:dyDescent="0.25">
      <c r="A318" s="286"/>
    </row>
    <row r="319" spans="1:1" x14ac:dyDescent="0.25">
      <c r="A319" s="286"/>
    </row>
    <row r="320" spans="1:1" x14ac:dyDescent="0.25">
      <c r="A320" s="286"/>
    </row>
    <row r="321" spans="1:1" x14ac:dyDescent="0.25">
      <c r="A321" s="286"/>
    </row>
    <row r="322" spans="1:1" x14ac:dyDescent="0.25">
      <c r="A322" s="286"/>
    </row>
    <row r="323" spans="1:1" x14ac:dyDescent="0.25">
      <c r="A323" s="286"/>
    </row>
    <row r="324" spans="1:1" x14ac:dyDescent="0.25">
      <c r="A324" s="286"/>
    </row>
    <row r="325" spans="1:1" x14ac:dyDescent="0.25">
      <c r="A325" s="286"/>
    </row>
    <row r="326" spans="1:1" x14ac:dyDescent="0.25">
      <c r="A326" s="286"/>
    </row>
    <row r="327" spans="1:1" x14ac:dyDescent="0.25">
      <c r="A327" s="286"/>
    </row>
    <row r="328" spans="1:1" x14ac:dyDescent="0.25">
      <c r="A328" s="286"/>
    </row>
    <row r="329" spans="1:1" x14ac:dyDescent="0.25">
      <c r="A329" s="286"/>
    </row>
    <row r="330" spans="1:1" x14ac:dyDescent="0.25">
      <c r="A330" s="286"/>
    </row>
    <row r="331" spans="1:1" x14ac:dyDescent="0.25">
      <c r="A331" s="286"/>
    </row>
    <row r="332" spans="1:1" x14ac:dyDescent="0.25">
      <c r="A332" s="286"/>
    </row>
    <row r="333" spans="1:1" x14ac:dyDescent="0.25">
      <c r="A333" s="286"/>
    </row>
    <row r="334" spans="1:1" x14ac:dyDescent="0.25">
      <c r="A334" s="286"/>
    </row>
    <row r="335" spans="1:1" x14ac:dyDescent="0.25">
      <c r="A335" s="286"/>
    </row>
    <row r="336" spans="1:1" x14ac:dyDescent="0.25">
      <c r="A336" s="286"/>
    </row>
    <row r="337" spans="1:1" x14ac:dyDescent="0.25">
      <c r="A337" s="286"/>
    </row>
    <row r="338" spans="1:1" x14ac:dyDescent="0.25">
      <c r="A338" s="286"/>
    </row>
    <row r="339" spans="1:1" x14ac:dyDescent="0.25">
      <c r="A339" s="286"/>
    </row>
    <row r="340" spans="1:1" x14ac:dyDescent="0.25">
      <c r="A340" s="286"/>
    </row>
    <row r="341" spans="1:1" x14ac:dyDescent="0.25">
      <c r="A341" s="286"/>
    </row>
    <row r="342" spans="1:1" x14ac:dyDescent="0.25">
      <c r="A342" s="286"/>
    </row>
    <row r="343" spans="1:1" x14ac:dyDescent="0.25">
      <c r="A343" s="286"/>
    </row>
    <row r="344" spans="1:1" x14ac:dyDescent="0.25">
      <c r="A344" s="286"/>
    </row>
    <row r="345" spans="1:1" x14ac:dyDescent="0.25">
      <c r="A345" s="286"/>
    </row>
    <row r="346" spans="1:1" x14ac:dyDescent="0.25">
      <c r="A346" s="286"/>
    </row>
    <row r="347" spans="1:1" x14ac:dyDescent="0.25">
      <c r="A347" s="286"/>
    </row>
    <row r="348" spans="1:1" x14ac:dyDescent="0.25">
      <c r="A348" s="286"/>
    </row>
    <row r="349" spans="1:1" x14ac:dyDescent="0.25">
      <c r="A349" s="286"/>
    </row>
    <row r="350" spans="1:1" x14ac:dyDescent="0.25">
      <c r="A350" s="286"/>
    </row>
    <row r="351" spans="1:1" x14ac:dyDescent="0.25">
      <c r="A351" s="286"/>
    </row>
    <row r="352" spans="1:1"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phoneticPr fontId="26" type="noConversion"/>
  <hyperlinks>
    <hyperlink ref="A5" location="Indice!A13" display="VOLVER AL INDICE" xr:uid="{00000000-0004-0000-0D00-000000000000}"/>
  </hyperlinks>
  <pageMargins left="0.7" right="0.7" top="0.75" bottom="0.75" header="0.3" footer="0.3"/>
  <pageSetup orientation="portrait" r:id="rId1"/>
  <ignoredErrors>
    <ignoredError sqref="A10:A18 A19:A27" numberStoredAsText="1"/>
    <ignoredError sqref="AQ23:AQ27" evalError="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54"/>
  <sheetViews>
    <sheetView zoomScale="130" zoomScaleNormal="130" workbookViewId="0">
      <pane xSplit="1" ySplit="9" topLeftCell="B10" activePane="bottomRight" state="frozen"/>
      <selection activeCell="I18" sqref="I18"/>
      <selection pane="topRight" activeCell="I18" sqref="I18"/>
      <selection pane="bottomLeft" activeCell="I18" sqref="I18"/>
      <selection pane="bottomRight" activeCell="B10" sqref="B10"/>
    </sheetView>
  </sheetViews>
  <sheetFormatPr baseColWidth="10" defaultColWidth="11.5703125" defaultRowHeight="15" x14ac:dyDescent="0.25"/>
  <cols>
    <col min="1" max="1" width="9.7109375" style="287" bestFit="1" customWidth="1"/>
    <col min="2" max="2" width="14.42578125" style="3" bestFit="1" customWidth="1"/>
    <col min="3" max="4" width="13.5703125" style="3" bestFit="1" customWidth="1"/>
    <col min="5" max="5" width="14.42578125" style="3" bestFit="1" customWidth="1"/>
    <col min="6" max="6" width="14.28515625" style="3" bestFit="1" customWidth="1"/>
    <col min="7" max="7" width="13.5703125" style="3" bestFit="1" customWidth="1"/>
    <col min="8" max="8" width="12.85546875" style="3" bestFit="1" customWidth="1"/>
    <col min="9" max="9" width="13.5703125" style="3" bestFit="1" customWidth="1"/>
    <col min="10" max="11" width="14.42578125" style="3" bestFit="1" customWidth="1"/>
    <col min="12" max="13" width="13.5703125" style="3" bestFit="1" customWidth="1"/>
    <col min="14" max="14" width="14.42578125" style="3" bestFit="1" customWidth="1"/>
    <col min="15" max="16" width="12.85546875" style="3" bestFit="1" customWidth="1"/>
    <col min="17" max="18" width="13.7109375" style="3" bestFit="1" customWidth="1"/>
    <col min="19" max="19" width="14.42578125" style="3" bestFit="1" customWidth="1"/>
    <col min="20" max="16384" width="11.5703125" style="3"/>
  </cols>
  <sheetData>
    <row r="1" spans="1:19" ht="3" hidden="1" customHeight="1" x14ac:dyDescent="0.25">
      <c r="A1" s="280"/>
      <c r="B1" s="10"/>
      <c r="C1" s="10"/>
      <c r="D1" s="10"/>
      <c r="E1" s="10"/>
      <c r="F1" s="10"/>
      <c r="G1" s="10"/>
      <c r="H1" s="10"/>
      <c r="I1" s="10"/>
      <c r="J1" s="10"/>
      <c r="K1" s="10"/>
      <c r="L1" s="10"/>
      <c r="M1" s="10"/>
      <c r="N1" s="10"/>
      <c r="O1" s="10"/>
      <c r="P1" s="10"/>
      <c r="Q1" s="10"/>
      <c r="R1" s="10"/>
      <c r="S1" s="12"/>
    </row>
    <row r="2" spans="1:19" ht="20.25" customHeight="1" x14ac:dyDescent="0.25">
      <c r="A2" s="281" t="s">
        <v>10</v>
      </c>
      <c r="B2" s="51" t="s">
        <v>288</v>
      </c>
      <c r="C2" s="52"/>
      <c r="D2" s="53"/>
      <c r="E2" s="53"/>
      <c r="F2" s="53"/>
      <c r="G2" s="51"/>
      <c r="H2" s="51"/>
      <c r="I2" s="51"/>
      <c r="J2" s="51"/>
      <c r="K2" s="51"/>
      <c r="L2" s="51"/>
      <c r="M2" s="51"/>
      <c r="N2" s="51"/>
      <c r="O2" s="51"/>
      <c r="P2" s="51"/>
      <c r="Q2" s="51"/>
      <c r="R2" s="51"/>
      <c r="S2" s="54"/>
    </row>
    <row r="3" spans="1:19" ht="12.75" customHeight="1" x14ac:dyDescent="0.25">
      <c r="A3" s="281" t="s">
        <v>11</v>
      </c>
      <c r="B3" s="14" t="s">
        <v>12</v>
      </c>
      <c r="C3" s="55"/>
      <c r="D3" s="28"/>
      <c r="E3" s="28"/>
      <c r="F3" s="28"/>
      <c r="G3" s="14"/>
      <c r="H3" s="14"/>
      <c r="I3" s="14"/>
      <c r="J3" s="14"/>
      <c r="K3" s="14"/>
      <c r="L3" s="14"/>
      <c r="M3" s="14"/>
      <c r="N3" s="14"/>
      <c r="O3" s="14"/>
      <c r="P3" s="14"/>
      <c r="Q3" s="14"/>
      <c r="R3" s="14"/>
      <c r="S3" s="15"/>
    </row>
    <row r="4" spans="1:19" ht="3" hidden="1" customHeight="1" x14ac:dyDescent="0.25">
      <c r="A4" s="281"/>
      <c r="B4" s="48"/>
      <c r="C4" s="48"/>
      <c r="D4" s="27"/>
      <c r="E4" s="27"/>
      <c r="F4" s="27"/>
      <c r="G4" s="48"/>
      <c r="H4" s="48"/>
      <c r="I4" s="48"/>
      <c r="J4" s="48"/>
      <c r="K4" s="48"/>
      <c r="L4" s="48"/>
      <c r="M4" s="48"/>
      <c r="N4" s="48"/>
      <c r="O4" s="48"/>
      <c r="P4" s="48"/>
      <c r="Q4" s="48"/>
      <c r="R4" s="48"/>
      <c r="S4" s="49"/>
    </row>
    <row r="5" spans="1:19" ht="15" customHeight="1" x14ac:dyDescent="0.25">
      <c r="A5" s="281"/>
      <c r="B5" s="234" t="s">
        <v>285</v>
      </c>
      <c r="C5" s="235"/>
      <c r="D5" s="235"/>
      <c r="E5" s="236"/>
      <c r="F5" s="235" t="s">
        <v>50</v>
      </c>
      <c r="G5" s="235"/>
      <c r="H5" s="235"/>
      <c r="I5" s="235"/>
      <c r="J5" s="303" t="s">
        <v>286</v>
      </c>
      <c r="K5" s="234" t="s">
        <v>88</v>
      </c>
      <c r="L5" s="235"/>
      <c r="M5" s="235"/>
      <c r="N5" s="236"/>
      <c r="O5" s="235" t="s">
        <v>179</v>
      </c>
      <c r="P5" s="235"/>
      <c r="Q5" s="235"/>
      <c r="R5" s="235"/>
      <c r="S5" s="305" t="s">
        <v>287</v>
      </c>
    </row>
    <row r="6" spans="1:19" ht="33" customHeight="1" x14ac:dyDescent="0.25">
      <c r="A6" s="288" t="s">
        <v>515</v>
      </c>
      <c r="B6" s="16" t="s">
        <v>160</v>
      </c>
      <c r="C6" s="16" t="s">
        <v>283</v>
      </c>
      <c r="D6" s="16" t="s">
        <v>284</v>
      </c>
      <c r="E6" s="16" t="s">
        <v>174</v>
      </c>
      <c r="F6" s="16" t="s">
        <v>160</v>
      </c>
      <c r="G6" s="16" t="s">
        <v>283</v>
      </c>
      <c r="H6" s="16" t="s">
        <v>284</v>
      </c>
      <c r="I6" s="71" t="s">
        <v>174</v>
      </c>
      <c r="J6" s="304"/>
      <c r="K6" s="16" t="s">
        <v>160</v>
      </c>
      <c r="L6" s="16" t="s">
        <v>283</v>
      </c>
      <c r="M6" s="16" t="s">
        <v>284</v>
      </c>
      <c r="N6" s="16" t="s">
        <v>174</v>
      </c>
      <c r="O6" s="16" t="s">
        <v>160</v>
      </c>
      <c r="P6" s="16" t="s">
        <v>283</v>
      </c>
      <c r="Q6" s="16" t="s">
        <v>284</v>
      </c>
      <c r="R6" s="71" t="s">
        <v>174</v>
      </c>
      <c r="S6" s="306"/>
    </row>
    <row r="7" spans="1:19" ht="22.5" x14ac:dyDescent="0.25">
      <c r="A7" s="281" t="s">
        <v>516</v>
      </c>
      <c r="B7" s="18" t="s">
        <v>13</v>
      </c>
      <c r="C7" s="18" t="s">
        <v>13</v>
      </c>
      <c r="D7" s="18" t="s">
        <v>13</v>
      </c>
      <c r="E7" s="18" t="s">
        <v>13</v>
      </c>
      <c r="F7" s="18" t="s">
        <v>13</v>
      </c>
      <c r="G7" s="18" t="s">
        <v>13</v>
      </c>
      <c r="H7" s="18" t="s">
        <v>13</v>
      </c>
      <c r="I7" s="18" t="s">
        <v>13</v>
      </c>
      <c r="J7" s="18" t="s">
        <v>13</v>
      </c>
      <c r="K7" s="18" t="s">
        <v>13</v>
      </c>
      <c r="L7" s="18" t="s">
        <v>13</v>
      </c>
      <c r="M7" s="18" t="s">
        <v>13</v>
      </c>
      <c r="N7" s="18" t="s">
        <v>13</v>
      </c>
      <c r="O7" s="18" t="s">
        <v>13</v>
      </c>
      <c r="P7" s="18" t="s">
        <v>13</v>
      </c>
      <c r="Q7" s="18" t="s">
        <v>13</v>
      </c>
      <c r="R7" s="18" t="s">
        <v>13</v>
      </c>
      <c r="S7" s="19" t="s">
        <v>13</v>
      </c>
    </row>
    <row r="8" spans="1:19" x14ac:dyDescent="0.25">
      <c r="A8" s="283" t="s">
        <v>514</v>
      </c>
      <c r="B8" s="22" t="s">
        <v>200</v>
      </c>
      <c r="C8" s="22" t="s">
        <v>201</v>
      </c>
      <c r="D8" s="22" t="s">
        <v>202</v>
      </c>
      <c r="E8" s="22" t="s">
        <v>203</v>
      </c>
      <c r="F8" s="22" t="s">
        <v>204</v>
      </c>
      <c r="G8" s="22" t="s">
        <v>205</v>
      </c>
      <c r="H8" s="22" t="s">
        <v>206</v>
      </c>
      <c r="I8" s="22" t="s">
        <v>207</v>
      </c>
      <c r="J8" s="22" t="s">
        <v>208</v>
      </c>
      <c r="K8" s="22" t="s">
        <v>209</v>
      </c>
      <c r="L8" s="22" t="s">
        <v>210</v>
      </c>
      <c r="M8" s="22" t="s">
        <v>211</v>
      </c>
      <c r="N8" s="22" t="s">
        <v>212</v>
      </c>
      <c r="O8" s="22" t="s">
        <v>213</v>
      </c>
      <c r="P8" s="22" t="s">
        <v>214</v>
      </c>
      <c r="Q8" s="22" t="s">
        <v>215</v>
      </c>
      <c r="R8" s="22" t="s">
        <v>216</v>
      </c>
      <c r="S8" s="24" t="s">
        <v>217</v>
      </c>
    </row>
    <row r="9" spans="1:19" ht="15.75" thickBot="1" x14ac:dyDescent="0.3">
      <c r="A9" s="284"/>
      <c r="B9" s="43"/>
      <c r="C9" s="44"/>
      <c r="D9" s="43"/>
      <c r="E9" s="43" t="s">
        <v>333</v>
      </c>
      <c r="F9" s="44"/>
      <c r="G9" s="43"/>
      <c r="H9" s="43"/>
      <c r="I9" s="43" t="s">
        <v>334</v>
      </c>
      <c r="J9" s="43" t="s">
        <v>335</v>
      </c>
      <c r="K9" s="43"/>
      <c r="L9" s="43"/>
      <c r="M9" s="43"/>
      <c r="N9" s="43" t="s">
        <v>336</v>
      </c>
      <c r="O9" s="43"/>
      <c r="P9" s="43"/>
      <c r="Q9" s="43"/>
      <c r="R9" s="43" t="s">
        <v>337</v>
      </c>
      <c r="S9" s="45" t="s">
        <v>338</v>
      </c>
    </row>
    <row r="10" spans="1:19" ht="12.75" customHeight="1" x14ac:dyDescent="0.25">
      <c r="A10" s="285" t="s">
        <v>125</v>
      </c>
      <c r="B10" s="263">
        <v>25000.100999999999</v>
      </c>
      <c r="C10" s="264">
        <v>3250.2474999999999</v>
      </c>
      <c r="D10" s="265">
        <v>8203.7659999999996</v>
      </c>
      <c r="E10" s="266">
        <f>SUM(B10:D10)</f>
        <v>36454.114499999996</v>
      </c>
      <c r="F10" s="265">
        <v>2851.4769999999999</v>
      </c>
      <c r="G10" s="265">
        <v>812.76149999999996</v>
      </c>
      <c r="H10" s="265">
        <v>27.576000000000001</v>
      </c>
      <c r="I10" s="266">
        <f>SUM(F10:H10)</f>
        <v>3691.8145</v>
      </c>
      <c r="J10" s="266">
        <f>I10+E10</f>
        <v>40145.928999999996</v>
      </c>
      <c r="K10" s="263">
        <v>27884.620999999999</v>
      </c>
      <c r="L10" s="264">
        <v>3416.5479999999998</v>
      </c>
      <c r="M10" s="265">
        <v>7612.8140000000003</v>
      </c>
      <c r="N10" s="266">
        <f>SUM(K10:M10)</f>
        <v>38913.983</v>
      </c>
      <c r="O10" s="263">
        <v>1161.2239999999999</v>
      </c>
      <c r="P10" s="264">
        <v>134.1</v>
      </c>
      <c r="Q10" s="265">
        <v>1295.3240000000001</v>
      </c>
      <c r="R10" s="266">
        <f>SUM(O10:Q10)</f>
        <v>2590.6480000000001</v>
      </c>
      <c r="S10" s="267">
        <f>R10+N10</f>
        <v>41504.631000000001</v>
      </c>
    </row>
    <row r="11" spans="1:19" ht="12.75" customHeight="1" x14ac:dyDescent="0.25">
      <c r="A11" s="285" t="s">
        <v>126</v>
      </c>
      <c r="B11" s="114">
        <v>33499.052000000003</v>
      </c>
      <c r="C11" s="110">
        <v>3942.0039999999999</v>
      </c>
      <c r="D11" s="108">
        <v>10727.793</v>
      </c>
      <c r="E11" s="202">
        <f>SUM(B11:D11)</f>
        <v>48168.849000000002</v>
      </c>
      <c r="F11" s="114">
        <v>4137.62</v>
      </c>
      <c r="G11" s="110">
        <v>1270.761</v>
      </c>
      <c r="H11" s="110">
        <v>32.603999999999999</v>
      </c>
      <c r="I11" s="202">
        <f>SUM(F11:H11)</f>
        <v>5440.9849999999997</v>
      </c>
      <c r="J11" s="202">
        <f>I11+E11</f>
        <v>53609.834000000003</v>
      </c>
      <c r="K11" s="114">
        <v>38280.589999999997</v>
      </c>
      <c r="L11" s="110">
        <v>4170.0559999999996</v>
      </c>
      <c r="M11" s="108">
        <v>9920.8979999999992</v>
      </c>
      <c r="N11" s="202">
        <f>SUM(K11:M11)</f>
        <v>52371.543999999994</v>
      </c>
      <c r="O11" s="114">
        <v>1386.6489999999999</v>
      </c>
      <c r="P11" s="110">
        <v>134.1</v>
      </c>
      <c r="Q11" s="108">
        <v>0</v>
      </c>
      <c r="R11" s="202">
        <f>SUM(O11:Q11)</f>
        <v>1520.7489999999998</v>
      </c>
      <c r="S11" s="268">
        <f t="shared" ref="S11:S27" si="0">R11+N11</f>
        <v>53892.292999999991</v>
      </c>
    </row>
    <row r="12" spans="1:19" ht="12.75" customHeight="1" x14ac:dyDescent="0.25">
      <c r="A12" s="285" t="s">
        <v>127</v>
      </c>
      <c r="B12" s="114">
        <v>46910.1</v>
      </c>
      <c r="C12" s="110">
        <v>5485.674</v>
      </c>
      <c r="D12" s="108">
        <v>14852.959000000001</v>
      </c>
      <c r="E12" s="202">
        <f t="shared" ref="E12:E20" si="1">SUM(B12:D12)</f>
        <v>67248.732999999993</v>
      </c>
      <c r="F12" s="114">
        <v>6780.7489999999998</v>
      </c>
      <c r="G12" s="110">
        <v>1821.1880000000001</v>
      </c>
      <c r="H12" s="110">
        <v>30.393000000000001</v>
      </c>
      <c r="I12" s="202">
        <f t="shared" ref="I12:I20" si="2">SUM(F12:H12)</f>
        <v>8632.33</v>
      </c>
      <c r="J12" s="202">
        <f t="shared" ref="J12:J17" si="3">I12+E12</f>
        <v>75881.062999999995</v>
      </c>
      <c r="K12" s="114">
        <v>54932.269</v>
      </c>
      <c r="L12" s="110">
        <v>5807.4989999999998</v>
      </c>
      <c r="M12" s="108">
        <v>13316.022999999999</v>
      </c>
      <c r="N12" s="202">
        <f t="shared" ref="N12:N20" si="4">SUM(K12:M12)</f>
        <v>74055.790999999997</v>
      </c>
      <c r="O12" s="114">
        <v>2352.9549999999999</v>
      </c>
      <c r="P12" s="110">
        <v>213.90799999999999</v>
      </c>
      <c r="Q12" s="108">
        <v>0</v>
      </c>
      <c r="R12" s="202">
        <f t="shared" ref="R12:R20" si="5">SUM(O12:Q12)</f>
        <v>2566.8629999999998</v>
      </c>
      <c r="S12" s="268">
        <f t="shared" si="0"/>
        <v>76622.653999999995</v>
      </c>
    </row>
    <row r="13" spans="1:19" ht="12.75" customHeight="1" x14ac:dyDescent="0.25">
      <c r="A13" s="285" t="s">
        <v>128</v>
      </c>
      <c r="B13" s="114">
        <v>64255.466999999997</v>
      </c>
      <c r="C13" s="110">
        <v>6714.8481099999999</v>
      </c>
      <c r="D13" s="108">
        <v>20434.55</v>
      </c>
      <c r="E13" s="202">
        <f t="shared" si="1"/>
        <v>91404.865109999999</v>
      </c>
      <c r="F13" s="114">
        <v>8408.4619999999995</v>
      </c>
      <c r="G13" s="110">
        <v>3166.6408900000001</v>
      </c>
      <c r="H13" s="110">
        <v>53.35</v>
      </c>
      <c r="I13" s="202">
        <f t="shared" si="2"/>
        <v>11628.45289</v>
      </c>
      <c r="J13" s="202">
        <f t="shared" si="3"/>
        <v>103033.318</v>
      </c>
      <c r="K13" s="114">
        <v>75289.680999999997</v>
      </c>
      <c r="L13" s="110">
        <v>7273.8729999999996</v>
      </c>
      <c r="M13" s="108">
        <v>18635.983</v>
      </c>
      <c r="N13" s="202">
        <f t="shared" si="4"/>
        <v>101199.53700000001</v>
      </c>
      <c r="O13" s="114">
        <v>1945.0809999999999</v>
      </c>
      <c r="P13" s="110">
        <v>524</v>
      </c>
      <c r="Q13" s="108">
        <v>0</v>
      </c>
      <c r="R13" s="202">
        <f t="shared" si="5"/>
        <v>2469.0810000000001</v>
      </c>
      <c r="S13" s="268">
        <f t="shared" si="0"/>
        <v>103668.61800000002</v>
      </c>
    </row>
    <row r="14" spans="1:19" ht="12.75" customHeight="1" x14ac:dyDescent="0.25">
      <c r="A14" s="285" t="s">
        <v>129</v>
      </c>
      <c r="B14" s="114">
        <v>89379.653999999995</v>
      </c>
      <c r="C14" s="110">
        <v>9280.098</v>
      </c>
      <c r="D14" s="108">
        <v>27436.601999999999</v>
      </c>
      <c r="E14" s="202">
        <f t="shared" si="1"/>
        <v>126096.35399999999</v>
      </c>
      <c r="F14" s="114">
        <v>18240.166000000001</v>
      </c>
      <c r="G14" s="110">
        <v>10032.117</v>
      </c>
      <c r="H14" s="110">
        <v>87.415999999999997</v>
      </c>
      <c r="I14" s="202">
        <f t="shared" si="2"/>
        <v>28359.699000000004</v>
      </c>
      <c r="J14" s="202">
        <f t="shared" si="3"/>
        <v>154456.05299999999</v>
      </c>
      <c r="K14" s="114">
        <v>107053.946</v>
      </c>
      <c r="L14" s="110">
        <v>9888.4930000000004</v>
      </c>
      <c r="M14" s="108">
        <v>24977.596000000001</v>
      </c>
      <c r="N14" s="202">
        <f t="shared" si="4"/>
        <v>141920.035</v>
      </c>
      <c r="O14" s="114">
        <v>3136.527</v>
      </c>
      <c r="P14" s="110">
        <v>1089.175</v>
      </c>
      <c r="Q14" s="108">
        <v>0</v>
      </c>
      <c r="R14" s="202">
        <f t="shared" si="5"/>
        <v>4225.7020000000002</v>
      </c>
      <c r="S14" s="268">
        <f t="shared" si="0"/>
        <v>146145.73699999999</v>
      </c>
    </row>
    <row r="15" spans="1:19" ht="12.75" customHeight="1" x14ac:dyDescent="0.25">
      <c r="A15" s="285" t="s">
        <v>130</v>
      </c>
      <c r="B15" s="114">
        <v>114208.93799999999</v>
      </c>
      <c r="C15" s="110">
        <v>10976.388999999999</v>
      </c>
      <c r="D15" s="108">
        <v>36760.186999999998</v>
      </c>
      <c r="E15" s="202">
        <f t="shared" si="1"/>
        <v>161945.514</v>
      </c>
      <c r="F15" s="114">
        <v>19719.814999999999</v>
      </c>
      <c r="G15" s="110">
        <v>9509.6</v>
      </c>
      <c r="H15" s="110">
        <v>139.76400000000001</v>
      </c>
      <c r="I15" s="202">
        <f t="shared" si="2"/>
        <v>29369.179</v>
      </c>
      <c r="J15" s="202">
        <f t="shared" si="3"/>
        <v>191314.693</v>
      </c>
      <c r="K15" s="114">
        <v>134608.114</v>
      </c>
      <c r="L15" s="110">
        <v>11836.388000000001</v>
      </c>
      <c r="M15" s="108">
        <v>32846.152000000002</v>
      </c>
      <c r="N15" s="202">
        <f t="shared" si="4"/>
        <v>179290.65400000001</v>
      </c>
      <c r="O15" s="114">
        <v>4398.5389999999998</v>
      </c>
      <c r="P15" s="110">
        <v>1019.542</v>
      </c>
      <c r="Q15" s="108">
        <v>0</v>
      </c>
      <c r="R15" s="202">
        <f t="shared" si="5"/>
        <v>5418.0810000000001</v>
      </c>
      <c r="S15" s="268">
        <f t="shared" si="0"/>
        <v>184708.73500000002</v>
      </c>
    </row>
    <row r="16" spans="1:19" ht="12.75" customHeight="1" x14ac:dyDescent="0.25">
      <c r="A16" s="285" t="s">
        <v>131</v>
      </c>
      <c r="B16" s="114">
        <v>165521.34</v>
      </c>
      <c r="C16" s="110">
        <v>13911.192999999999</v>
      </c>
      <c r="D16" s="108">
        <v>55172.480000000003</v>
      </c>
      <c r="E16" s="202">
        <f t="shared" si="1"/>
        <v>234605.01300000001</v>
      </c>
      <c r="F16" s="114">
        <v>29330.833999999999</v>
      </c>
      <c r="G16" s="110">
        <v>13147.816000000001</v>
      </c>
      <c r="H16" s="110">
        <v>98.965999999999994</v>
      </c>
      <c r="I16" s="202">
        <f t="shared" si="2"/>
        <v>42577.616000000002</v>
      </c>
      <c r="J16" s="202">
        <f t="shared" si="3"/>
        <v>277182.62900000002</v>
      </c>
      <c r="K16" s="114">
        <v>204001.315</v>
      </c>
      <c r="L16" s="110">
        <v>15403.496999999999</v>
      </c>
      <c r="M16" s="108">
        <v>47683.705000000002</v>
      </c>
      <c r="N16" s="202">
        <f t="shared" si="4"/>
        <v>267088.51699999999</v>
      </c>
      <c r="O16" s="114">
        <v>3292.0709999999999</v>
      </c>
      <c r="P16" s="110">
        <v>733.024</v>
      </c>
      <c r="Q16" s="108">
        <v>0</v>
      </c>
      <c r="R16" s="202">
        <f t="shared" si="5"/>
        <v>4025.0949999999998</v>
      </c>
      <c r="S16" s="268">
        <f t="shared" si="0"/>
        <v>271113.61199999996</v>
      </c>
    </row>
    <row r="17" spans="1:19" ht="12.75" customHeight="1" x14ac:dyDescent="0.25">
      <c r="A17" s="285" t="s">
        <v>132</v>
      </c>
      <c r="B17" s="114">
        <v>245679.63399999999</v>
      </c>
      <c r="C17" s="110">
        <v>18230.732</v>
      </c>
      <c r="D17" s="108">
        <v>87008.284</v>
      </c>
      <c r="E17" s="202">
        <f t="shared" si="1"/>
        <v>350918.64999999997</v>
      </c>
      <c r="F17" s="114">
        <v>39702.792000000001</v>
      </c>
      <c r="G17" s="110">
        <v>17342.655999999999</v>
      </c>
      <c r="H17" s="110">
        <v>108.70099999999999</v>
      </c>
      <c r="I17" s="202">
        <f t="shared" si="2"/>
        <v>57154.149000000005</v>
      </c>
      <c r="J17" s="202">
        <f t="shared" si="3"/>
        <v>408072.799</v>
      </c>
      <c r="K17" s="114">
        <v>304184.72499999998</v>
      </c>
      <c r="L17" s="110">
        <v>19613.285</v>
      </c>
      <c r="M17" s="108">
        <v>71211.198000000004</v>
      </c>
      <c r="N17" s="202">
        <f t="shared" si="4"/>
        <v>395009.20799999998</v>
      </c>
      <c r="O17" s="114">
        <v>4298.5519999999997</v>
      </c>
      <c r="P17" s="110">
        <v>627.08000000000004</v>
      </c>
      <c r="Q17" s="108">
        <v>0</v>
      </c>
      <c r="R17" s="202">
        <f t="shared" si="5"/>
        <v>4925.6319999999996</v>
      </c>
      <c r="S17" s="268">
        <f t="shared" si="0"/>
        <v>399934.83999999997</v>
      </c>
    </row>
    <row r="18" spans="1:19" ht="12.75" customHeight="1" x14ac:dyDescent="0.25">
      <c r="A18" s="285" t="s">
        <v>312</v>
      </c>
      <c r="B18" s="114">
        <v>324591.09999999998</v>
      </c>
      <c r="C18" s="110">
        <v>24423.1</v>
      </c>
      <c r="D18" s="108">
        <v>97272.8</v>
      </c>
      <c r="E18" s="202">
        <f t="shared" si="1"/>
        <v>446286.99999999994</v>
      </c>
      <c r="F18" s="114">
        <v>53700.1</v>
      </c>
      <c r="G18" s="110">
        <v>18674.900000000001</v>
      </c>
      <c r="H18" s="110">
        <v>150.6</v>
      </c>
      <c r="I18" s="202">
        <f t="shared" si="2"/>
        <v>72525.600000000006</v>
      </c>
      <c r="J18" s="202">
        <f t="shared" ref="J18:J20" si="6">I18+E18</f>
        <v>518812.6</v>
      </c>
      <c r="K18" s="114">
        <v>403694.2</v>
      </c>
      <c r="L18" s="110">
        <v>25663</v>
      </c>
      <c r="M18" s="108">
        <v>74371.8</v>
      </c>
      <c r="N18" s="202">
        <f t="shared" si="4"/>
        <v>503729</v>
      </c>
      <c r="O18" s="114">
        <v>6052.6</v>
      </c>
      <c r="P18" s="110">
        <v>384</v>
      </c>
      <c r="Q18" s="108">
        <v>0</v>
      </c>
      <c r="R18" s="202">
        <f t="shared" si="5"/>
        <v>6436.6</v>
      </c>
      <c r="S18" s="268">
        <f t="shared" si="0"/>
        <v>510165.6</v>
      </c>
    </row>
    <row r="19" spans="1:19" ht="12.75" customHeight="1" x14ac:dyDescent="0.25">
      <c r="A19" s="285" t="s">
        <v>313</v>
      </c>
      <c r="B19" s="114">
        <v>543347.04399999999</v>
      </c>
      <c r="C19" s="110">
        <v>39383.205000000002</v>
      </c>
      <c r="D19" s="108">
        <v>150816.26800000001</v>
      </c>
      <c r="E19" s="202">
        <f t="shared" si="1"/>
        <v>733546.51699999999</v>
      </c>
      <c r="F19" s="114">
        <v>84407.044999999998</v>
      </c>
      <c r="G19" s="110">
        <v>32411.095000000001</v>
      </c>
      <c r="H19" s="110">
        <v>80.742999999999995</v>
      </c>
      <c r="I19" s="202">
        <f t="shared" si="2"/>
        <v>116898.883</v>
      </c>
      <c r="J19" s="202">
        <f t="shared" si="6"/>
        <v>850445.4</v>
      </c>
      <c r="K19" s="114">
        <v>682270.44799999997</v>
      </c>
      <c r="L19" s="110">
        <v>43245.201000000001</v>
      </c>
      <c r="M19" s="108">
        <v>113504.375</v>
      </c>
      <c r="N19" s="202">
        <f t="shared" si="4"/>
        <v>839020.02399999998</v>
      </c>
      <c r="O19" s="114">
        <v>11493.861000000001</v>
      </c>
      <c r="P19" s="110">
        <v>504</v>
      </c>
      <c r="Q19" s="108">
        <v>0</v>
      </c>
      <c r="R19" s="202">
        <f t="shared" si="5"/>
        <v>11997.861000000001</v>
      </c>
      <c r="S19" s="268">
        <f t="shared" si="0"/>
        <v>851017.88500000001</v>
      </c>
    </row>
    <row r="20" spans="1:19" ht="12.75" customHeight="1" x14ac:dyDescent="0.25">
      <c r="A20" s="285" t="s">
        <v>339</v>
      </c>
      <c r="B20" s="114">
        <v>1209033.3999999999</v>
      </c>
      <c r="C20" s="110">
        <v>63822.3</v>
      </c>
      <c r="D20" s="108">
        <v>308762.2</v>
      </c>
      <c r="E20" s="202">
        <f t="shared" si="1"/>
        <v>1581617.9</v>
      </c>
      <c r="F20" s="114">
        <v>203411.8</v>
      </c>
      <c r="G20" s="110">
        <v>89520.8</v>
      </c>
      <c r="H20" s="110">
        <v>328.04</v>
      </c>
      <c r="I20" s="202">
        <f t="shared" si="2"/>
        <v>293260.63999999996</v>
      </c>
      <c r="J20" s="202">
        <f t="shared" si="6"/>
        <v>1874878.5399999998</v>
      </c>
      <c r="K20" s="114">
        <v>1532001.2</v>
      </c>
      <c r="L20" s="110">
        <v>68236.899999999994</v>
      </c>
      <c r="M20" s="108">
        <v>236429</v>
      </c>
      <c r="N20" s="202">
        <f t="shared" si="4"/>
        <v>1836667.0999999999</v>
      </c>
      <c r="O20" s="114">
        <v>39013.199999999997</v>
      </c>
      <c r="P20" s="110">
        <v>1318.3</v>
      </c>
      <c r="Q20" s="108">
        <v>0</v>
      </c>
      <c r="R20" s="202">
        <f t="shared" si="5"/>
        <v>40331.5</v>
      </c>
      <c r="S20" s="268">
        <f t="shared" si="0"/>
        <v>1876998.5999999999</v>
      </c>
    </row>
    <row r="21" spans="1:19" ht="12.75" customHeight="1" x14ac:dyDescent="0.25">
      <c r="A21" s="285" t="s">
        <v>340</v>
      </c>
      <c r="B21" s="114">
        <v>3263168.128</v>
      </c>
      <c r="C21" s="110">
        <v>168094.72200000001</v>
      </c>
      <c r="D21" s="108">
        <v>859803.53899999999</v>
      </c>
      <c r="E21" s="202">
        <f t="shared" ref="E21:E27" si="7">SUM(B21:D21)</f>
        <v>4291066.3890000004</v>
      </c>
      <c r="F21" s="114">
        <v>400938.288</v>
      </c>
      <c r="G21" s="110">
        <v>167228.83100000001</v>
      </c>
      <c r="H21" s="110">
        <v>288.32</v>
      </c>
      <c r="I21" s="202">
        <f t="shared" ref="I21:I27" si="8">SUM(F21:H21)</f>
        <v>568455.4389999999</v>
      </c>
      <c r="J21" s="202">
        <f t="shared" ref="J21:J27" si="9">I21+E21</f>
        <v>4859521.8280000007</v>
      </c>
      <c r="K21" s="114">
        <v>3921013.2719999999</v>
      </c>
      <c r="L21" s="110">
        <v>157105.84599999999</v>
      </c>
      <c r="M21" s="108">
        <v>715027.64899999998</v>
      </c>
      <c r="N21" s="202">
        <f t="shared" ref="N21:N27" si="10">SUM(K21:M21)</f>
        <v>4793146.767</v>
      </c>
      <c r="O21" s="114">
        <v>68632.180999999997</v>
      </c>
      <c r="P21" s="110">
        <v>3870</v>
      </c>
      <c r="Q21" s="108">
        <v>0</v>
      </c>
      <c r="R21" s="202">
        <f t="shared" ref="R21:R27" si="11">SUM(O21:Q21)</f>
        <v>72502.180999999997</v>
      </c>
      <c r="S21" s="268">
        <f t="shared" si="0"/>
        <v>4865648.9479999999</v>
      </c>
    </row>
    <row r="22" spans="1:19" ht="12.75" customHeight="1" x14ac:dyDescent="0.25">
      <c r="A22" s="285" t="s">
        <v>341</v>
      </c>
      <c r="B22" s="114">
        <v>6498165.6909999996</v>
      </c>
      <c r="C22" s="110">
        <v>303315.15100000001</v>
      </c>
      <c r="D22" s="108">
        <v>2011769.655</v>
      </c>
      <c r="E22" s="202">
        <f t="shared" si="7"/>
        <v>8813250.4969999995</v>
      </c>
      <c r="F22" s="114">
        <v>1222357.7209999999</v>
      </c>
      <c r="G22" s="110">
        <v>430981.79</v>
      </c>
      <c r="H22" s="110">
        <v>889.04399999999998</v>
      </c>
      <c r="I22" s="202">
        <f t="shared" si="8"/>
        <v>1654228.5549999999</v>
      </c>
      <c r="J22" s="202">
        <f t="shared" si="9"/>
        <v>10467479.051999999</v>
      </c>
      <c r="K22" s="114">
        <v>8190942.2259999998</v>
      </c>
      <c r="L22" s="110">
        <v>345983.25699999998</v>
      </c>
      <c r="M22" s="108">
        <v>1732558.699</v>
      </c>
      <c r="N22" s="202">
        <f t="shared" si="10"/>
        <v>10269484.182</v>
      </c>
      <c r="O22" s="114">
        <v>177443.07399999999</v>
      </c>
      <c r="P22" s="110">
        <v>21200</v>
      </c>
      <c r="Q22" s="108">
        <v>0</v>
      </c>
      <c r="R22" s="202">
        <f t="shared" si="11"/>
        <v>198643.07399999999</v>
      </c>
      <c r="S22" s="268">
        <f t="shared" si="0"/>
        <v>10468127.255999999</v>
      </c>
    </row>
    <row r="23" spans="1:19" ht="12.75" customHeight="1" x14ac:dyDescent="0.25">
      <c r="A23" s="285" t="s">
        <v>484</v>
      </c>
      <c r="B23" s="114" t="e">
        <v>#N/A</v>
      </c>
      <c r="C23" s="110" t="e">
        <v>#N/A</v>
      </c>
      <c r="D23" s="108" t="e">
        <v>#N/A</v>
      </c>
      <c r="E23" s="202" t="e">
        <f t="shared" si="7"/>
        <v>#N/A</v>
      </c>
      <c r="F23" s="114" t="e">
        <v>#N/A</v>
      </c>
      <c r="G23" s="110" t="e">
        <v>#N/A</v>
      </c>
      <c r="H23" s="110" t="e">
        <v>#N/A</v>
      </c>
      <c r="I23" s="202" t="e">
        <f t="shared" si="8"/>
        <v>#N/A</v>
      </c>
      <c r="J23" s="202" t="e">
        <f t="shared" si="9"/>
        <v>#N/A</v>
      </c>
      <c r="K23" s="114" t="e">
        <v>#N/A</v>
      </c>
      <c r="L23" s="110" t="e">
        <v>#N/A</v>
      </c>
      <c r="M23" s="108" t="e">
        <v>#N/A</v>
      </c>
      <c r="N23" s="202" t="e">
        <f t="shared" si="10"/>
        <v>#N/A</v>
      </c>
      <c r="O23" s="114" t="e">
        <v>#N/A</v>
      </c>
      <c r="P23" s="110" t="e">
        <v>#N/A</v>
      </c>
      <c r="Q23" s="108" t="e">
        <v>#N/A</v>
      </c>
      <c r="R23" s="202" t="e">
        <f t="shared" si="11"/>
        <v>#N/A</v>
      </c>
      <c r="S23" s="268" t="e">
        <f t="shared" si="0"/>
        <v>#N/A</v>
      </c>
    </row>
    <row r="24" spans="1:19" ht="12.75" customHeight="1" x14ac:dyDescent="0.25">
      <c r="A24" s="285" t="s">
        <v>485</v>
      </c>
      <c r="B24" s="114" t="e">
        <v>#N/A</v>
      </c>
      <c r="C24" s="110" t="e">
        <v>#N/A</v>
      </c>
      <c r="D24" s="108" t="e">
        <v>#N/A</v>
      </c>
      <c r="E24" s="202" t="e">
        <f t="shared" si="7"/>
        <v>#N/A</v>
      </c>
      <c r="F24" s="114" t="e">
        <v>#N/A</v>
      </c>
      <c r="G24" s="110" t="e">
        <v>#N/A</v>
      </c>
      <c r="H24" s="110" t="e">
        <v>#N/A</v>
      </c>
      <c r="I24" s="202" t="e">
        <f t="shared" si="8"/>
        <v>#N/A</v>
      </c>
      <c r="J24" s="202" t="e">
        <f t="shared" si="9"/>
        <v>#N/A</v>
      </c>
      <c r="K24" s="114" t="e">
        <v>#N/A</v>
      </c>
      <c r="L24" s="110" t="e">
        <v>#N/A</v>
      </c>
      <c r="M24" s="108" t="e">
        <v>#N/A</v>
      </c>
      <c r="N24" s="202" t="e">
        <f t="shared" si="10"/>
        <v>#N/A</v>
      </c>
      <c r="O24" s="114" t="e">
        <v>#N/A</v>
      </c>
      <c r="P24" s="110" t="e">
        <v>#N/A</v>
      </c>
      <c r="Q24" s="108" t="e">
        <v>#N/A</v>
      </c>
      <c r="R24" s="202" t="e">
        <f t="shared" si="11"/>
        <v>#N/A</v>
      </c>
      <c r="S24" s="268" t="e">
        <f t="shared" si="0"/>
        <v>#N/A</v>
      </c>
    </row>
    <row r="25" spans="1:19" ht="12.75" customHeight="1" x14ac:dyDescent="0.25">
      <c r="A25" s="285" t="s">
        <v>486</v>
      </c>
      <c r="B25" s="114" t="e">
        <v>#N/A</v>
      </c>
      <c r="C25" s="110" t="e">
        <v>#N/A</v>
      </c>
      <c r="D25" s="108" t="e">
        <v>#N/A</v>
      </c>
      <c r="E25" s="202" t="e">
        <f t="shared" si="7"/>
        <v>#N/A</v>
      </c>
      <c r="F25" s="114" t="e">
        <v>#N/A</v>
      </c>
      <c r="G25" s="110" t="e">
        <v>#N/A</v>
      </c>
      <c r="H25" s="110" t="e">
        <v>#N/A</v>
      </c>
      <c r="I25" s="202" t="e">
        <f t="shared" si="8"/>
        <v>#N/A</v>
      </c>
      <c r="J25" s="202" t="e">
        <f t="shared" si="9"/>
        <v>#N/A</v>
      </c>
      <c r="K25" s="114" t="e">
        <v>#N/A</v>
      </c>
      <c r="L25" s="110" t="e">
        <v>#N/A</v>
      </c>
      <c r="M25" s="108" t="e">
        <v>#N/A</v>
      </c>
      <c r="N25" s="202" t="e">
        <f t="shared" si="10"/>
        <v>#N/A</v>
      </c>
      <c r="O25" s="114" t="e">
        <v>#N/A</v>
      </c>
      <c r="P25" s="110" t="e">
        <v>#N/A</v>
      </c>
      <c r="Q25" s="108" t="e">
        <v>#N/A</v>
      </c>
      <c r="R25" s="202" t="e">
        <f t="shared" si="11"/>
        <v>#N/A</v>
      </c>
      <c r="S25" s="268" t="e">
        <f t="shared" si="0"/>
        <v>#N/A</v>
      </c>
    </row>
    <row r="26" spans="1:19" ht="12.75" customHeight="1" x14ac:dyDescent="0.25">
      <c r="A26" s="285" t="s">
        <v>487</v>
      </c>
      <c r="B26" s="114" t="e">
        <v>#N/A</v>
      </c>
      <c r="C26" s="110" t="e">
        <v>#N/A</v>
      </c>
      <c r="D26" s="108" t="e">
        <v>#N/A</v>
      </c>
      <c r="E26" s="202" t="e">
        <f t="shared" si="7"/>
        <v>#N/A</v>
      </c>
      <c r="F26" s="114" t="e">
        <v>#N/A</v>
      </c>
      <c r="G26" s="110" t="e">
        <v>#N/A</v>
      </c>
      <c r="H26" s="110" t="e">
        <v>#N/A</v>
      </c>
      <c r="I26" s="202" t="e">
        <f t="shared" si="8"/>
        <v>#N/A</v>
      </c>
      <c r="J26" s="202" t="e">
        <f t="shared" si="9"/>
        <v>#N/A</v>
      </c>
      <c r="K26" s="114" t="e">
        <v>#N/A</v>
      </c>
      <c r="L26" s="110" t="e">
        <v>#N/A</v>
      </c>
      <c r="M26" s="108" t="e">
        <v>#N/A</v>
      </c>
      <c r="N26" s="202" t="e">
        <f t="shared" si="10"/>
        <v>#N/A</v>
      </c>
      <c r="O26" s="114" t="e">
        <v>#N/A</v>
      </c>
      <c r="P26" s="110" t="e">
        <v>#N/A</v>
      </c>
      <c r="Q26" s="108" t="e">
        <v>#N/A</v>
      </c>
      <c r="R26" s="202" t="e">
        <f t="shared" si="11"/>
        <v>#N/A</v>
      </c>
      <c r="S26" s="268" t="e">
        <f t="shared" si="0"/>
        <v>#N/A</v>
      </c>
    </row>
    <row r="27" spans="1:19" ht="12.75" customHeight="1" x14ac:dyDescent="0.25">
      <c r="A27" s="285" t="s">
        <v>488</v>
      </c>
      <c r="B27" s="114" t="e">
        <v>#N/A</v>
      </c>
      <c r="C27" s="110" t="e">
        <v>#N/A</v>
      </c>
      <c r="D27" s="108" t="e">
        <v>#N/A</v>
      </c>
      <c r="E27" s="202" t="e">
        <f t="shared" si="7"/>
        <v>#N/A</v>
      </c>
      <c r="F27" s="114" t="e">
        <v>#N/A</v>
      </c>
      <c r="G27" s="110" t="e">
        <v>#N/A</v>
      </c>
      <c r="H27" s="110" t="e">
        <v>#N/A</v>
      </c>
      <c r="I27" s="202" t="e">
        <f t="shared" si="8"/>
        <v>#N/A</v>
      </c>
      <c r="J27" s="202" t="e">
        <f t="shared" si="9"/>
        <v>#N/A</v>
      </c>
      <c r="K27" s="114" t="e">
        <v>#N/A</v>
      </c>
      <c r="L27" s="110" t="e">
        <v>#N/A</v>
      </c>
      <c r="M27" s="108" t="e">
        <v>#N/A</v>
      </c>
      <c r="N27" s="202" t="e">
        <f t="shared" si="10"/>
        <v>#N/A</v>
      </c>
      <c r="O27" s="114" t="e">
        <v>#N/A</v>
      </c>
      <c r="P27" s="110" t="e">
        <v>#N/A</v>
      </c>
      <c r="Q27" s="108" t="e">
        <v>#N/A</v>
      </c>
      <c r="R27" s="202" t="e">
        <f t="shared" si="11"/>
        <v>#N/A</v>
      </c>
      <c r="S27" s="268" t="e">
        <f t="shared" si="0"/>
        <v>#N/A</v>
      </c>
    </row>
    <row r="28" spans="1:19" x14ac:dyDescent="0.25">
      <c r="A28" s="286"/>
    </row>
    <row r="29" spans="1:19" x14ac:dyDescent="0.25">
      <c r="A29" s="286"/>
    </row>
    <row r="30" spans="1:19" x14ac:dyDescent="0.25">
      <c r="A30" s="286"/>
    </row>
    <row r="31" spans="1:19" x14ac:dyDescent="0.25">
      <c r="A31" s="286"/>
    </row>
    <row r="32" spans="1:19" x14ac:dyDescent="0.25">
      <c r="A32" s="286"/>
    </row>
    <row r="33" spans="1:1" x14ac:dyDescent="0.25">
      <c r="A33" s="286"/>
    </row>
    <row r="34" spans="1:1" x14ac:dyDescent="0.25">
      <c r="A34" s="286"/>
    </row>
    <row r="35" spans="1:1" x14ac:dyDescent="0.25">
      <c r="A35" s="286"/>
    </row>
    <row r="36" spans="1:1" x14ac:dyDescent="0.25">
      <c r="A36" s="286"/>
    </row>
    <row r="37" spans="1:1" x14ac:dyDescent="0.25">
      <c r="A37" s="286"/>
    </row>
    <row r="38" spans="1:1" x14ac:dyDescent="0.25">
      <c r="A38" s="286"/>
    </row>
    <row r="39" spans="1:1" x14ac:dyDescent="0.25">
      <c r="A39" s="286"/>
    </row>
    <row r="40" spans="1:1" x14ac:dyDescent="0.25">
      <c r="A40" s="286"/>
    </row>
    <row r="41" spans="1:1" x14ac:dyDescent="0.25">
      <c r="A41" s="286"/>
    </row>
    <row r="42" spans="1:1" x14ac:dyDescent="0.25">
      <c r="A42" s="286"/>
    </row>
    <row r="43" spans="1:1" x14ac:dyDescent="0.25">
      <c r="A43" s="286"/>
    </row>
    <row r="44" spans="1:1" x14ac:dyDescent="0.25">
      <c r="A44" s="286"/>
    </row>
    <row r="45" spans="1:1" x14ac:dyDescent="0.25">
      <c r="A45" s="286"/>
    </row>
    <row r="46" spans="1:1" x14ac:dyDescent="0.25">
      <c r="A46" s="286"/>
    </row>
    <row r="47" spans="1:1" x14ac:dyDescent="0.25">
      <c r="A47" s="286"/>
    </row>
    <row r="48" spans="1:1" x14ac:dyDescent="0.25">
      <c r="A48" s="286"/>
    </row>
    <row r="49" spans="1:1" x14ac:dyDescent="0.25">
      <c r="A49" s="286"/>
    </row>
    <row r="50" spans="1:1" x14ac:dyDescent="0.25">
      <c r="A50" s="286"/>
    </row>
    <row r="51" spans="1:1" x14ac:dyDescent="0.25">
      <c r="A51" s="286"/>
    </row>
    <row r="52" spans="1:1" x14ac:dyDescent="0.25">
      <c r="A52" s="286"/>
    </row>
    <row r="53" spans="1:1" x14ac:dyDescent="0.25">
      <c r="A53" s="286"/>
    </row>
    <row r="54" spans="1:1" x14ac:dyDescent="0.25">
      <c r="A54" s="286"/>
    </row>
    <row r="55" spans="1:1" x14ac:dyDescent="0.25">
      <c r="A55" s="286"/>
    </row>
    <row r="56" spans="1:1" x14ac:dyDescent="0.25">
      <c r="A56" s="286"/>
    </row>
    <row r="57" spans="1:1" x14ac:dyDescent="0.25">
      <c r="A57" s="286"/>
    </row>
    <row r="58" spans="1:1" x14ac:dyDescent="0.25">
      <c r="A58" s="286"/>
    </row>
    <row r="59" spans="1:1" x14ac:dyDescent="0.25">
      <c r="A59" s="286"/>
    </row>
    <row r="60" spans="1:1" x14ac:dyDescent="0.25">
      <c r="A60" s="286"/>
    </row>
    <row r="61" spans="1:1" x14ac:dyDescent="0.25">
      <c r="A61" s="286"/>
    </row>
    <row r="62" spans="1:1" x14ac:dyDescent="0.25">
      <c r="A62" s="286"/>
    </row>
    <row r="63" spans="1:1" x14ac:dyDescent="0.25">
      <c r="A63" s="286"/>
    </row>
    <row r="64" spans="1:1" x14ac:dyDescent="0.25">
      <c r="A64" s="286"/>
    </row>
    <row r="65" spans="1:1" x14ac:dyDescent="0.25">
      <c r="A65" s="286"/>
    </row>
    <row r="66" spans="1:1" x14ac:dyDescent="0.25">
      <c r="A66" s="286"/>
    </row>
    <row r="67" spans="1:1" x14ac:dyDescent="0.25">
      <c r="A67" s="286"/>
    </row>
    <row r="68" spans="1:1" x14ac:dyDescent="0.25">
      <c r="A68" s="286"/>
    </row>
    <row r="69" spans="1:1" x14ac:dyDescent="0.25">
      <c r="A69" s="286"/>
    </row>
    <row r="70" spans="1:1" x14ac:dyDescent="0.25">
      <c r="A70" s="286"/>
    </row>
    <row r="71" spans="1:1" x14ac:dyDescent="0.25">
      <c r="A71" s="286"/>
    </row>
    <row r="72" spans="1:1" x14ac:dyDescent="0.25">
      <c r="A72" s="286"/>
    </row>
    <row r="73" spans="1:1" x14ac:dyDescent="0.25">
      <c r="A73" s="286"/>
    </row>
    <row r="74" spans="1:1" x14ac:dyDescent="0.25">
      <c r="A74" s="286"/>
    </row>
    <row r="75" spans="1:1" x14ac:dyDescent="0.25">
      <c r="A75" s="286"/>
    </row>
    <row r="76" spans="1:1" x14ac:dyDescent="0.25">
      <c r="A76" s="286"/>
    </row>
    <row r="77" spans="1:1" x14ac:dyDescent="0.25">
      <c r="A77" s="286"/>
    </row>
    <row r="78" spans="1:1" x14ac:dyDescent="0.25">
      <c r="A78" s="286"/>
    </row>
    <row r="79" spans="1:1" x14ac:dyDescent="0.25">
      <c r="A79" s="286"/>
    </row>
    <row r="80" spans="1:1" x14ac:dyDescent="0.25">
      <c r="A80" s="286"/>
    </row>
    <row r="81" spans="1:1" x14ac:dyDescent="0.25">
      <c r="A81" s="286"/>
    </row>
    <row r="82" spans="1:1" x14ac:dyDescent="0.25">
      <c r="A82" s="286"/>
    </row>
    <row r="83" spans="1:1" x14ac:dyDescent="0.25">
      <c r="A83" s="286"/>
    </row>
    <row r="84" spans="1:1" x14ac:dyDescent="0.25">
      <c r="A84" s="286"/>
    </row>
    <row r="85" spans="1:1" x14ac:dyDescent="0.25">
      <c r="A85" s="286"/>
    </row>
    <row r="86" spans="1:1" x14ac:dyDescent="0.25">
      <c r="A86" s="286"/>
    </row>
    <row r="87" spans="1:1" x14ac:dyDescent="0.25">
      <c r="A87" s="286"/>
    </row>
    <row r="88" spans="1:1" x14ac:dyDescent="0.25">
      <c r="A88" s="286"/>
    </row>
    <row r="89" spans="1:1" x14ac:dyDescent="0.25">
      <c r="A89" s="286"/>
    </row>
    <row r="90" spans="1:1" x14ac:dyDescent="0.25">
      <c r="A90" s="286"/>
    </row>
    <row r="91" spans="1:1" x14ac:dyDescent="0.25">
      <c r="A91" s="286"/>
    </row>
    <row r="92" spans="1:1" x14ac:dyDescent="0.25">
      <c r="A92" s="286"/>
    </row>
    <row r="93" spans="1:1" x14ac:dyDescent="0.25">
      <c r="A93" s="286"/>
    </row>
    <row r="94" spans="1:1" x14ac:dyDescent="0.25">
      <c r="A94" s="286"/>
    </row>
    <row r="95" spans="1:1" x14ac:dyDescent="0.25">
      <c r="A95" s="286"/>
    </row>
    <row r="96" spans="1:1" x14ac:dyDescent="0.25">
      <c r="A96" s="286"/>
    </row>
    <row r="97" spans="1:1" x14ac:dyDescent="0.25">
      <c r="A97" s="286"/>
    </row>
    <row r="98" spans="1:1" x14ac:dyDescent="0.25">
      <c r="A98" s="286"/>
    </row>
    <row r="99" spans="1:1" x14ac:dyDescent="0.25">
      <c r="A99" s="286"/>
    </row>
    <row r="100" spans="1:1" x14ac:dyDescent="0.25">
      <c r="A100" s="286"/>
    </row>
    <row r="101" spans="1:1" x14ac:dyDescent="0.25">
      <c r="A101" s="286"/>
    </row>
    <row r="102" spans="1:1" x14ac:dyDescent="0.25">
      <c r="A102" s="286"/>
    </row>
    <row r="103" spans="1:1" x14ac:dyDescent="0.25">
      <c r="A103" s="286"/>
    </row>
    <row r="104" spans="1:1" x14ac:dyDescent="0.25">
      <c r="A104" s="286"/>
    </row>
    <row r="105" spans="1:1" x14ac:dyDescent="0.25">
      <c r="A105" s="286"/>
    </row>
    <row r="106" spans="1:1" x14ac:dyDescent="0.25">
      <c r="A106" s="286"/>
    </row>
    <row r="107" spans="1:1" x14ac:dyDescent="0.25">
      <c r="A107" s="286"/>
    </row>
    <row r="108" spans="1:1" x14ac:dyDescent="0.25">
      <c r="A108" s="286"/>
    </row>
    <row r="109" spans="1:1" x14ac:dyDescent="0.25">
      <c r="A109" s="286"/>
    </row>
    <row r="110" spans="1:1" x14ac:dyDescent="0.25">
      <c r="A110" s="286"/>
    </row>
    <row r="111" spans="1:1" x14ac:dyDescent="0.25">
      <c r="A111" s="286"/>
    </row>
    <row r="112" spans="1:1" x14ac:dyDescent="0.25">
      <c r="A112" s="286"/>
    </row>
    <row r="113" spans="1:1" x14ac:dyDescent="0.25">
      <c r="A113" s="286"/>
    </row>
    <row r="114" spans="1:1" x14ac:dyDescent="0.25">
      <c r="A114" s="286"/>
    </row>
    <row r="115" spans="1:1" x14ac:dyDescent="0.25">
      <c r="A115" s="286"/>
    </row>
    <row r="116" spans="1:1" x14ac:dyDescent="0.25">
      <c r="A116" s="286"/>
    </row>
    <row r="117" spans="1:1" x14ac:dyDescent="0.25">
      <c r="A117" s="286"/>
    </row>
    <row r="118" spans="1:1" x14ac:dyDescent="0.25">
      <c r="A118" s="286"/>
    </row>
    <row r="119" spans="1:1" x14ac:dyDescent="0.25">
      <c r="A119" s="286"/>
    </row>
    <row r="120" spans="1:1" x14ac:dyDescent="0.25">
      <c r="A120" s="286"/>
    </row>
    <row r="121" spans="1:1" x14ac:dyDescent="0.25">
      <c r="A121" s="286"/>
    </row>
    <row r="122" spans="1:1" x14ac:dyDescent="0.25">
      <c r="A122" s="286"/>
    </row>
    <row r="123" spans="1:1" x14ac:dyDescent="0.25">
      <c r="A123" s="286"/>
    </row>
    <row r="124" spans="1:1" x14ac:dyDescent="0.25">
      <c r="A124" s="286"/>
    </row>
    <row r="125" spans="1:1" x14ac:dyDescent="0.25">
      <c r="A125" s="286"/>
    </row>
    <row r="126" spans="1:1" x14ac:dyDescent="0.25">
      <c r="A126" s="286"/>
    </row>
    <row r="127" spans="1:1" x14ac:dyDescent="0.25">
      <c r="A127" s="286"/>
    </row>
    <row r="128" spans="1:1" x14ac:dyDescent="0.25">
      <c r="A128" s="286"/>
    </row>
    <row r="129" spans="1:1" x14ac:dyDescent="0.25">
      <c r="A129" s="286"/>
    </row>
    <row r="130" spans="1:1" x14ac:dyDescent="0.25">
      <c r="A130" s="286"/>
    </row>
    <row r="131" spans="1:1" x14ac:dyDescent="0.25">
      <c r="A131" s="286"/>
    </row>
    <row r="132" spans="1:1" x14ac:dyDescent="0.25">
      <c r="A132" s="286"/>
    </row>
    <row r="133" spans="1:1" x14ac:dyDescent="0.25">
      <c r="A133" s="286"/>
    </row>
    <row r="134" spans="1:1" x14ac:dyDescent="0.25">
      <c r="A134" s="286"/>
    </row>
    <row r="135" spans="1:1" x14ac:dyDescent="0.25">
      <c r="A135" s="286"/>
    </row>
    <row r="136" spans="1:1" x14ac:dyDescent="0.25">
      <c r="A136" s="286"/>
    </row>
    <row r="137" spans="1:1" x14ac:dyDescent="0.25">
      <c r="A137" s="286"/>
    </row>
    <row r="138" spans="1:1" x14ac:dyDescent="0.25">
      <c r="A138" s="286"/>
    </row>
    <row r="139" spans="1:1" x14ac:dyDescent="0.25">
      <c r="A139" s="286"/>
    </row>
    <row r="140" spans="1:1" x14ac:dyDescent="0.25">
      <c r="A140" s="286"/>
    </row>
    <row r="141" spans="1:1" x14ac:dyDescent="0.25">
      <c r="A141" s="286"/>
    </row>
    <row r="142" spans="1:1" x14ac:dyDescent="0.25">
      <c r="A142" s="286"/>
    </row>
    <row r="143" spans="1:1" x14ac:dyDescent="0.25">
      <c r="A143" s="286"/>
    </row>
    <row r="144" spans="1:1" x14ac:dyDescent="0.25">
      <c r="A144" s="286"/>
    </row>
    <row r="145" spans="1:1" x14ac:dyDescent="0.25">
      <c r="A145" s="286"/>
    </row>
    <row r="146" spans="1:1" x14ac:dyDescent="0.25">
      <c r="A146" s="286"/>
    </row>
    <row r="147" spans="1:1" x14ac:dyDescent="0.25">
      <c r="A147" s="286"/>
    </row>
    <row r="148" spans="1:1" x14ac:dyDescent="0.25">
      <c r="A148" s="286"/>
    </row>
    <row r="149" spans="1:1" x14ac:dyDescent="0.25">
      <c r="A149" s="286"/>
    </row>
    <row r="150" spans="1:1" x14ac:dyDescent="0.25">
      <c r="A150" s="286"/>
    </row>
    <row r="151" spans="1:1" x14ac:dyDescent="0.25">
      <c r="A151" s="286"/>
    </row>
    <row r="152" spans="1:1" x14ac:dyDescent="0.25">
      <c r="A152" s="286"/>
    </row>
    <row r="153" spans="1:1" x14ac:dyDescent="0.25">
      <c r="A153" s="286"/>
    </row>
    <row r="154" spans="1:1" x14ac:dyDescent="0.25">
      <c r="A154" s="286"/>
    </row>
    <row r="155" spans="1:1" x14ac:dyDescent="0.25">
      <c r="A155" s="286"/>
    </row>
    <row r="156" spans="1:1" x14ac:dyDescent="0.25">
      <c r="A156" s="286"/>
    </row>
    <row r="157" spans="1:1" x14ac:dyDescent="0.25">
      <c r="A157" s="286"/>
    </row>
    <row r="158" spans="1:1" x14ac:dyDescent="0.25">
      <c r="A158" s="286"/>
    </row>
    <row r="159" spans="1:1" x14ac:dyDescent="0.25">
      <c r="A159" s="286"/>
    </row>
    <row r="160" spans="1:1" x14ac:dyDescent="0.25">
      <c r="A160" s="286"/>
    </row>
    <row r="161" spans="1:1" x14ac:dyDescent="0.25">
      <c r="A161" s="286"/>
    </row>
    <row r="162" spans="1:1" x14ac:dyDescent="0.25">
      <c r="A162" s="286"/>
    </row>
    <row r="163" spans="1:1" x14ac:dyDescent="0.25">
      <c r="A163" s="286"/>
    </row>
    <row r="164" spans="1:1" x14ac:dyDescent="0.25">
      <c r="A164" s="286"/>
    </row>
    <row r="165" spans="1:1" x14ac:dyDescent="0.25">
      <c r="A165" s="286"/>
    </row>
    <row r="166" spans="1:1" x14ac:dyDescent="0.25">
      <c r="A166" s="286"/>
    </row>
    <row r="167" spans="1:1" x14ac:dyDescent="0.25">
      <c r="A167" s="286"/>
    </row>
    <row r="168" spans="1:1" x14ac:dyDescent="0.25">
      <c r="A168" s="286"/>
    </row>
    <row r="169" spans="1:1" x14ac:dyDescent="0.25">
      <c r="A169" s="286"/>
    </row>
    <row r="170" spans="1:1" x14ac:dyDescent="0.25">
      <c r="A170" s="286"/>
    </row>
    <row r="171" spans="1:1" x14ac:dyDescent="0.25">
      <c r="A171" s="286"/>
    </row>
    <row r="172" spans="1:1" x14ac:dyDescent="0.25">
      <c r="A172" s="286"/>
    </row>
    <row r="173" spans="1:1" x14ac:dyDescent="0.25">
      <c r="A173" s="286"/>
    </row>
    <row r="174" spans="1:1" x14ac:dyDescent="0.25">
      <c r="A174" s="286"/>
    </row>
    <row r="175" spans="1:1" x14ac:dyDescent="0.25">
      <c r="A175" s="286"/>
    </row>
    <row r="176" spans="1:1" x14ac:dyDescent="0.25">
      <c r="A176" s="286"/>
    </row>
    <row r="177" spans="1:1" x14ac:dyDescent="0.25">
      <c r="A177" s="286"/>
    </row>
    <row r="178" spans="1:1" x14ac:dyDescent="0.25">
      <c r="A178" s="286"/>
    </row>
    <row r="179" spans="1:1" x14ac:dyDescent="0.25">
      <c r="A179" s="286"/>
    </row>
    <row r="180" spans="1:1" x14ac:dyDescent="0.25">
      <c r="A180" s="286"/>
    </row>
    <row r="181" spans="1:1" x14ac:dyDescent="0.25">
      <c r="A181" s="286"/>
    </row>
    <row r="182" spans="1:1" x14ac:dyDescent="0.25">
      <c r="A182" s="286"/>
    </row>
    <row r="183" spans="1:1" x14ac:dyDescent="0.25">
      <c r="A183" s="286"/>
    </row>
    <row r="184" spans="1:1" x14ac:dyDescent="0.25">
      <c r="A184" s="286"/>
    </row>
    <row r="185" spans="1:1" x14ac:dyDescent="0.25">
      <c r="A185" s="286"/>
    </row>
    <row r="186" spans="1:1" x14ac:dyDescent="0.25">
      <c r="A186" s="286"/>
    </row>
    <row r="187" spans="1:1" x14ac:dyDescent="0.25">
      <c r="A187" s="286"/>
    </row>
    <row r="188" spans="1:1" x14ac:dyDescent="0.25">
      <c r="A188" s="286"/>
    </row>
    <row r="189" spans="1:1" x14ac:dyDescent="0.25">
      <c r="A189" s="286"/>
    </row>
    <row r="190" spans="1:1" x14ac:dyDescent="0.25">
      <c r="A190" s="286"/>
    </row>
    <row r="191" spans="1:1" x14ac:dyDescent="0.25">
      <c r="A191" s="286"/>
    </row>
    <row r="192" spans="1:1" x14ac:dyDescent="0.25">
      <c r="A192" s="286"/>
    </row>
    <row r="193" spans="1:1" x14ac:dyDescent="0.25">
      <c r="A193" s="286"/>
    </row>
    <row r="194" spans="1:1" x14ac:dyDescent="0.25">
      <c r="A194" s="286"/>
    </row>
    <row r="195" spans="1:1" x14ac:dyDescent="0.25">
      <c r="A195" s="286"/>
    </row>
    <row r="196" spans="1:1" x14ac:dyDescent="0.25">
      <c r="A196" s="286"/>
    </row>
    <row r="197" spans="1:1" x14ac:dyDescent="0.25">
      <c r="A197" s="286"/>
    </row>
    <row r="198" spans="1:1" x14ac:dyDescent="0.25">
      <c r="A198" s="286"/>
    </row>
    <row r="199" spans="1:1" x14ac:dyDescent="0.25">
      <c r="A199" s="286"/>
    </row>
    <row r="200" spans="1:1" x14ac:dyDescent="0.25">
      <c r="A200" s="286"/>
    </row>
    <row r="201" spans="1:1" x14ac:dyDescent="0.25">
      <c r="A201" s="286"/>
    </row>
    <row r="202" spans="1:1" x14ac:dyDescent="0.25">
      <c r="A202" s="286"/>
    </row>
    <row r="203" spans="1:1" x14ac:dyDescent="0.25">
      <c r="A203" s="286"/>
    </row>
    <row r="204" spans="1:1" x14ac:dyDescent="0.25">
      <c r="A204" s="286"/>
    </row>
    <row r="205" spans="1:1" x14ac:dyDescent="0.25">
      <c r="A205" s="286"/>
    </row>
    <row r="206" spans="1:1" x14ac:dyDescent="0.25">
      <c r="A206" s="286"/>
    </row>
    <row r="207" spans="1:1" x14ac:dyDescent="0.25">
      <c r="A207" s="286"/>
    </row>
    <row r="208" spans="1:1" x14ac:dyDescent="0.25">
      <c r="A208" s="286"/>
    </row>
    <row r="209" spans="1:1" x14ac:dyDescent="0.25">
      <c r="A209" s="286"/>
    </row>
    <row r="210" spans="1:1" x14ac:dyDescent="0.25">
      <c r="A210" s="286"/>
    </row>
    <row r="211" spans="1:1" x14ac:dyDescent="0.25">
      <c r="A211" s="286"/>
    </row>
    <row r="212" spans="1:1" x14ac:dyDescent="0.25">
      <c r="A212" s="286"/>
    </row>
    <row r="213" spans="1:1" x14ac:dyDescent="0.25">
      <c r="A213" s="286"/>
    </row>
    <row r="214" spans="1:1" x14ac:dyDescent="0.25">
      <c r="A214" s="286"/>
    </row>
    <row r="215" spans="1:1" x14ac:dyDescent="0.25">
      <c r="A215" s="286"/>
    </row>
    <row r="216" spans="1:1" x14ac:dyDescent="0.25">
      <c r="A216" s="286"/>
    </row>
    <row r="217" spans="1:1" x14ac:dyDescent="0.25">
      <c r="A217" s="286"/>
    </row>
    <row r="218" spans="1:1" x14ac:dyDescent="0.25">
      <c r="A218" s="286"/>
    </row>
    <row r="219" spans="1:1" x14ac:dyDescent="0.25">
      <c r="A219" s="286"/>
    </row>
    <row r="220" spans="1:1" x14ac:dyDescent="0.25">
      <c r="A220" s="286"/>
    </row>
    <row r="221" spans="1:1" x14ac:dyDescent="0.25">
      <c r="A221" s="286"/>
    </row>
    <row r="222" spans="1:1" x14ac:dyDescent="0.25">
      <c r="A222" s="286"/>
    </row>
    <row r="223" spans="1:1" x14ac:dyDescent="0.25">
      <c r="A223" s="286"/>
    </row>
    <row r="224" spans="1:1" x14ac:dyDescent="0.25">
      <c r="A224" s="286"/>
    </row>
    <row r="225" spans="1:1" x14ac:dyDescent="0.25">
      <c r="A225" s="286"/>
    </row>
    <row r="226" spans="1:1" x14ac:dyDescent="0.25">
      <c r="A226" s="286"/>
    </row>
    <row r="227" spans="1:1" x14ac:dyDescent="0.25">
      <c r="A227" s="286"/>
    </row>
    <row r="228" spans="1:1" x14ac:dyDescent="0.25">
      <c r="A228" s="286"/>
    </row>
    <row r="229" spans="1:1" x14ac:dyDescent="0.25">
      <c r="A229" s="286"/>
    </row>
    <row r="230" spans="1:1" x14ac:dyDescent="0.25">
      <c r="A230" s="286"/>
    </row>
    <row r="231" spans="1:1" x14ac:dyDescent="0.25">
      <c r="A231" s="286"/>
    </row>
    <row r="232" spans="1:1" x14ac:dyDescent="0.25">
      <c r="A232" s="286"/>
    </row>
    <row r="233" spans="1:1" x14ac:dyDescent="0.25">
      <c r="A233" s="286"/>
    </row>
    <row r="234" spans="1:1" x14ac:dyDescent="0.25">
      <c r="A234" s="286"/>
    </row>
    <row r="235" spans="1:1" x14ac:dyDescent="0.25">
      <c r="A235" s="286"/>
    </row>
    <row r="236" spans="1:1" x14ac:dyDescent="0.25">
      <c r="A236" s="286"/>
    </row>
    <row r="237" spans="1:1" x14ac:dyDescent="0.25">
      <c r="A237" s="286"/>
    </row>
    <row r="238" spans="1:1" x14ac:dyDescent="0.25">
      <c r="A238" s="286"/>
    </row>
    <row r="239" spans="1:1" x14ac:dyDescent="0.25">
      <c r="A239" s="286"/>
    </row>
    <row r="240" spans="1:1" x14ac:dyDescent="0.25">
      <c r="A240" s="286"/>
    </row>
    <row r="241" spans="1:1" x14ac:dyDescent="0.25">
      <c r="A241" s="286"/>
    </row>
    <row r="242" spans="1:1" x14ac:dyDescent="0.25">
      <c r="A242" s="286"/>
    </row>
    <row r="243" spans="1:1" x14ac:dyDescent="0.25">
      <c r="A243" s="286"/>
    </row>
    <row r="244" spans="1:1" x14ac:dyDescent="0.25">
      <c r="A244" s="286"/>
    </row>
    <row r="245" spans="1:1" x14ac:dyDescent="0.25">
      <c r="A245" s="286"/>
    </row>
    <row r="246" spans="1:1" x14ac:dyDescent="0.25">
      <c r="A246" s="286"/>
    </row>
    <row r="247" spans="1:1" x14ac:dyDescent="0.25">
      <c r="A247" s="286"/>
    </row>
    <row r="248" spans="1:1" x14ac:dyDescent="0.25">
      <c r="A248" s="286"/>
    </row>
    <row r="249" spans="1:1" x14ac:dyDescent="0.25">
      <c r="A249" s="286"/>
    </row>
    <row r="250" spans="1:1" x14ac:dyDescent="0.25">
      <c r="A250" s="286"/>
    </row>
    <row r="251" spans="1:1" x14ac:dyDescent="0.25">
      <c r="A251" s="286"/>
    </row>
    <row r="252" spans="1:1" x14ac:dyDescent="0.25">
      <c r="A252" s="286"/>
    </row>
    <row r="253" spans="1:1" x14ac:dyDescent="0.25">
      <c r="A253" s="286"/>
    </row>
    <row r="254" spans="1:1" x14ac:dyDescent="0.25">
      <c r="A254" s="286"/>
    </row>
    <row r="255" spans="1:1" x14ac:dyDescent="0.25">
      <c r="A255" s="286"/>
    </row>
    <row r="256" spans="1:1" x14ac:dyDescent="0.25">
      <c r="A256" s="286"/>
    </row>
    <row r="257" spans="1:1" x14ac:dyDescent="0.25">
      <c r="A257" s="286"/>
    </row>
    <row r="258" spans="1:1" x14ac:dyDescent="0.25">
      <c r="A258" s="286"/>
    </row>
    <row r="259" spans="1:1" x14ac:dyDescent="0.25">
      <c r="A259" s="286"/>
    </row>
    <row r="260" spans="1:1" x14ac:dyDescent="0.25">
      <c r="A260" s="286"/>
    </row>
    <row r="261" spans="1:1" x14ac:dyDescent="0.25">
      <c r="A261" s="286"/>
    </row>
    <row r="262" spans="1:1" x14ac:dyDescent="0.25">
      <c r="A262" s="286"/>
    </row>
    <row r="263" spans="1:1" x14ac:dyDescent="0.25">
      <c r="A263" s="286"/>
    </row>
    <row r="264" spans="1:1" x14ac:dyDescent="0.25">
      <c r="A264" s="286"/>
    </row>
    <row r="265" spans="1:1" x14ac:dyDescent="0.25">
      <c r="A265" s="286"/>
    </row>
    <row r="266" spans="1:1" x14ac:dyDescent="0.25">
      <c r="A266" s="286"/>
    </row>
    <row r="267" spans="1:1" x14ac:dyDescent="0.25">
      <c r="A267" s="286"/>
    </row>
    <row r="268" spans="1:1" x14ac:dyDescent="0.25">
      <c r="A268" s="286"/>
    </row>
    <row r="269" spans="1:1" x14ac:dyDescent="0.25">
      <c r="A269" s="286"/>
    </row>
    <row r="270" spans="1:1" x14ac:dyDescent="0.25">
      <c r="A270" s="286"/>
    </row>
    <row r="271" spans="1:1" x14ac:dyDescent="0.25">
      <c r="A271" s="286"/>
    </row>
    <row r="272" spans="1:1" x14ac:dyDescent="0.25">
      <c r="A272" s="286"/>
    </row>
    <row r="273" spans="1:1" x14ac:dyDescent="0.25">
      <c r="A273" s="286"/>
    </row>
    <row r="274" spans="1:1" x14ac:dyDescent="0.25">
      <c r="A274" s="286"/>
    </row>
    <row r="275" spans="1:1" x14ac:dyDescent="0.25">
      <c r="A275" s="286"/>
    </row>
    <row r="276" spans="1:1" x14ac:dyDescent="0.25">
      <c r="A276" s="286"/>
    </row>
    <row r="277" spans="1:1" x14ac:dyDescent="0.25">
      <c r="A277" s="286"/>
    </row>
    <row r="278" spans="1:1" x14ac:dyDescent="0.25">
      <c r="A278" s="286"/>
    </row>
    <row r="279" spans="1:1" x14ac:dyDescent="0.25">
      <c r="A279" s="286"/>
    </row>
    <row r="280" spans="1:1" x14ac:dyDescent="0.25">
      <c r="A280" s="286"/>
    </row>
    <row r="281" spans="1:1" x14ac:dyDescent="0.25">
      <c r="A281" s="286"/>
    </row>
    <row r="282" spans="1:1" x14ac:dyDescent="0.25">
      <c r="A282" s="286"/>
    </row>
    <row r="283" spans="1:1" x14ac:dyDescent="0.25">
      <c r="A283" s="286"/>
    </row>
    <row r="284" spans="1:1" x14ac:dyDescent="0.25">
      <c r="A284" s="286"/>
    </row>
    <row r="285" spans="1:1" x14ac:dyDescent="0.25">
      <c r="A285" s="286"/>
    </row>
    <row r="286" spans="1:1" x14ac:dyDescent="0.25">
      <c r="A286" s="286"/>
    </row>
    <row r="287" spans="1:1" x14ac:dyDescent="0.25">
      <c r="A287" s="286"/>
    </row>
    <row r="288" spans="1:1" x14ac:dyDescent="0.25">
      <c r="A288" s="286"/>
    </row>
    <row r="289" spans="1:1" x14ac:dyDescent="0.25">
      <c r="A289" s="286"/>
    </row>
    <row r="290" spans="1:1" x14ac:dyDescent="0.25">
      <c r="A290" s="286"/>
    </row>
    <row r="291" spans="1:1" x14ac:dyDescent="0.25">
      <c r="A291" s="286"/>
    </row>
    <row r="292" spans="1:1" x14ac:dyDescent="0.25">
      <c r="A292" s="286"/>
    </row>
    <row r="293" spans="1:1" x14ac:dyDescent="0.25">
      <c r="A293" s="286"/>
    </row>
    <row r="294" spans="1:1" x14ac:dyDescent="0.25">
      <c r="A294" s="286"/>
    </row>
    <row r="295" spans="1:1" x14ac:dyDescent="0.25">
      <c r="A295" s="286"/>
    </row>
    <row r="296" spans="1:1" x14ac:dyDescent="0.25">
      <c r="A296" s="286"/>
    </row>
    <row r="297" spans="1:1" x14ac:dyDescent="0.25">
      <c r="A297" s="286"/>
    </row>
    <row r="298" spans="1:1" x14ac:dyDescent="0.25">
      <c r="A298" s="286"/>
    </row>
    <row r="299" spans="1:1" x14ac:dyDescent="0.25">
      <c r="A299" s="286"/>
    </row>
    <row r="300" spans="1:1" x14ac:dyDescent="0.25">
      <c r="A300" s="286"/>
    </row>
    <row r="301" spans="1:1" x14ac:dyDescent="0.25">
      <c r="A301" s="286"/>
    </row>
    <row r="302" spans="1:1" x14ac:dyDescent="0.25">
      <c r="A302" s="286"/>
    </row>
    <row r="303" spans="1:1" x14ac:dyDescent="0.25">
      <c r="A303" s="286"/>
    </row>
    <row r="304" spans="1:1" x14ac:dyDescent="0.25">
      <c r="A304" s="286"/>
    </row>
    <row r="305" spans="1:1" x14ac:dyDescent="0.25">
      <c r="A305" s="286"/>
    </row>
    <row r="306" spans="1:1" x14ac:dyDescent="0.25">
      <c r="A306" s="286"/>
    </row>
    <row r="307" spans="1:1" x14ac:dyDescent="0.25">
      <c r="A307" s="286"/>
    </row>
    <row r="308" spans="1:1" x14ac:dyDescent="0.25">
      <c r="A308" s="286"/>
    </row>
    <row r="309" spans="1:1" x14ac:dyDescent="0.25">
      <c r="A309" s="286"/>
    </row>
    <row r="310" spans="1:1" x14ac:dyDescent="0.25">
      <c r="A310" s="286"/>
    </row>
    <row r="311" spans="1:1" x14ac:dyDescent="0.25">
      <c r="A311" s="286"/>
    </row>
    <row r="312" spans="1:1" x14ac:dyDescent="0.25">
      <c r="A312" s="286"/>
    </row>
    <row r="313" spans="1:1" x14ac:dyDescent="0.25">
      <c r="A313" s="286"/>
    </row>
    <row r="314" spans="1:1" x14ac:dyDescent="0.25">
      <c r="A314" s="286"/>
    </row>
    <row r="315" spans="1:1" x14ac:dyDescent="0.25">
      <c r="A315" s="286"/>
    </row>
    <row r="316" spans="1:1" x14ac:dyDescent="0.25">
      <c r="A316" s="286"/>
    </row>
    <row r="317" spans="1:1" x14ac:dyDescent="0.25">
      <c r="A317" s="286"/>
    </row>
    <row r="318" spans="1:1" x14ac:dyDescent="0.25">
      <c r="A318" s="286"/>
    </row>
    <row r="319" spans="1:1" x14ac:dyDescent="0.25">
      <c r="A319" s="286"/>
    </row>
    <row r="320" spans="1:1" x14ac:dyDescent="0.25">
      <c r="A320" s="286"/>
    </row>
    <row r="321" spans="1:1" x14ac:dyDescent="0.25">
      <c r="A321" s="286"/>
    </row>
    <row r="322" spans="1:1" x14ac:dyDescent="0.25">
      <c r="A322" s="286"/>
    </row>
    <row r="323" spans="1:1" x14ac:dyDescent="0.25">
      <c r="A323" s="286"/>
    </row>
    <row r="324" spans="1:1" x14ac:dyDescent="0.25">
      <c r="A324" s="286"/>
    </row>
    <row r="325" spans="1:1" x14ac:dyDescent="0.25">
      <c r="A325" s="286"/>
    </row>
    <row r="326" spans="1:1" x14ac:dyDescent="0.25">
      <c r="A326" s="286"/>
    </row>
    <row r="327" spans="1:1" x14ac:dyDescent="0.25">
      <c r="A327" s="286"/>
    </row>
    <row r="328" spans="1:1" x14ac:dyDescent="0.25">
      <c r="A328" s="286"/>
    </row>
    <row r="329" spans="1:1" x14ac:dyDescent="0.25">
      <c r="A329" s="286"/>
    </row>
    <row r="330" spans="1:1" x14ac:dyDescent="0.25">
      <c r="A330" s="286"/>
    </row>
    <row r="331" spans="1:1" x14ac:dyDescent="0.25">
      <c r="A331" s="286"/>
    </row>
    <row r="332" spans="1:1" x14ac:dyDescent="0.25">
      <c r="A332" s="286"/>
    </row>
    <row r="333" spans="1:1" x14ac:dyDescent="0.25">
      <c r="A333" s="286"/>
    </row>
    <row r="334" spans="1:1" x14ac:dyDescent="0.25">
      <c r="A334" s="286"/>
    </row>
    <row r="335" spans="1:1" x14ac:dyDescent="0.25">
      <c r="A335" s="286"/>
    </row>
    <row r="336" spans="1:1" x14ac:dyDescent="0.25">
      <c r="A336" s="286"/>
    </row>
    <row r="337" spans="1:1" x14ac:dyDescent="0.25">
      <c r="A337" s="286"/>
    </row>
    <row r="338" spans="1:1" x14ac:dyDescent="0.25">
      <c r="A338" s="286"/>
    </row>
    <row r="339" spans="1:1" x14ac:dyDescent="0.25">
      <c r="A339" s="286"/>
    </row>
    <row r="340" spans="1:1" x14ac:dyDescent="0.25">
      <c r="A340" s="286"/>
    </row>
    <row r="341" spans="1:1" x14ac:dyDescent="0.25">
      <c r="A341" s="286"/>
    </row>
    <row r="342" spans="1:1" x14ac:dyDescent="0.25">
      <c r="A342" s="286"/>
    </row>
    <row r="343" spans="1:1" x14ac:dyDescent="0.25">
      <c r="A343" s="286"/>
    </row>
    <row r="344" spans="1:1" x14ac:dyDescent="0.25">
      <c r="A344" s="286"/>
    </row>
    <row r="345" spans="1:1" x14ac:dyDescent="0.25">
      <c r="A345" s="286"/>
    </row>
    <row r="346" spans="1:1" x14ac:dyDescent="0.25">
      <c r="A346" s="286"/>
    </row>
    <row r="347" spans="1:1" x14ac:dyDescent="0.25">
      <c r="A347" s="286"/>
    </row>
    <row r="348" spans="1:1" x14ac:dyDescent="0.25">
      <c r="A348" s="286"/>
    </row>
    <row r="349" spans="1:1" x14ac:dyDescent="0.25">
      <c r="A349" s="286"/>
    </row>
    <row r="350" spans="1:1" x14ac:dyDescent="0.25">
      <c r="A350" s="286"/>
    </row>
    <row r="351" spans="1:1" x14ac:dyDescent="0.25">
      <c r="A351" s="286"/>
    </row>
    <row r="352" spans="1:1"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mergeCells count="2">
    <mergeCell ref="J5:J6"/>
    <mergeCell ref="S5:S6"/>
  </mergeCells>
  <hyperlinks>
    <hyperlink ref="A6" location="Indice!A1" display="VOLVER AL INDICE" xr:uid="{00000000-0004-0000-0E00-000000000000}"/>
  </hyperlinks>
  <pageMargins left="0.7" right="0.7" top="0.75" bottom="0.75" header="0.3" footer="0.3"/>
  <ignoredErrors>
    <ignoredError sqref="A10:A19 A20:A27" numberStoredAsText="1"/>
    <ignoredError sqref="E21:E22 E23:E27 I21:I22 I23:I27 J21:J22 J23:J27 N21:N27 R21:R22 S21:S27 R23:R27" evalError="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54"/>
  <sheetViews>
    <sheetView zoomScale="130" zoomScaleNormal="130" workbookViewId="0">
      <pane xSplit="1" ySplit="9" topLeftCell="E10" activePane="bottomRight" state="frozen"/>
      <selection pane="topRight" activeCell="B1" sqref="B1"/>
      <selection pane="bottomLeft" activeCell="A10" sqref="A10"/>
      <selection pane="bottomRight" activeCell="F8" sqref="F8"/>
    </sheetView>
  </sheetViews>
  <sheetFormatPr baseColWidth="10" defaultColWidth="11.5703125" defaultRowHeight="15" x14ac:dyDescent="0.25"/>
  <cols>
    <col min="1" max="1" width="9.7109375" style="287" bestFit="1" customWidth="1"/>
    <col min="2" max="17" width="14.7109375" style="3" customWidth="1"/>
    <col min="18" max="16384" width="11.5703125" style="3"/>
  </cols>
  <sheetData>
    <row r="1" spans="1:15" ht="3" hidden="1" customHeight="1" x14ac:dyDescent="0.25">
      <c r="A1" s="280"/>
      <c r="B1" s="10"/>
      <c r="C1" s="10"/>
      <c r="D1" s="10"/>
      <c r="E1" s="10"/>
      <c r="F1" s="10"/>
      <c r="G1" s="10"/>
      <c r="H1" s="10"/>
      <c r="I1" s="10"/>
      <c r="J1" s="10"/>
      <c r="K1" s="10"/>
      <c r="L1" s="10"/>
      <c r="M1" s="30"/>
    </row>
    <row r="2" spans="1:15" ht="18.75" customHeight="1" x14ac:dyDescent="0.25">
      <c r="A2" s="281" t="s">
        <v>10</v>
      </c>
      <c r="B2" s="82" t="s">
        <v>133</v>
      </c>
      <c r="C2" s="52"/>
      <c r="D2" s="53"/>
      <c r="E2" s="53"/>
      <c r="F2" s="53"/>
      <c r="G2" s="53"/>
      <c r="H2" s="53"/>
      <c r="I2" s="53"/>
      <c r="J2" s="53"/>
      <c r="K2" s="53"/>
      <c r="L2" s="53"/>
      <c r="M2" s="54"/>
    </row>
    <row r="3" spans="1:15" ht="12.75" customHeight="1" x14ac:dyDescent="0.25">
      <c r="A3" s="281" t="s">
        <v>11</v>
      </c>
      <c r="B3" s="28" t="s">
        <v>12</v>
      </c>
      <c r="C3" s="55"/>
      <c r="D3" s="28"/>
      <c r="E3" s="28"/>
      <c r="F3" s="28"/>
      <c r="G3" s="28"/>
      <c r="H3" s="28"/>
      <c r="I3" s="28"/>
      <c r="J3" s="28"/>
      <c r="K3" s="28"/>
      <c r="L3" s="28"/>
      <c r="M3" s="15"/>
    </row>
    <row r="4" spans="1:15" ht="3" hidden="1" customHeight="1" x14ac:dyDescent="0.25">
      <c r="A4" s="281"/>
      <c r="B4" s="48"/>
      <c r="C4" s="48"/>
      <c r="D4" s="27"/>
      <c r="E4" s="27"/>
      <c r="F4" s="27"/>
      <c r="G4" s="27"/>
      <c r="H4" s="27"/>
      <c r="I4" s="27"/>
      <c r="J4" s="27"/>
      <c r="K4" s="27"/>
      <c r="L4" s="27"/>
      <c r="M4" s="49"/>
    </row>
    <row r="5" spans="1:15" ht="45" x14ac:dyDescent="0.25">
      <c r="A5" s="282" t="s">
        <v>515</v>
      </c>
      <c r="B5" s="221" t="s">
        <v>402</v>
      </c>
      <c r="C5" s="222" t="s">
        <v>389</v>
      </c>
      <c r="D5" s="223" t="s">
        <v>388</v>
      </c>
      <c r="E5" s="223" t="s">
        <v>21</v>
      </c>
      <c r="F5" s="223" t="s">
        <v>22</v>
      </c>
      <c r="G5" s="223" t="s">
        <v>385</v>
      </c>
      <c r="H5" s="223" t="s">
        <v>23</v>
      </c>
      <c r="I5" s="223" t="s">
        <v>24</v>
      </c>
      <c r="J5" s="223" t="s">
        <v>489</v>
      </c>
      <c r="K5" s="223" t="s">
        <v>25</v>
      </c>
      <c r="L5" s="223" t="s">
        <v>386</v>
      </c>
      <c r="M5" s="224" t="s">
        <v>138</v>
      </c>
    </row>
    <row r="6" spans="1:15" ht="3" hidden="1" customHeight="1" x14ac:dyDescent="0.25">
      <c r="A6" s="281"/>
      <c r="B6" s="48"/>
      <c r="C6" s="48"/>
      <c r="D6" s="48"/>
      <c r="E6" s="48"/>
      <c r="F6" s="48"/>
      <c r="G6" s="48"/>
      <c r="H6" s="48"/>
      <c r="I6" s="48"/>
      <c r="J6" s="48"/>
      <c r="K6" s="48"/>
      <c r="L6" s="48"/>
      <c r="M6" s="49"/>
    </row>
    <row r="7" spans="1:15" ht="22.5" customHeight="1" x14ac:dyDescent="0.25">
      <c r="A7" s="281" t="s">
        <v>516</v>
      </c>
      <c r="B7" s="17" t="s">
        <v>13</v>
      </c>
      <c r="C7" s="17" t="s">
        <v>13</v>
      </c>
      <c r="D7" s="18" t="s">
        <v>13</v>
      </c>
      <c r="E7" s="18" t="s">
        <v>13</v>
      </c>
      <c r="F7" s="18" t="s">
        <v>13</v>
      </c>
      <c r="G7" s="18" t="s">
        <v>13</v>
      </c>
      <c r="H7" s="18" t="s">
        <v>13</v>
      </c>
      <c r="I7" s="18" t="s">
        <v>13</v>
      </c>
      <c r="J7" s="72" t="s">
        <v>13</v>
      </c>
      <c r="K7" s="18" t="s">
        <v>13</v>
      </c>
      <c r="L7" s="72" t="s">
        <v>13</v>
      </c>
      <c r="M7" s="19" t="s">
        <v>13</v>
      </c>
    </row>
    <row r="8" spans="1:15" ht="13.5" customHeight="1" x14ac:dyDescent="0.25">
      <c r="A8" s="283" t="s">
        <v>514</v>
      </c>
      <c r="B8" s="56" t="s">
        <v>14</v>
      </c>
      <c r="C8" s="23" t="s">
        <v>15</v>
      </c>
      <c r="D8" s="22" t="s">
        <v>16</v>
      </c>
      <c r="E8" s="23" t="s">
        <v>17</v>
      </c>
      <c r="F8" s="22" t="s">
        <v>406</v>
      </c>
      <c r="G8" s="22" t="s">
        <v>384</v>
      </c>
      <c r="H8" s="23" t="s">
        <v>18</v>
      </c>
      <c r="I8" s="22" t="s">
        <v>19</v>
      </c>
      <c r="J8" s="22" t="s">
        <v>490</v>
      </c>
      <c r="K8" s="22" t="s">
        <v>407</v>
      </c>
      <c r="L8" s="23" t="s">
        <v>387</v>
      </c>
      <c r="M8" s="24" t="s">
        <v>20</v>
      </c>
    </row>
    <row r="9" spans="1:15" ht="13.5" customHeight="1" thickBot="1" x14ac:dyDescent="0.3">
      <c r="A9" s="284"/>
      <c r="B9" s="83" t="s">
        <v>135</v>
      </c>
      <c r="C9" s="44" t="s">
        <v>136</v>
      </c>
      <c r="D9" s="43" t="s">
        <v>137</v>
      </c>
      <c r="E9" s="44"/>
      <c r="F9" s="43"/>
      <c r="G9" s="43"/>
      <c r="H9" s="44"/>
      <c r="I9" s="43"/>
      <c r="J9" s="43"/>
      <c r="K9" s="43"/>
      <c r="L9" s="44"/>
      <c r="M9" s="45"/>
    </row>
    <row r="10" spans="1:15" ht="12.75" customHeight="1" x14ac:dyDescent="0.25">
      <c r="A10" s="285">
        <v>2003.01</v>
      </c>
      <c r="B10" s="163">
        <f>C10+M10</f>
        <v>264.85206600000004</v>
      </c>
      <c r="C10" s="164">
        <f>D10+H10+I10+K10</f>
        <v>263.65206600000005</v>
      </c>
      <c r="D10" s="164">
        <f t="shared" ref="D10:D41" si="0">E10+F10</f>
        <v>234.75206600000001</v>
      </c>
      <c r="E10" s="164">
        <f>'1.3'!B10</f>
        <v>100.35206600000001</v>
      </c>
      <c r="F10" s="80">
        <v>134.4</v>
      </c>
      <c r="G10" s="132"/>
      <c r="H10" s="80">
        <v>17.600000000000001</v>
      </c>
      <c r="I10" s="80">
        <v>4.5</v>
      </c>
      <c r="J10" s="132"/>
      <c r="K10" s="80">
        <v>6.8</v>
      </c>
      <c r="L10" s="132"/>
      <c r="M10" s="81">
        <v>1.2</v>
      </c>
      <c r="N10" s="302"/>
      <c r="O10" s="301"/>
    </row>
    <row r="11" spans="1:15" ht="12.75" customHeight="1" x14ac:dyDescent="0.25">
      <c r="A11" s="285">
        <v>2003.02</v>
      </c>
      <c r="B11" s="160">
        <f t="shared" ref="B11:B41" si="1">C11+M11</f>
        <v>250.84855099999999</v>
      </c>
      <c r="C11" s="161">
        <f t="shared" ref="C11:C41" si="2">D11+H11+I11+K11</f>
        <v>248.24855099999999</v>
      </c>
      <c r="D11" s="161">
        <f t="shared" si="0"/>
        <v>176.148551</v>
      </c>
      <c r="E11" s="162">
        <f>'1.3'!B11</f>
        <v>83.648551000000012</v>
      </c>
      <c r="F11" s="88">
        <v>92.5</v>
      </c>
      <c r="G11" s="133"/>
      <c r="H11" s="91">
        <v>50.999999999999993</v>
      </c>
      <c r="I11" s="88">
        <v>5.1999999999999993</v>
      </c>
      <c r="J11" s="133"/>
      <c r="K11" s="88">
        <v>15.899999999999999</v>
      </c>
      <c r="L11" s="133"/>
      <c r="M11" s="33">
        <v>2.5999999999999996</v>
      </c>
      <c r="N11" s="302"/>
      <c r="O11" s="301"/>
    </row>
    <row r="12" spans="1:15" ht="12.75" customHeight="1" x14ac:dyDescent="0.25">
      <c r="A12" s="285">
        <v>2003.03</v>
      </c>
      <c r="B12" s="160">
        <f t="shared" si="1"/>
        <v>245.22012700000005</v>
      </c>
      <c r="C12" s="161">
        <f t="shared" si="2"/>
        <v>242.92012700000004</v>
      </c>
      <c r="D12" s="161">
        <f t="shared" si="0"/>
        <v>175.32012700000001</v>
      </c>
      <c r="E12" s="162">
        <f>'1.3'!B12</f>
        <v>77.420127000000008</v>
      </c>
      <c r="F12" s="88">
        <v>97.9</v>
      </c>
      <c r="G12" s="133"/>
      <c r="H12" s="91">
        <v>49.800000000000011</v>
      </c>
      <c r="I12" s="88">
        <v>5.3000000000000007</v>
      </c>
      <c r="J12" s="133"/>
      <c r="K12" s="88">
        <v>12.500000000000004</v>
      </c>
      <c r="L12" s="133"/>
      <c r="M12" s="33">
        <v>2.2999999999999998</v>
      </c>
      <c r="N12" s="302"/>
      <c r="O12" s="301"/>
    </row>
    <row r="13" spans="1:15" ht="12.75" customHeight="1" x14ac:dyDescent="0.25">
      <c r="A13" s="285">
        <v>2003.04</v>
      </c>
      <c r="B13" s="160">
        <f t="shared" si="1"/>
        <v>283.06560199999996</v>
      </c>
      <c r="C13" s="161">
        <f t="shared" si="2"/>
        <v>279.26560199999994</v>
      </c>
      <c r="D13" s="161">
        <f>E13+F13</f>
        <v>199.46560199999999</v>
      </c>
      <c r="E13" s="162">
        <f>'1.3'!B13</f>
        <v>88.565601999999998</v>
      </c>
      <c r="F13" s="88">
        <v>110.89999999999998</v>
      </c>
      <c r="G13" s="133"/>
      <c r="H13" s="91">
        <v>46.699999999999989</v>
      </c>
      <c r="I13" s="88">
        <v>5</v>
      </c>
      <c r="J13" s="133"/>
      <c r="K13" s="88">
        <v>28.099999999999994</v>
      </c>
      <c r="L13" s="133"/>
      <c r="M13" s="33">
        <v>3.8000000000000007</v>
      </c>
      <c r="N13" s="302"/>
      <c r="O13" s="301"/>
    </row>
    <row r="14" spans="1:15" ht="12.75" customHeight="1" x14ac:dyDescent="0.25">
      <c r="A14" s="285">
        <v>2003.05</v>
      </c>
      <c r="B14" s="160">
        <f t="shared" si="1"/>
        <v>422.34221100000002</v>
      </c>
      <c r="C14" s="161">
        <f t="shared" si="2"/>
        <v>418.742211</v>
      </c>
      <c r="D14" s="161">
        <f t="shared" si="0"/>
        <v>323.242211</v>
      </c>
      <c r="E14" s="162">
        <f>'1.3'!B14</f>
        <v>99.042210999999995</v>
      </c>
      <c r="F14" s="88">
        <v>224.2</v>
      </c>
      <c r="G14" s="133"/>
      <c r="H14" s="91">
        <v>53.800000000000011</v>
      </c>
      <c r="I14" s="88">
        <v>7.1999999999999993</v>
      </c>
      <c r="J14" s="133"/>
      <c r="K14" s="88">
        <v>34.5</v>
      </c>
      <c r="L14" s="133"/>
      <c r="M14" s="33">
        <v>3.5999999999999996</v>
      </c>
      <c r="N14" s="302"/>
      <c r="O14" s="301"/>
    </row>
    <row r="15" spans="1:15" ht="12.75" customHeight="1" x14ac:dyDescent="0.25">
      <c r="A15" s="285">
        <v>2003.06</v>
      </c>
      <c r="B15" s="160">
        <f t="shared" si="1"/>
        <v>347.08214500000003</v>
      </c>
      <c r="C15" s="161">
        <f t="shared" si="2"/>
        <v>344.68214500000005</v>
      </c>
      <c r="D15" s="161">
        <f t="shared" si="0"/>
        <v>262.78214500000001</v>
      </c>
      <c r="E15" s="162">
        <f>'1.3'!B15</f>
        <v>89.182145000000006</v>
      </c>
      <c r="F15" s="88">
        <v>173.60000000000002</v>
      </c>
      <c r="G15" s="133"/>
      <c r="H15" s="91">
        <v>60.200000000000017</v>
      </c>
      <c r="I15" s="88">
        <v>2.1999999999999993</v>
      </c>
      <c r="J15" s="133"/>
      <c r="K15" s="88">
        <v>19.5</v>
      </c>
      <c r="L15" s="133"/>
      <c r="M15" s="33">
        <v>2.4000000000000004</v>
      </c>
      <c r="N15" s="302"/>
      <c r="O15" s="301"/>
    </row>
    <row r="16" spans="1:15" ht="12.75" customHeight="1" x14ac:dyDescent="0.25">
      <c r="A16" s="285">
        <v>2003.07</v>
      </c>
      <c r="B16" s="160">
        <f t="shared" si="1"/>
        <v>458.77393399999994</v>
      </c>
      <c r="C16" s="161">
        <f t="shared" si="2"/>
        <v>455.97393399999993</v>
      </c>
      <c r="D16" s="161">
        <f t="shared" si="0"/>
        <v>234.07393400000001</v>
      </c>
      <c r="E16" s="162">
        <f>'1.3'!B16</f>
        <v>86.573934000000008</v>
      </c>
      <c r="F16" s="88">
        <v>147.5</v>
      </c>
      <c r="G16" s="133"/>
      <c r="H16" s="91">
        <v>50.799999999999955</v>
      </c>
      <c r="I16" s="88">
        <v>9.5</v>
      </c>
      <c r="J16" s="133"/>
      <c r="K16" s="88">
        <v>161.59999999999997</v>
      </c>
      <c r="L16" s="133"/>
      <c r="M16" s="33">
        <v>2.7999999999999989</v>
      </c>
      <c r="N16" s="302"/>
      <c r="O16" s="301"/>
    </row>
    <row r="17" spans="1:15" ht="12.75" customHeight="1" x14ac:dyDescent="0.25">
      <c r="A17" s="285">
        <v>2003.08</v>
      </c>
      <c r="B17" s="160">
        <f t="shared" si="1"/>
        <v>353.21930600000013</v>
      </c>
      <c r="C17" s="161">
        <f t="shared" si="2"/>
        <v>350.41930600000012</v>
      </c>
      <c r="D17" s="161">
        <f t="shared" si="0"/>
        <v>269.01930600000003</v>
      </c>
      <c r="E17" s="162">
        <f>'1.3'!B17</f>
        <v>84.319305999999997</v>
      </c>
      <c r="F17" s="88">
        <v>184.70000000000005</v>
      </c>
      <c r="G17" s="133"/>
      <c r="H17" s="91">
        <v>50.200000000000045</v>
      </c>
      <c r="I17" s="88">
        <v>5.6000000000000014</v>
      </c>
      <c r="J17" s="133"/>
      <c r="K17" s="88">
        <v>25.600000000000023</v>
      </c>
      <c r="L17" s="133"/>
      <c r="M17" s="33">
        <v>2.8000000000000007</v>
      </c>
      <c r="N17" s="302"/>
      <c r="O17" s="301"/>
    </row>
    <row r="18" spans="1:15" ht="12.75" customHeight="1" x14ac:dyDescent="0.25">
      <c r="A18" s="285">
        <v>2003.09</v>
      </c>
      <c r="B18" s="160">
        <f t="shared" si="1"/>
        <v>321.24579799999992</v>
      </c>
      <c r="C18" s="161">
        <f t="shared" si="2"/>
        <v>318.84579799999995</v>
      </c>
      <c r="D18" s="161">
        <f t="shared" si="0"/>
        <v>253.64579799999996</v>
      </c>
      <c r="E18" s="162">
        <f>'1.3'!B18</f>
        <v>115.84579800000002</v>
      </c>
      <c r="F18" s="88">
        <v>137.79999999999995</v>
      </c>
      <c r="G18" s="133"/>
      <c r="H18" s="91">
        <v>46.599999999999966</v>
      </c>
      <c r="I18" s="88">
        <v>6.6000000000000014</v>
      </c>
      <c r="J18" s="133"/>
      <c r="K18" s="88">
        <v>12</v>
      </c>
      <c r="L18" s="133"/>
      <c r="M18" s="33">
        <v>2.3999999999999986</v>
      </c>
      <c r="N18" s="302"/>
      <c r="O18" s="301"/>
    </row>
    <row r="19" spans="1:15" ht="12.75" customHeight="1" x14ac:dyDescent="0.25">
      <c r="A19" s="285">
        <v>2003.1</v>
      </c>
      <c r="B19" s="160">
        <f t="shared" si="1"/>
        <v>347.76953400000014</v>
      </c>
      <c r="C19" s="161">
        <f t="shared" si="2"/>
        <v>345.16953400000011</v>
      </c>
      <c r="D19" s="161">
        <f t="shared" si="0"/>
        <v>266.56953400000009</v>
      </c>
      <c r="E19" s="162">
        <f>'1.3'!B19</f>
        <v>116.66953399999998</v>
      </c>
      <c r="F19" s="88">
        <v>149.90000000000009</v>
      </c>
      <c r="G19" s="133"/>
      <c r="H19" s="91">
        <v>48.300000000000011</v>
      </c>
      <c r="I19" s="88">
        <v>6.1000000000000014</v>
      </c>
      <c r="J19" s="133"/>
      <c r="K19" s="88">
        <v>24.199999999999989</v>
      </c>
      <c r="L19" s="133"/>
      <c r="M19" s="33">
        <v>2.6000000000000014</v>
      </c>
      <c r="N19" s="302"/>
      <c r="O19" s="301"/>
    </row>
    <row r="20" spans="1:15" ht="12.75" customHeight="1" x14ac:dyDescent="0.25">
      <c r="A20" s="285">
        <v>2003.11</v>
      </c>
      <c r="B20" s="160">
        <f t="shared" si="1"/>
        <v>359.51896999999997</v>
      </c>
      <c r="C20" s="161">
        <f t="shared" si="2"/>
        <v>357.51896999999997</v>
      </c>
      <c r="D20" s="161">
        <f t="shared" si="0"/>
        <v>282.7189699999999</v>
      </c>
      <c r="E20" s="162">
        <f>'1.3'!B20</f>
        <v>129.31897000000001</v>
      </c>
      <c r="F20" s="88">
        <v>153.39999999999986</v>
      </c>
      <c r="G20" s="133"/>
      <c r="H20" s="91">
        <v>46.700000000000045</v>
      </c>
      <c r="I20" s="88">
        <v>5.1999999999999957</v>
      </c>
      <c r="J20" s="133"/>
      <c r="K20" s="88">
        <v>22.900000000000034</v>
      </c>
      <c r="L20" s="133"/>
      <c r="M20" s="33">
        <v>2</v>
      </c>
      <c r="N20" s="302"/>
      <c r="O20" s="301"/>
    </row>
    <row r="21" spans="1:15" ht="12.75" customHeight="1" x14ac:dyDescent="0.25">
      <c r="A21" s="285">
        <v>2003.12</v>
      </c>
      <c r="B21" s="160">
        <f t="shared" si="1"/>
        <v>985.02364900000009</v>
      </c>
      <c r="C21" s="161">
        <f t="shared" si="2"/>
        <v>977.77964900000006</v>
      </c>
      <c r="D21" s="161">
        <f t="shared" si="0"/>
        <v>302.6626490000001</v>
      </c>
      <c r="E21" s="162">
        <f>'1.3'!B21</f>
        <v>107.165649</v>
      </c>
      <c r="F21" s="88">
        <v>195.49700000000007</v>
      </c>
      <c r="G21" s="133"/>
      <c r="H21" s="91">
        <v>92.270999999999958</v>
      </c>
      <c r="I21" s="88">
        <v>19.564</v>
      </c>
      <c r="J21" s="133"/>
      <c r="K21" s="88">
        <v>563.28199999999993</v>
      </c>
      <c r="L21" s="133"/>
      <c r="M21" s="33">
        <v>7.2439999999999998</v>
      </c>
      <c r="N21" s="302"/>
      <c r="O21" s="301"/>
    </row>
    <row r="22" spans="1:15" ht="12.75" customHeight="1" x14ac:dyDescent="0.25">
      <c r="A22" s="285">
        <v>2004.01</v>
      </c>
      <c r="B22" s="160">
        <f t="shared" si="1"/>
        <v>304.62152599999996</v>
      </c>
      <c r="C22" s="161">
        <f t="shared" si="2"/>
        <v>302.02152599999994</v>
      </c>
      <c r="D22" s="161">
        <f t="shared" si="0"/>
        <v>276.32152599999995</v>
      </c>
      <c r="E22" s="162">
        <f>'1.3'!B22</f>
        <v>102.22152599999998</v>
      </c>
      <c r="F22" s="88">
        <v>174.1</v>
      </c>
      <c r="G22" s="133"/>
      <c r="H22" s="91">
        <v>11.9</v>
      </c>
      <c r="I22" s="88">
        <v>4.5999999999999996</v>
      </c>
      <c r="J22" s="133"/>
      <c r="K22" s="88">
        <v>9.1999999999999993</v>
      </c>
      <c r="L22" s="133"/>
      <c r="M22" s="33">
        <v>2.6</v>
      </c>
      <c r="N22" s="302"/>
      <c r="O22" s="301"/>
    </row>
    <row r="23" spans="1:15" ht="12.75" customHeight="1" x14ac:dyDescent="0.25">
      <c r="A23" s="285">
        <v>2004.02</v>
      </c>
      <c r="B23" s="160">
        <f t="shared" si="1"/>
        <v>318.57399699999996</v>
      </c>
      <c r="C23" s="161">
        <f t="shared" si="2"/>
        <v>315.97399699999994</v>
      </c>
      <c r="D23" s="161">
        <f t="shared" si="0"/>
        <v>255.37399699999997</v>
      </c>
      <c r="E23" s="162">
        <f>'1.3'!B23</f>
        <v>108.57399699999999</v>
      </c>
      <c r="F23" s="88">
        <v>146.79999999999998</v>
      </c>
      <c r="G23" s="133"/>
      <c r="H23" s="91">
        <v>41.2</v>
      </c>
      <c r="I23" s="88">
        <v>7.2000000000000011</v>
      </c>
      <c r="J23" s="133"/>
      <c r="K23" s="88">
        <v>12.2</v>
      </c>
      <c r="L23" s="133"/>
      <c r="M23" s="33">
        <v>2.6</v>
      </c>
      <c r="N23" s="302"/>
      <c r="O23" s="301"/>
    </row>
    <row r="24" spans="1:15" ht="12.75" customHeight="1" x14ac:dyDescent="0.25">
      <c r="A24" s="285">
        <v>2004.03</v>
      </c>
      <c r="B24" s="160">
        <f t="shared" si="1"/>
        <v>369.04829600000005</v>
      </c>
      <c r="C24" s="161">
        <f t="shared" si="2"/>
        <v>366.14829600000007</v>
      </c>
      <c r="D24" s="161">
        <f t="shared" si="0"/>
        <v>290.74829600000004</v>
      </c>
      <c r="E24" s="162">
        <f>'1.3'!B24</f>
        <v>135.04829599999999</v>
      </c>
      <c r="F24" s="88">
        <v>155.70000000000005</v>
      </c>
      <c r="G24" s="133"/>
      <c r="H24" s="91">
        <v>57.800000000000004</v>
      </c>
      <c r="I24" s="88">
        <v>6.0999999999999979</v>
      </c>
      <c r="J24" s="133"/>
      <c r="K24" s="88">
        <v>11.5</v>
      </c>
      <c r="L24" s="133"/>
      <c r="M24" s="33">
        <v>2.8999999999999995</v>
      </c>
      <c r="N24" s="302"/>
      <c r="O24" s="301"/>
    </row>
    <row r="25" spans="1:15" ht="12.75" customHeight="1" x14ac:dyDescent="0.25">
      <c r="A25" s="285">
        <v>2004.04</v>
      </c>
      <c r="B25" s="160">
        <f t="shared" si="1"/>
        <v>347.99982799999998</v>
      </c>
      <c r="C25" s="161">
        <f t="shared" si="2"/>
        <v>345.49982799999998</v>
      </c>
      <c r="D25" s="161">
        <f t="shared" si="0"/>
        <v>274.19982799999997</v>
      </c>
      <c r="E25" s="162">
        <f>'1.3'!B25</f>
        <v>120.29982799999999</v>
      </c>
      <c r="F25" s="88">
        <v>153.89999999999998</v>
      </c>
      <c r="G25" s="133"/>
      <c r="H25" s="91">
        <v>50.099999999999994</v>
      </c>
      <c r="I25" s="88">
        <v>9.1000000000000014</v>
      </c>
      <c r="J25" s="133"/>
      <c r="K25" s="88">
        <v>12.100000000000001</v>
      </c>
      <c r="L25" s="133"/>
      <c r="M25" s="33">
        <v>2.5</v>
      </c>
      <c r="N25" s="302"/>
      <c r="O25" s="301"/>
    </row>
    <row r="26" spans="1:15" ht="12.75" customHeight="1" x14ac:dyDescent="0.25">
      <c r="A26" s="285">
        <v>2004.05</v>
      </c>
      <c r="B26" s="160">
        <f t="shared" si="1"/>
        <v>603.48610899999983</v>
      </c>
      <c r="C26" s="161">
        <f t="shared" si="2"/>
        <v>599.18610899999987</v>
      </c>
      <c r="D26" s="161">
        <f t="shared" si="0"/>
        <v>529.2861089999999</v>
      </c>
      <c r="E26" s="162">
        <f>'1.3'!B26</f>
        <v>124.186109</v>
      </c>
      <c r="F26" s="88">
        <v>405.09999999999991</v>
      </c>
      <c r="G26" s="133"/>
      <c r="H26" s="91">
        <v>47.099999999999994</v>
      </c>
      <c r="I26" s="88">
        <v>7</v>
      </c>
      <c r="J26" s="133"/>
      <c r="K26" s="88">
        <v>15.799999999999997</v>
      </c>
      <c r="L26" s="133"/>
      <c r="M26" s="33">
        <v>4.3000000000000007</v>
      </c>
      <c r="N26" s="302"/>
      <c r="O26" s="301"/>
    </row>
    <row r="27" spans="1:15" ht="12.75" customHeight="1" x14ac:dyDescent="0.25">
      <c r="A27" s="285">
        <v>2004.06</v>
      </c>
      <c r="B27" s="160">
        <f t="shared" si="1"/>
        <v>497.87366200000002</v>
      </c>
      <c r="C27" s="161">
        <f t="shared" si="2"/>
        <v>495.07366200000001</v>
      </c>
      <c r="D27" s="161">
        <f t="shared" si="0"/>
        <v>427.77366200000006</v>
      </c>
      <c r="E27" s="162">
        <f>'1.3'!B27</f>
        <v>124.07366199999998</v>
      </c>
      <c r="F27" s="88">
        <v>303.70000000000005</v>
      </c>
      <c r="G27" s="133"/>
      <c r="H27" s="91">
        <v>48.799999999999983</v>
      </c>
      <c r="I27" s="88">
        <v>5.7999999999999972</v>
      </c>
      <c r="J27" s="133"/>
      <c r="K27" s="88">
        <v>12.700000000000003</v>
      </c>
      <c r="L27" s="133"/>
      <c r="M27" s="33">
        <v>2.7999999999999989</v>
      </c>
      <c r="N27" s="302"/>
      <c r="O27" s="301"/>
    </row>
    <row r="28" spans="1:15" ht="12.75" customHeight="1" x14ac:dyDescent="0.25">
      <c r="A28" s="285">
        <v>2004.07</v>
      </c>
      <c r="B28" s="160">
        <f t="shared" si="1"/>
        <v>445.83550300000013</v>
      </c>
      <c r="C28" s="161">
        <f t="shared" si="2"/>
        <v>441.33550300000013</v>
      </c>
      <c r="D28" s="161">
        <f t="shared" si="0"/>
        <v>337.93550300000015</v>
      </c>
      <c r="E28" s="162">
        <f>'1.3'!B28</f>
        <v>114.835503</v>
      </c>
      <c r="F28" s="88">
        <v>223.10000000000014</v>
      </c>
      <c r="G28" s="133"/>
      <c r="H28" s="91">
        <v>69.300000000000011</v>
      </c>
      <c r="I28" s="88">
        <v>6.7000000000000028</v>
      </c>
      <c r="J28" s="133"/>
      <c r="K28" s="88">
        <v>27.400000000000006</v>
      </c>
      <c r="L28" s="133"/>
      <c r="M28" s="33">
        <v>4.5</v>
      </c>
      <c r="N28" s="302"/>
      <c r="O28" s="301"/>
    </row>
    <row r="29" spans="1:15" ht="12.75" customHeight="1" x14ac:dyDescent="0.25">
      <c r="A29" s="285">
        <v>2004.08</v>
      </c>
      <c r="B29" s="160">
        <f t="shared" si="1"/>
        <v>467.31059999999979</v>
      </c>
      <c r="C29" s="161">
        <f t="shared" si="2"/>
        <v>464.41059999999982</v>
      </c>
      <c r="D29" s="161">
        <f t="shared" si="0"/>
        <v>382.51059999999984</v>
      </c>
      <c r="E29" s="162">
        <f>'1.3'!B29</f>
        <v>141.81059999999999</v>
      </c>
      <c r="F29" s="88">
        <v>240.69999999999982</v>
      </c>
      <c r="G29" s="133"/>
      <c r="H29" s="91">
        <v>49.699999999999989</v>
      </c>
      <c r="I29" s="88">
        <v>11</v>
      </c>
      <c r="J29" s="133"/>
      <c r="K29" s="88">
        <v>21.199999999999989</v>
      </c>
      <c r="L29" s="133"/>
      <c r="M29" s="33">
        <v>2.9000000000000021</v>
      </c>
      <c r="N29" s="302"/>
      <c r="O29" s="301"/>
    </row>
    <row r="30" spans="1:15" ht="12.75" customHeight="1" x14ac:dyDescent="0.25">
      <c r="A30" s="285">
        <v>2004.09</v>
      </c>
      <c r="B30" s="160">
        <f t="shared" si="1"/>
        <v>424.84920700000009</v>
      </c>
      <c r="C30" s="161">
        <f t="shared" si="2"/>
        <v>422.84920700000009</v>
      </c>
      <c r="D30" s="161">
        <f t="shared" si="0"/>
        <v>321.14920700000005</v>
      </c>
      <c r="E30" s="162">
        <f>'1.3'!B30</f>
        <v>124.94920700000002</v>
      </c>
      <c r="F30" s="88">
        <v>196.20000000000005</v>
      </c>
      <c r="G30" s="133"/>
      <c r="H30" s="91">
        <v>49.700000000000045</v>
      </c>
      <c r="I30" s="88">
        <v>7.9000000000000057</v>
      </c>
      <c r="J30" s="133"/>
      <c r="K30" s="88">
        <v>44.099999999999994</v>
      </c>
      <c r="L30" s="133"/>
      <c r="M30" s="33">
        <v>2</v>
      </c>
      <c r="N30" s="302"/>
      <c r="O30" s="301"/>
    </row>
    <row r="31" spans="1:15" ht="12.75" customHeight="1" x14ac:dyDescent="0.25">
      <c r="A31" s="285">
        <v>2004.1</v>
      </c>
      <c r="B31" s="160">
        <f t="shared" si="1"/>
        <v>494.51865699999985</v>
      </c>
      <c r="C31" s="161">
        <f t="shared" si="2"/>
        <v>490.41865699999983</v>
      </c>
      <c r="D31" s="161">
        <f t="shared" si="0"/>
        <v>383.11865699999987</v>
      </c>
      <c r="E31" s="162">
        <f>'1.3'!B31</f>
        <v>138.71865699999998</v>
      </c>
      <c r="F31" s="88">
        <v>244.39999999999986</v>
      </c>
      <c r="G31" s="133"/>
      <c r="H31" s="91">
        <v>51.599999999999966</v>
      </c>
      <c r="I31" s="88">
        <v>9.6999999999999886</v>
      </c>
      <c r="J31" s="133"/>
      <c r="K31" s="88">
        <v>46</v>
      </c>
      <c r="L31" s="133"/>
      <c r="M31" s="33">
        <v>4.0999999999999979</v>
      </c>
      <c r="N31" s="302"/>
      <c r="O31" s="301"/>
    </row>
    <row r="32" spans="1:15" ht="12.75" customHeight="1" x14ac:dyDescent="0.25">
      <c r="A32" s="285">
        <v>2004.11</v>
      </c>
      <c r="B32" s="160">
        <f t="shared" si="1"/>
        <v>491.95848800000016</v>
      </c>
      <c r="C32" s="161">
        <f t="shared" si="2"/>
        <v>486.25848800000017</v>
      </c>
      <c r="D32" s="161">
        <f t="shared" si="0"/>
        <v>353.05848800000018</v>
      </c>
      <c r="E32" s="162">
        <f>'1.3'!B32</f>
        <v>124.758488</v>
      </c>
      <c r="F32" s="88">
        <v>228.30000000000018</v>
      </c>
      <c r="G32" s="133"/>
      <c r="H32" s="91">
        <v>52.099999999999966</v>
      </c>
      <c r="I32" s="88">
        <v>47.100000000000009</v>
      </c>
      <c r="J32" s="133"/>
      <c r="K32" s="88">
        <v>34</v>
      </c>
      <c r="L32" s="133"/>
      <c r="M32" s="33">
        <v>5.6999999999999993</v>
      </c>
      <c r="N32" s="302"/>
      <c r="O32" s="301"/>
    </row>
    <row r="33" spans="1:15" ht="12.75" customHeight="1" x14ac:dyDescent="0.25">
      <c r="A33" s="285">
        <v>2004.12</v>
      </c>
      <c r="B33" s="160">
        <f t="shared" si="1"/>
        <v>1176.733804</v>
      </c>
      <c r="C33" s="161">
        <f t="shared" si="2"/>
        <v>1169.9658039999999</v>
      </c>
      <c r="D33" s="161">
        <f t="shared" si="0"/>
        <v>339.23780399999998</v>
      </c>
      <c r="E33" s="162">
        <f>'1.3'!B33</f>
        <v>127.33380400000001</v>
      </c>
      <c r="F33" s="88">
        <v>211.904</v>
      </c>
      <c r="G33" s="133"/>
      <c r="H33" s="91">
        <v>109.38400000000001</v>
      </c>
      <c r="I33" s="88">
        <v>35.891000000000005</v>
      </c>
      <c r="J33" s="133"/>
      <c r="K33" s="88">
        <v>685.45299999999997</v>
      </c>
      <c r="L33" s="133"/>
      <c r="M33" s="33">
        <v>6.7680000000000007</v>
      </c>
      <c r="N33" s="302"/>
      <c r="O33" s="301"/>
    </row>
    <row r="34" spans="1:15" ht="12.75" customHeight="1" x14ac:dyDescent="0.25">
      <c r="A34" s="285">
        <v>2005.01</v>
      </c>
      <c r="B34" s="160">
        <f t="shared" si="1"/>
        <v>412.89190200000007</v>
      </c>
      <c r="C34" s="161">
        <f t="shared" si="2"/>
        <v>408.09190200000006</v>
      </c>
      <c r="D34" s="161">
        <f t="shared" si="0"/>
        <v>356.19190200000003</v>
      </c>
      <c r="E34" s="162">
        <f>'1.3'!B34</f>
        <v>137.29190199999999</v>
      </c>
      <c r="F34" s="88">
        <v>218.9</v>
      </c>
      <c r="G34" s="133"/>
      <c r="H34" s="91">
        <v>17.600000000000001</v>
      </c>
      <c r="I34" s="88">
        <v>6</v>
      </c>
      <c r="J34" s="133"/>
      <c r="K34" s="88">
        <v>28.3</v>
      </c>
      <c r="L34" s="133"/>
      <c r="M34" s="33">
        <v>4.8</v>
      </c>
      <c r="N34" s="302"/>
      <c r="O34" s="301"/>
    </row>
    <row r="35" spans="1:15" ht="12.75" customHeight="1" x14ac:dyDescent="0.25">
      <c r="A35" s="285">
        <v>2005.02</v>
      </c>
      <c r="B35" s="160">
        <f t="shared" si="1"/>
        <v>443.49702000000002</v>
      </c>
      <c r="C35" s="161">
        <f t="shared" si="2"/>
        <v>437.39702</v>
      </c>
      <c r="D35" s="161">
        <f t="shared" si="0"/>
        <v>363.79702000000003</v>
      </c>
      <c r="E35" s="162">
        <f>'1.3'!B35</f>
        <v>150.39702000000003</v>
      </c>
      <c r="F35" s="88">
        <v>213.4</v>
      </c>
      <c r="G35" s="133"/>
      <c r="H35" s="91">
        <v>55.4</v>
      </c>
      <c r="I35" s="88">
        <v>9.3000000000000007</v>
      </c>
      <c r="J35" s="133"/>
      <c r="K35" s="88">
        <v>8.9000000000000021</v>
      </c>
      <c r="L35" s="133"/>
      <c r="M35" s="33">
        <v>6.1000000000000005</v>
      </c>
      <c r="N35" s="302"/>
      <c r="O35" s="301"/>
    </row>
    <row r="36" spans="1:15" ht="12.75" customHeight="1" x14ac:dyDescent="0.25">
      <c r="A36" s="285">
        <v>2005.03</v>
      </c>
      <c r="B36" s="160">
        <f t="shared" si="1"/>
        <v>419.84373700000003</v>
      </c>
      <c r="C36" s="161">
        <f t="shared" si="2"/>
        <v>418.34373700000003</v>
      </c>
      <c r="D36" s="161">
        <f t="shared" si="0"/>
        <v>330.14373699999999</v>
      </c>
      <c r="E36" s="162">
        <f>'1.3'!B36</f>
        <v>120.04373699999999</v>
      </c>
      <c r="F36" s="88">
        <v>210.09999999999997</v>
      </c>
      <c r="G36" s="133"/>
      <c r="H36" s="91">
        <v>56.599999999999994</v>
      </c>
      <c r="I36" s="88">
        <v>8.3000000000000007</v>
      </c>
      <c r="J36" s="133"/>
      <c r="K36" s="88">
        <v>23.299999999999997</v>
      </c>
      <c r="L36" s="133"/>
      <c r="M36" s="33">
        <v>1.5</v>
      </c>
      <c r="N36" s="302"/>
      <c r="O36" s="301"/>
    </row>
    <row r="37" spans="1:15" ht="12.75" customHeight="1" x14ac:dyDescent="0.25">
      <c r="A37" s="285">
        <v>2005.04</v>
      </c>
      <c r="B37" s="160">
        <f t="shared" si="1"/>
        <v>479.34644700000013</v>
      </c>
      <c r="C37" s="161">
        <f t="shared" si="2"/>
        <v>474.44644700000015</v>
      </c>
      <c r="D37" s="161">
        <f t="shared" si="0"/>
        <v>382.7464470000001</v>
      </c>
      <c r="E37" s="162">
        <f>'1.3'!B37</f>
        <v>142.44644700000001</v>
      </c>
      <c r="F37" s="88">
        <v>240.30000000000007</v>
      </c>
      <c r="G37" s="133"/>
      <c r="H37" s="91">
        <v>55.099999999999994</v>
      </c>
      <c r="I37" s="88">
        <v>7.5999999999999979</v>
      </c>
      <c r="J37" s="133"/>
      <c r="K37" s="88">
        <v>29</v>
      </c>
      <c r="L37" s="133"/>
      <c r="M37" s="33">
        <v>4.9000000000000004</v>
      </c>
      <c r="N37" s="302"/>
      <c r="O37" s="301"/>
    </row>
    <row r="38" spans="1:15" ht="12.75" customHeight="1" x14ac:dyDescent="0.25">
      <c r="A38" s="285">
        <v>2005.05</v>
      </c>
      <c r="B38" s="160">
        <f t="shared" si="1"/>
        <v>555.43656799999985</v>
      </c>
      <c r="C38" s="161">
        <f t="shared" si="2"/>
        <v>549.83656799999983</v>
      </c>
      <c r="D38" s="161">
        <f t="shared" si="0"/>
        <v>488.43656799999991</v>
      </c>
      <c r="E38" s="162">
        <f>'1.3'!B38</f>
        <v>148.336568</v>
      </c>
      <c r="F38" s="88">
        <v>340.09999999999991</v>
      </c>
      <c r="G38" s="133"/>
      <c r="H38" s="91">
        <v>25.200000000000017</v>
      </c>
      <c r="I38" s="88">
        <v>9.3000000000000007</v>
      </c>
      <c r="J38" s="133"/>
      <c r="K38" s="88">
        <v>26.900000000000006</v>
      </c>
      <c r="L38" s="133"/>
      <c r="M38" s="33">
        <v>5.5999999999999979</v>
      </c>
      <c r="N38" s="302"/>
      <c r="O38" s="301"/>
    </row>
    <row r="39" spans="1:15" ht="12.75" customHeight="1" x14ac:dyDescent="0.25">
      <c r="A39" s="285">
        <v>2005.06</v>
      </c>
      <c r="B39" s="160">
        <f t="shared" si="1"/>
        <v>610.52820800000006</v>
      </c>
      <c r="C39" s="161">
        <f t="shared" si="2"/>
        <v>603.92820800000004</v>
      </c>
      <c r="D39" s="161">
        <f t="shared" si="0"/>
        <v>474.52820800000006</v>
      </c>
      <c r="E39" s="162">
        <f>'1.3'!B39</f>
        <v>156.128208</v>
      </c>
      <c r="F39" s="88">
        <v>318.40000000000009</v>
      </c>
      <c r="G39" s="133"/>
      <c r="H39" s="91">
        <v>102.4</v>
      </c>
      <c r="I39" s="88">
        <v>7.6000000000000014</v>
      </c>
      <c r="J39" s="133"/>
      <c r="K39" s="88">
        <v>19.400000000000006</v>
      </c>
      <c r="L39" s="133"/>
      <c r="M39" s="33">
        <v>6.6000000000000014</v>
      </c>
      <c r="N39" s="302"/>
      <c r="O39" s="301"/>
    </row>
    <row r="40" spans="1:15" ht="12.75" customHeight="1" x14ac:dyDescent="0.25">
      <c r="A40" s="285">
        <v>2005.07</v>
      </c>
      <c r="B40" s="160">
        <f t="shared" si="1"/>
        <v>526.67535999999984</v>
      </c>
      <c r="C40" s="161">
        <f t="shared" si="2"/>
        <v>518.07535999999982</v>
      </c>
      <c r="D40" s="161">
        <f t="shared" si="0"/>
        <v>403.77535999999992</v>
      </c>
      <c r="E40" s="162">
        <f>'1.3'!B40</f>
        <v>152.67536000000001</v>
      </c>
      <c r="F40" s="88">
        <v>251.09999999999991</v>
      </c>
      <c r="G40" s="133"/>
      <c r="H40" s="91">
        <v>67.199999999999989</v>
      </c>
      <c r="I40" s="88">
        <v>8.6999999999999957</v>
      </c>
      <c r="J40" s="133"/>
      <c r="K40" s="88">
        <v>38.399999999999977</v>
      </c>
      <c r="L40" s="133"/>
      <c r="M40" s="33">
        <v>8.6000000000000014</v>
      </c>
      <c r="N40" s="302"/>
      <c r="O40" s="301"/>
    </row>
    <row r="41" spans="1:15" ht="12.75" customHeight="1" x14ac:dyDescent="0.25">
      <c r="A41" s="285">
        <v>2005.08</v>
      </c>
      <c r="B41" s="160">
        <f t="shared" si="1"/>
        <v>515.80885400000011</v>
      </c>
      <c r="C41" s="161">
        <f t="shared" si="2"/>
        <v>497.90885400000013</v>
      </c>
      <c r="D41" s="161">
        <f t="shared" si="0"/>
        <v>408.00885400000016</v>
      </c>
      <c r="E41" s="162">
        <f>'1.3'!B41</f>
        <v>138.90885400000002</v>
      </c>
      <c r="F41" s="88">
        <v>269.10000000000014</v>
      </c>
      <c r="G41" s="133"/>
      <c r="H41" s="91">
        <v>61</v>
      </c>
      <c r="I41" s="88">
        <v>9.5</v>
      </c>
      <c r="J41" s="133"/>
      <c r="K41" s="88">
        <v>19.400000000000006</v>
      </c>
      <c r="L41" s="133"/>
      <c r="M41" s="33">
        <v>17.899999999999999</v>
      </c>
      <c r="N41" s="302"/>
      <c r="O41" s="301"/>
    </row>
    <row r="42" spans="1:15" ht="12.75" customHeight="1" x14ac:dyDescent="0.25">
      <c r="A42" s="285">
        <v>2005.09</v>
      </c>
      <c r="B42" s="160">
        <f t="shared" ref="B42:B73" si="3">C42+M42</f>
        <v>508.46838700000012</v>
      </c>
      <c r="C42" s="161">
        <f t="shared" ref="C42:C73" si="4">D42+H42+I42+K42</f>
        <v>496.46838700000012</v>
      </c>
      <c r="D42" s="161">
        <f t="shared" ref="D42:D73" si="5">E42+F42</f>
        <v>397.96838700000006</v>
      </c>
      <c r="E42" s="162">
        <f>'1.3'!B42</f>
        <v>146.56838699999997</v>
      </c>
      <c r="F42" s="88">
        <v>251.40000000000009</v>
      </c>
      <c r="G42" s="133"/>
      <c r="H42" s="91">
        <v>62.699999999999989</v>
      </c>
      <c r="I42" s="88">
        <v>10.100000000000009</v>
      </c>
      <c r="J42" s="133"/>
      <c r="K42" s="88">
        <v>25.700000000000017</v>
      </c>
      <c r="L42" s="133"/>
      <c r="M42" s="33">
        <v>12</v>
      </c>
      <c r="N42" s="302"/>
      <c r="O42" s="301"/>
    </row>
    <row r="43" spans="1:15" ht="12.75" customHeight="1" x14ac:dyDescent="0.25">
      <c r="A43" s="285">
        <v>2005.1</v>
      </c>
      <c r="B43" s="160">
        <f t="shared" si="3"/>
        <v>622.52292799999964</v>
      </c>
      <c r="C43" s="161">
        <f t="shared" si="4"/>
        <v>617.02292799999964</v>
      </c>
      <c r="D43" s="161">
        <f t="shared" si="5"/>
        <v>432.42292799999973</v>
      </c>
      <c r="E43" s="162">
        <f>'1.3'!B43</f>
        <v>152.622928</v>
      </c>
      <c r="F43" s="88">
        <v>279.79999999999973</v>
      </c>
      <c r="G43" s="133"/>
      <c r="H43" s="91">
        <v>59.300000000000011</v>
      </c>
      <c r="I43" s="88">
        <v>10.399999999999991</v>
      </c>
      <c r="J43" s="133"/>
      <c r="K43" s="88">
        <v>114.89999999999998</v>
      </c>
      <c r="L43" s="133"/>
      <c r="M43" s="33">
        <v>5.5</v>
      </c>
      <c r="N43" s="302"/>
      <c r="O43" s="301"/>
    </row>
    <row r="44" spans="1:15" ht="12.75" customHeight="1" x14ac:dyDescent="0.25">
      <c r="A44" s="285">
        <v>2005.11</v>
      </c>
      <c r="B44" s="160">
        <f t="shared" si="3"/>
        <v>572.65322499999979</v>
      </c>
      <c r="C44" s="161">
        <f t="shared" si="4"/>
        <v>569.35322499999984</v>
      </c>
      <c r="D44" s="161">
        <f t="shared" si="5"/>
        <v>444.95322499999992</v>
      </c>
      <c r="E44" s="162">
        <f>'1.3'!B44</f>
        <v>157.85322500000001</v>
      </c>
      <c r="F44" s="88">
        <v>287.09999999999991</v>
      </c>
      <c r="G44" s="133"/>
      <c r="H44" s="91">
        <v>61.600000000000023</v>
      </c>
      <c r="I44" s="88">
        <v>21.600000000000009</v>
      </c>
      <c r="J44" s="133"/>
      <c r="K44" s="88">
        <v>41.199999999999989</v>
      </c>
      <c r="L44" s="133"/>
      <c r="M44" s="33">
        <v>3.2999999999999972</v>
      </c>
      <c r="N44" s="302"/>
      <c r="O44" s="301"/>
    </row>
    <row r="45" spans="1:15" ht="12.75" customHeight="1" x14ac:dyDescent="0.25">
      <c r="A45" s="285">
        <v>2005.12</v>
      </c>
      <c r="B45" s="160">
        <f t="shared" si="3"/>
        <v>1560.2496940000003</v>
      </c>
      <c r="C45" s="161">
        <f t="shared" si="4"/>
        <v>1480.6346940000003</v>
      </c>
      <c r="D45" s="161">
        <f t="shared" si="5"/>
        <v>464.79169400000012</v>
      </c>
      <c r="E45" s="162">
        <f>'1.3'!B45</f>
        <v>138.19269399999999</v>
      </c>
      <c r="F45" s="88">
        <v>326.59900000000016</v>
      </c>
      <c r="G45" s="133"/>
      <c r="H45" s="91">
        <v>139.76499999999999</v>
      </c>
      <c r="I45" s="88">
        <v>31.509999999999991</v>
      </c>
      <c r="J45" s="133"/>
      <c r="K45" s="88">
        <v>844.5680000000001</v>
      </c>
      <c r="L45" s="133"/>
      <c r="M45" s="33">
        <v>79.614999999999995</v>
      </c>
      <c r="N45" s="302"/>
      <c r="O45" s="301"/>
    </row>
    <row r="46" spans="1:15" ht="12.75" customHeight="1" x14ac:dyDescent="0.25">
      <c r="A46" s="285">
        <v>2006.01</v>
      </c>
      <c r="B46" s="160">
        <f t="shared" si="3"/>
        <v>483.30425000000002</v>
      </c>
      <c r="C46" s="161">
        <f t="shared" si="4"/>
        <v>480.00425000000001</v>
      </c>
      <c r="D46" s="161">
        <f t="shared" si="5"/>
        <v>420.30425000000002</v>
      </c>
      <c r="E46" s="162">
        <f>'1.3'!B46</f>
        <v>147.40425000000002</v>
      </c>
      <c r="F46" s="88">
        <v>272.89999999999998</v>
      </c>
      <c r="G46" s="133"/>
      <c r="H46" s="91">
        <v>21.2</v>
      </c>
      <c r="I46" s="88">
        <v>6.7</v>
      </c>
      <c r="J46" s="133"/>
      <c r="K46" s="88">
        <v>31.8</v>
      </c>
      <c r="L46" s="133"/>
      <c r="M46" s="33">
        <v>3.3</v>
      </c>
      <c r="N46" s="302"/>
      <c r="O46" s="301"/>
    </row>
    <row r="47" spans="1:15" ht="12.75" customHeight="1" x14ac:dyDescent="0.25">
      <c r="A47" s="285">
        <v>2006.02</v>
      </c>
      <c r="B47" s="160">
        <f t="shared" si="3"/>
        <v>559.74489999999992</v>
      </c>
      <c r="C47" s="161">
        <f t="shared" si="4"/>
        <v>548.04489999999987</v>
      </c>
      <c r="D47" s="161">
        <f t="shared" si="5"/>
        <v>455.44489999999996</v>
      </c>
      <c r="E47" s="162">
        <f>'1.3'!B47</f>
        <v>187.54489999999998</v>
      </c>
      <c r="F47" s="88">
        <v>267.89999999999998</v>
      </c>
      <c r="G47" s="133"/>
      <c r="H47" s="91">
        <v>64.899999999999991</v>
      </c>
      <c r="I47" s="88">
        <v>8.3999999999999986</v>
      </c>
      <c r="J47" s="133"/>
      <c r="K47" s="88">
        <v>19.3</v>
      </c>
      <c r="L47" s="133"/>
      <c r="M47" s="33">
        <v>11.7</v>
      </c>
      <c r="N47" s="302"/>
      <c r="O47" s="301"/>
    </row>
    <row r="48" spans="1:15" ht="12.75" customHeight="1" x14ac:dyDescent="0.25">
      <c r="A48" s="285">
        <v>2006.03</v>
      </c>
      <c r="B48" s="160">
        <f t="shared" si="3"/>
        <v>493.85156400000005</v>
      </c>
      <c r="C48" s="161">
        <f t="shared" si="4"/>
        <v>489.55156400000004</v>
      </c>
      <c r="D48" s="161">
        <f t="shared" si="5"/>
        <v>389.75156400000003</v>
      </c>
      <c r="E48" s="162">
        <f>'1.3'!B48</f>
        <v>146.55156399999998</v>
      </c>
      <c r="F48" s="88">
        <v>243.20000000000005</v>
      </c>
      <c r="G48" s="133"/>
      <c r="H48" s="91">
        <v>66.400000000000006</v>
      </c>
      <c r="I48" s="88">
        <v>9.1</v>
      </c>
      <c r="J48" s="133"/>
      <c r="K48" s="88">
        <v>24.300000000000004</v>
      </c>
      <c r="L48" s="133"/>
      <c r="M48" s="33">
        <v>4.3000000000000007</v>
      </c>
      <c r="N48" s="302"/>
      <c r="O48" s="301"/>
    </row>
    <row r="49" spans="1:15" ht="12.75" customHeight="1" x14ac:dyDescent="0.25">
      <c r="A49" s="285">
        <v>2006.04</v>
      </c>
      <c r="B49" s="160">
        <f t="shared" si="3"/>
        <v>545.10403699999995</v>
      </c>
      <c r="C49" s="161">
        <f t="shared" si="4"/>
        <v>525.30403699999999</v>
      </c>
      <c r="D49" s="161">
        <f t="shared" si="5"/>
        <v>394.50403699999998</v>
      </c>
      <c r="E49" s="162">
        <f>'1.3'!B49</f>
        <v>160.10403700000001</v>
      </c>
      <c r="F49" s="88">
        <v>234.39999999999998</v>
      </c>
      <c r="G49" s="133"/>
      <c r="H49" s="91">
        <v>91.4</v>
      </c>
      <c r="I49" s="88">
        <v>8.6999999999999993</v>
      </c>
      <c r="J49" s="133"/>
      <c r="K49" s="88">
        <v>30.699999999999989</v>
      </c>
      <c r="L49" s="133"/>
      <c r="M49" s="33">
        <v>19.8</v>
      </c>
      <c r="N49" s="302"/>
      <c r="O49" s="301"/>
    </row>
    <row r="50" spans="1:15" ht="12.75" customHeight="1" x14ac:dyDescent="0.25">
      <c r="A50" s="285">
        <v>2006.05</v>
      </c>
      <c r="B50" s="160">
        <f t="shared" si="3"/>
        <v>721.63026500000001</v>
      </c>
      <c r="C50" s="161">
        <f t="shared" si="4"/>
        <v>705.93026499999996</v>
      </c>
      <c r="D50" s="161">
        <f t="shared" si="5"/>
        <v>584.23026500000003</v>
      </c>
      <c r="E50" s="162">
        <f>'1.3'!B50</f>
        <v>173.93026499999999</v>
      </c>
      <c r="F50" s="88">
        <v>410.30000000000007</v>
      </c>
      <c r="G50" s="133"/>
      <c r="H50" s="91">
        <v>84.4</v>
      </c>
      <c r="I50" s="88">
        <v>16.5</v>
      </c>
      <c r="J50" s="133"/>
      <c r="K50" s="88">
        <v>20.800000000000011</v>
      </c>
      <c r="L50" s="133"/>
      <c r="M50" s="33">
        <v>15.699999999999996</v>
      </c>
      <c r="N50" s="302"/>
      <c r="O50" s="301"/>
    </row>
    <row r="51" spans="1:15" ht="12.75" customHeight="1" x14ac:dyDescent="0.25">
      <c r="A51" s="285">
        <v>2006.06</v>
      </c>
      <c r="B51" s="160">
        <f t="shared" si="3"/>
        <v>760.35313400000018</v>
      </c>
      <c r="C51" s="161">
        <f t="shared" si="4"/>
        <v>741.9531340000002</v>
      </c>
      <c r="D51" s="161">
        <f t="shared" si="5"/>
        <v>570.45313400000009</v>
      </c>
      <c r="E51" s="162">
        <f>'1.3'!B51</f>
        <v>182.75313399999999</v>
      </c>
      <c r="F51" s="88">
        <v>387.70000000000005</v>
      </c>
      <c r="G51" s="133"/>
      <c r="H51" s="91">
        <v>107.19999999999999</v>
      </c>
      <c r="I51" s="88">
        <v>41.699999999999996</v>
      </c>
      <c r="J51" s="133"/>
      <c r="K51" s="88">
        <v>22.599999999999994</v>
      </c>
      <c r="L51" s="133"/>
      <c r="M51" s="33">
        <v>18.400000000000006</v>
      </c>
      <c r="N51" s="302"/>
      <c r="O51" s="301"/>
    </row>
    <row r="52" spans="1:15" ht="12.75" customHeight="1" x14ac:dyDescent="0.25">
      <c r="A52" s="285">
        <v>2006.07</v>
      </c>
      <c r="B52" s="160">
        <f t="shared" si="3"/>
        <v>686.53230100000019</v>
      </c>
      <c r="C52" s="161">
        <f t="shared" si="4"/>
        <v>671.33230100000014</v>
      </c>
      <c r="D52" s="161">
        <f t="shared" si="5"/>
        <v>497.93230100000005</v>
      </c>
      <c r="E52" s="162">
        <f>'1.3'!B52</f>
        <v>185.03230099999999</v>
      </c>
      <c r="F52" s="88">
        <v>312.90000000000009</v>
      </c>
      <c r="G52" s="133"/>
      <c r="H52" s="91">
        <v>95.200000000000045</v>
      </c>
      <c r="I52" s="88">
        <v>39.099999999999994</v>
      </c>
      <c r="J52" s="133"/>
      <c r="K52" s="88">
        <v>39.099999999999994</v>
      </c>
      <c r="L52" s="133"/>
      <c r="M52" s="33">
        <v>15.200000000000003</v>
      </c>
      <c r="N52" s="302"/>
      <c r="O52" s="301"/>
    </row>
    <row r="53" spans="1:15" ht="12.75" customHeight="1" x14ac:dyDescent="0.25">
      <c r="A53" s="285">
        <v>2006.08</v>
      </c>
      <c r="B53" s="160">
        <f t="shared" si="3"/>
        <v>664.44628799999964</v>
      </c>
      <c r="C53" s="161">
        <f t="shared" si="4"/>
        <v>626.44628799999964</v>
      </c>
      <c r="D53" s="161">
        <f t="shared" si="5"/>
        <v>507.74628799999971</v>
      </c>
      <c r="E53" s="162">
        <f>'1.3'!B53</f>
        <v>167.94628800000001</v>
      </c>
      <c r="F53" s="88">
        <v>339.79999999999973</v>
      </c>
      <c r="G53" s="133"/>
      <c r="H53" s="91">
        <v>85.699999999999932</v>
      </c>
      <c r="I53" s="88">
        <v>11.5</v>
      </c>
      <c r="J53" s="133"/>
      <c r="K53" s="88">
        <v>21.5</v>
      </c>
      <c r="L53" s="133"/>
      <c r="M53" s="33">
        <v>38</v>
      </c>
      <c r="N53" s="302"/>
      <c r="O53" s="301"/>
    </row>
    <row r="54" spans="1:15" ht="12.75" customHeight="1" x14ac:dyDescent="0.25">
      <c r="A54" s="285">
        <v>2006.09</v>
      </c>
      <c r="B54" s="160">
        <f t="shared" si="3"/>
        <v>670.82701800000029</v>
      </c>
      <c r="C54" s="161">
        <f t="shared" si="4"/>
        <v>634.72701800000027</v>
      </c>
      <c r="D54" s="161">
        <f t="shared" si="5"/>
        <v>514.52701800000023</v>
      </c>
      <c r="E54" s="162">
        <f>'1.3'!B54</f>
        <v>178.32701800000001</v>
      </c>
      <c r="F54" s="88">
        <v>336.20000000000027</v>
      </c>
      <c r="G54" s="133"/>
      <c r="H54" s="91">
        <v>86.200000000000045</v>
      </c>
      <c r="I54" s="88">
        <v>10.800000000000011</v>
      </c>
      <c r="J54" s="133"/>
      <c r="K54" s="88">
        <v>23.200000000000017</v>
      </c>
      <c r="L54" s="133"/>
      <c r="M54" s="33">
        <v>36.099999999999994</v>
      </c>
      <c r="N54" s="302"/>
      <c r="O54" s="301"/>
    </row>
    <row r="55" spans="1:15" ht="12.75" customHeight="1" x14ac:dyDescent="0.25">
      <c r="A55" s="285">
        <v>2006.1</v>
      </c>
      <c r="B55" s="160">
        <f t="shared" si="3"/>
        <v>682.0889279999999</v>
      </c>
      <c r="C55" s="161">
        <f t="shared" si="4"/>
        <v>643.28892799999994</v>
      </c>
      <c r="D55" s="161">
        <f t="shared" si="5"/>
        <v>522.38892799999996</v>
      </c>
      <c r="E55" s="162">
        <f>'1.3'!B55</f>
        <v>180.88892799999999</v>
      </c>
      <c r="F55" s="88">
        <v>341.5</v>
      </c>
      <c r="G55" s="133"/>
      <c r="H55" s="91">
        <v>85.199999999999932</v>
      </c>
      <c r="I55" s="88">
        <v>9.5999999999999943</v>
      </c>
      <c r="J55" s="133"/>
      <c r="K55" s="88">
        <v>26.099999999999966</v>
      </c>
      <c r="L55" s="133"/>
      <c r="M55" s="33">
        <v>38.800000000000011</v>
      </c>
      <c r="N55" s="302"/>
      <c r="O55" s="301"/>
    </row>
    <row r="56" spans="1:15" ht="12.75" customHeight="1" x14ac:dyDescent="0.25">
      <c r="A56" s="285">
        <v>2006.11</v>
      </c>
      <c r="B56" s="160">
        <f t="shared" si="3"/>
        <v>678.88882099999989</v>
      </c>
      <c r="C56" s="161">
        <f t="shared" si="4"/>
        <v>668.48882099999992</v>
      </c>
      <c r="D56" s="161">
        <f t="shared" si="5"/>
        <v>535.18882099999985</v>
      </c>
      <c r="E56" s="162">
        <f>'1.3'!B56</f>
        <v>186.58882099999997</v>
      </c>
      <c r="F56" s="88">
        <v>348.59999999999991</v>
      </c>
      <c r="G56" s="133"/>
      <c r="H56" s="91">
        <v>87.300000000000068</v>
      </c>
      <c r="I56" s="88">
        <v>10.400000000000006</v>
      </c>
      <c r="J56" s="133"/>
      <c r="K56" s="88">
        <v>35.600000000000023</v>
      </c>
      <c r="L56" s="133"/>
      <c r="M56" s="33">
        <v>10.399999999999977</v>
      </c>
      <c r="N56" s="302"/>
      <c r="O56" s="301"/>
    </row>
    <row r="57" spans="1:15" ht="12.75" customHeight="1" x14ac:dyDescent="0.25">
      <c r="A57" s="285">
        <v>2006.12</v>
      </c>
      <c r="B57" s="160">
        <f t="shared" si="3"/>
        <v>866.56391299999973</v>
      </c>
      <c r="C57" s="161">
        <f t="shared" si="4"/>
        <v>824.16391299999975</v>
      </c>
      <c r="D57" s="161">
        <f t="shared" si="5"/>
        <v>519.8639129999998</v>
      </c>
      <c r="E57" s="162">
        <f>'1.3'!B57</f>
        <v>162.66391300000001</v>
      </c>
      <c r="F57" s="88">
        <v>357.19999999999982</v>
      </c>
      <c r="G57" s="133"/>
      <c r="H57" s="91">
        <v>184.69999999999993</v>
      </c>
      <c r="I57" s="88">
        <v>44.5</v>
      </c>
      <c r="J57" s="133"/>
      <c r="K57" s="88">
        <v>75.100000000000023</v>
      </c>
      <c r="L57" s="133"/>
      <c r="M57" s="33">
        <v>42.400000000000006</v>
      </c>
      <c r="N57" s="302"/>
      <c r="O57" s="301"/>
    </row>
    <row r="58" spans="1:15" ht="12.75" customHeight="1" x14ac:dyDescent="0.25">
      <c r="A58" s="285">
        <v>2007.01</v>
      </c>
      <c r="B58" s="160">
        <f t="shared" si="3"/>
        <v>635.67756099999997</v>
      </c>
      <c r="C58" s="161">
        <f t="shared" si="4"/>
        <v>609.27756099999999</v>
      </c>
      <c r="D58" s="161">
        <f t="shared" si="5"/>
        <v>522.37756100000001</v>
      </c>
      <c r="E58" s="162">
        <f>'1.3'!B58</f>
        <v>178.97756100000001</v>
      </c>
      <c r="F58" s="88">
        <v>343.4</v>
      </c>
      <c r="G58" s="133"/>
      <c r="H58" s="91">
        <v>28.8</v>
      </c>
      <c r="I58" s="88">
        <v>10.1</v>
      </c>
      <c r="J58" s="133"/>
      <c r="K58" s="88">
        <v>48</v>
      </c>
      <c r="L58" s="133"/>
      <c r="M58" s="33">
        <v>26.4</v>
      </c>
      <c r="N58" s="302"/>
      <c r="O58" s="301"/>
    </row>
    <row r="59" spans="1:15" ht="12.75" customHeight="1" x14ac:dyDescent="0.25">
      <c r="A59" s="285">
        <v>2007.02</v>
      </c>
      <c r="B59" s="160">
        <f t="shared" si="3"/>
        <v>770.11189900000011</v>
      </c>
      <c r="C59" s="161">
        <f t="shared" si="4"/>
        <v>745.61189900000011</v>
      </c>
      <c r="D59" s="161">
        <f t="shared" si="5"/>
        <v>562.01189900000008</v>
      </c>
      <c r="E59" s="162">
        <f>'1.3'!B59</f>
        <v>219.41189900000001</v>
      </c>
      <c r="F59" s="88">
        <v>342.6</v>
      </c>
      <c r="G59" s="133"/>
      <c r="H59" s="91">
        <v>89.100000000000009</v>
      </c>
      <c r="I59" s="88">
        <v>58.300000000000004</v>
      </c>
      <c r="J59" s="133"/>
      <c r="K59" s="88">
        <v>36.200000000000003</v>
      </c>
      <c r="L59" s="133"/>
      <c r="M59" s="33">
        <v>24.5</v>
      </c>
      <c r="N59" s="302"/>
      <c r="O59" s="301"/>
    </row>
    <row r="60" spans="1:15" ht="12.75" customHeight="1" x14ac:dyDescent="0.25">
      <c r="A60" s="285">
        <v>2007.03</v>
      </c>
      <c r="B60" s="160">
        <f t="shared" si="3"/>
        <v>712.93995100000006</v>
      </c>
      <c r="C60" s="161">
        <f t="shared" si="4"/>
        <v>689.13995100000011</v>
      </c>
      <c r="D60" s="161">
        <f t="shared" si="5"/>
        <v>499.83995100000004</v>
      </c>
      <c r="E60" s="162">
        <f>'1.3'!B60</f>
        <v>177.13995099999997</v>
      </c>
      <c r="F60" s="88">
        <v>322.70000000000005</v>
      </c>
      <c r="G60" s="133"/>
      <c r="H60" s="91">
        <v>101.6</v>
      </c>
      <c r="I60" s="88">
        <v>62.5</v>
      </c>
      <c r="J60" s="133"/>
      <c r="K60" s="88">
        <v>25.200000000000003</v>
      </c>
      <c r="L60" s="133"/>
      <c r="M60" s="33">
        <v>23.800000000000004</v>
      </c>
      <c r="N60" s="302"/>
      <c r="O60" s="301"/>
    </row>
    <row r="61" spans="1:15" ht="12.75" customHeight="1" x14ac:dyDescent="0.25">
      <c r="A61" s="285">
        <v>2007.04</v>
      </c>
      <c r="B61" s="160">
        <f t="shared" si="3"/>
        <v>689.35041699999988</v>
      </c>
      <c r="C61" s="161">
        <f t="shared" si="4"/>
        <v>676.35041699999988</v>
      </c>
      <c r="D61" s="161">
        <f t="shared" si="5"/>
        <v>500.05041699999992</v>
      </c>
      <c r="E61" s="162">
        <f>'1.3'!B61</f>
        <v>192.45041700000004</v>
      </c>
      <c r="F61" s="88">
        <v>307.59999999999991</v>
      </c>
      <c r="G61" s="133"/>
      <c r="H61" s="91">
        <v>124</v>
      </c>
      <c r="I61" s="88">
        <v>12.900000000000006</v>
      </c>
      <c r="J61" s="133"/>
      <c r="K61" s="88">
        <v>39.400000000000006</v>
      </c>
      <c r="L61" s="133"/>
      <c r="M61" s="33">
        <v>13</v>
      </c>
      <c r="N61" s="302"/>
      <c r="O61" s="301"/>
    </row>
    <row r="62" spans="1:15" ht="12.75" customHeight="1" x14ac:dyDescent="0.25">
      <c r="A62" s="285">
        <v>2007.05</v>
      </c>
      <c r="B62" s="160">
        <f t="shared" si="3"/>
        <v>895.57567700000004</v>
      </c>
      <c r="C62" s="161">
        <f t="shared" si="4"/>
        <v>875.875677</v>
      </c>
      <c r="D62" s="161">
        <f t="shared" si="5"/>
        <v>716.67567699999995</v>
      </c>
      <c r="E62" s="162">
        <f>'1.3'!B62</f>
        <v>202.875677</v>
      </c>
      <c r="F62" s="88">
        <v>513.79999999999995</v>
      </c>
      <c r="G62" s="133"/>
      <c r="H62" s="91">
        <v>118.69999999999999</v>
      </c>
      <c r="I62" s="88">
        <v>12.099999999999994</v>
      </c>
      <c r="J62" s="133"/>
      <c r="K62" s="88">
        <v>28.399999999999977</v>
      </c>
      <c r="L62" s="133"/>
      <c r="M62" s="33">
        <v>19.700000000000003</v>
      </c>
      <c r="N62" s="302"/>
      <c r="O62" s="301"/>
    </row>
    <row r="63" spans="1:15" ht="12.75" customHeight="1" x14ac:dyDescent="0.25">
      <c r="A63" s="285">
        <v>2007.06</v>
      </c>
      <c r="B63" s="160">
        <f t="shared" si="3"/>
        <v>934.80294500000014</v>
      </c>
      <c r="C63" s="161">
        <f t="shared" si="4"/>
        <v>919.90294500000016</v>
      </c>
      <c r="D63" s="161">
        <f t="shared" si="5"/>
        <v>719.5029450000003</v>
      </c>
      <c r="E63" s="162">
        <f>'1.3'!B63</f>
        <v>228.30294499999999</v>
      </c>
      <c r="F63" s="88">
        <v>491.20000000000027</v>
      </c>
      <c r="G63" s="133"/>
      <c r="H63" s="91">
        <v>150.69999999999999</v>
      </c>
      <c r="I63" s="88">
        <v>11.299999999999983</v>
      </c>
      <c r="J63" s="133"/>
      <c r="K63" s="88">
        <v>38.400000000000006</v>
      </c>
      <c r="L63" s="133"/>
      <c r="M63" s="33">
        <v>14.899999999999991</v>
      </c>
      <c r="N63" s="302"/>
      <c r="O63" s="301"/>
    </row>
    <row r="64" spans="1:15" ht="12.75" customHeight="1" x14ac:dyDescent="0.25">
      <c r="A64" s="285">
        <v>2007.07</v>
      </c>
      <c r="B64" s="160">
        <f t="shared" si="3"/>
        <v>875.53081599999996</v>
      </c>
      <c r="C64" s="161">
        <f t="shared" si="4"/>
        <v>864.33081599999991</v>
      </c>
      <c r="D64" s="161">
        <f t="shared" si="5"/>
        <v>662.73081599999978</v>
      </c>
      <c r="E64" s="162">
        <f>'1.3'!B64</f>
        <v>224.43081600000002</v>
      </c>
      <c r="F64" s="88">
        <v>438.29999999999973</v>
      </c>
      <c r="G64" s="133"/>
      <c r="H64" s="91">
        <v>135.80000000000007</v>
      </c>
      <c r="I64" s="88">
        <v>15.100000000000023</v>
      </c>
      <c r="J64" s="133"/>
      <c r="K64" s="88">
        <v>50.700000000000017</v>
      </c>
      <c r="L64" s="133"/>
      <c r="M64" s="33">
        <v>11.200000000000003</v>
      </c>
      <c r="N64" s="302"/>
      <c r="O64" s="301"/>
    </row>
    <row r="65" spans="1:15" ht="12.75" customHeight="1" x14ac:dyDescent="0.25">
      <c r="A65" s="285">
        <v>2007.08</v>
      </c>
      <c r="B65" s="160">
        <f t="shared" si="3"/>
        <v>866.9122319999999</v>
      </c>
      <c r="C65" s="161">
        <f t="shared" si="4"/>
        <v>853.9122319999999</v>
      </c>
      <c r="D65" s="161">
        <f t="shared" si="5"/>
        <v>684.21223199999997</v>
      </c>
      <c r="E65" s="162">
        <f>'1.3'!B65</f>
        <v>219.712232</v>
      </c>
      <c r="F65" s="88">
        <v>464.5</v>
      </c>
      <c r="G65" s="133"/>
      <c r="H65" s="91">
        <v>121.39999999999998</v>
      </c>
      <c r="I65" s="88">
        <v>15</v>
      </c>
      <c r="J65" s="133"/>
      <c r="K65" s="88">
        <v>33.300000000000011</v>
      </c>
      <c r="L65" s="133"/>
      <c r="M65" s="33">
        <v>13</v>
      </c>
      <c r="N65" s="302"/>
      <c r="O65" s="301"/>
    </row>
    <row r="66" spans="1:15" ht="12.75" customHeight="1" x14ac:dyDescent="0.25">
      <c r="A66" s="285">
        <v>2007.09</v>
      </c>
      <c r="B66" s="160">
        <f t="shared" si="3"/>
        <v>836.22146599999985</v>
      </c>
      <c r="C66" s="161">
        <f t="shared" si="4"/>
        <v>823.32146599999987</v>
      </c>
      <c r="D66" s="161">
        <f t="shared" si="5"/>
        <v>643.32146599999987</v>
      </c>
      <c r="E66" s="162">
        <f>'1.3'!B66</f>
        <v>225.22146599999999</v>
      </c>
      <c r="F66" s="88">
        <v>418.09999999999991</v>
      </c>
      <c r="G66" s="133"/>
      <c r="H66" s="91">
        <v>129.5</v>
      </c>
      <c r="I66" s="88">
        <v>13.699999999999989</v>
      </c>
      <c r="J66" s="133"/>
      <c r="K66" s="88">
        <v>36.799999999999955</v>
      </c>
      <c r="L66" s="133"/>
      <c r="M66" s="33">
        <v>12.900000000000006</v>
      </c>
      <c r="N66" s="302"/>
      <c r="O66" s="301"/>
    </row>
    <row r="67" spans="1:15" ht="12.75" customHeight="1" x14ac:dyDescent="0.25">
      <c r="A67" s="285">
        <v>2007.1</v>
      </c>
      <c r="B67" s="160">
        <f t="shared" si="3"/>
        <v>839.50959500000044</v>
      </c>
      <c r="C67" s="161">
        <f t="shared" si="4"/>
        <v>827.40959500000042</v>
      </c>
      <c r="D67" s="161">
        <f t="shared" si="5"/>
        <v>649.90959500000031</v>
      </c>
      <c r="E67" s="162">
        <f>'1.3'!B67</f>
        <v>233.20959500000001</v>
      </c>
      <c r="F67" s="88">
        <v>416.70000000000027</v>
      </c>
      <c r="G67" s="133"/>
      <c r="H67" s="91">
        <v>134.80000000000007</v>
      </c>
      <c r="I67" s="88">
        <v>16.099999999999994</v>
      </c>
      <c r="J67" s="133"/>
      <c r="K67" s="88">
        <v>26.600000000000023</v>
      </c>
      <c r="L67" s="133"/>
      <c r="M67" s="33">
        <v>12.099999999999994</v>
      </c>
      <c r="N67" s="302"/>
      <c r="O67" s="301"/>
    </row>
    <row r="68" spans="1:15" ht="12.75" customHeight="1" x14ac:dyDescent="0.25">
      <c r="A68" s="285">
        <v>2007.11</v>
      </c>
      <c r="B68" s="160">
        <f t="shared" si="3"/>
        <v>928.59611999999947</v>
      </c>
      <c r="C68" s="161">
        <f t="shared" si="4"/>
        <v>902.99611999999945</v>
      </c>
      <c r="D68" s="161">
        <f t="shared" si="5"/>
        <v>702.69611999999961</v>
      </c>
      <c r="E68" s="162">
        <f>'1.3'!B68</f>
        <v>247.19612000000001</v>
      </c>
      <c r="F68" s="88">
        <v>455.49999999999955</v>
      </c>
      <c r="G68" s="133"/>
      <c r="H68" s="91">
        <v>138.59999999999991</v>
      </c>
      <c r="I68" s="88">
        <v>15.800000000000011</v>
      </c>
      <c r="J68" s="133"/>
      <c r="K68" s="88">
        <v>45.899999999999977</v>
      </c>
      <c r="L68" s="133"/>
      <c r="M68" s="33">
        <v>25.599999999999994</v>
      </c>
      <c r="N68" s="302"/>
      <c r="O68" s="301"/>
    </row>
    <row r="69" spans="1:15" ht="12.75" customHeight="1" x14ac:dyDescent="0.25">
      <c r="A69" s="285">
        <v>2007.12</v>
      </c>
      <c r="B69" s="160">
        <f t="shared" si="3"/>
        <v>1077.6607199999999</v>
      </c>
      <c r="C69" s="161">
        <f t="shared" si="4"/>
        <v>1070.3607199999999</v>
      </c>
      <c r="D69" s="161">
        <f t="shared" si="5"/>
        <v>705.06071999999995</v>
      </c>
      <c r="E69" s="162">
        <f>'1.3'!B69</f>
        <v>221.06072</v>
      </c>
      <c r="F69" s="88">
        <v>484</v>
      </c>
      <c r="G69" s="133"/>
      <c r="H69" s="91">
        <v>279.29999999999995</v>
      </c>
      <c r="I69" s="88">
        <v>23.200000000000017</v>
      </c>
      <c r="J69" s="133"/>
      <c r="K69" s="88">
        <v>62.800000000000011</v>
      </c>
      <c r="L69" s="133"/>
      <c r="M69" s="33">
        <v>7.3000000000000114</v>
      </c>
      <c r="N69" s="302"/>
      <c r="O69" s="301"/>
    </row>
    <row r="70" spans="1:15" ht="12.75" customHeight="1" x14ac:dyDescent="0.25">
      <c r="A70" s="285">
        <v>2008.01</v>
      </c>
      <c r="B70" s="160">
        <f t="shared" si="3"/>
        <v>875.53172399999994</v>
      </c>
      <c r="C70" s="161">
        <f t="shared" si="4"/>
        <v>868.63172399999996</v>
      </c>
      <c r="D70" s="161">
        <f t="shared" si="5"/>
        <v>712.83172400000001</v>
      </c>
      <c r="E70" s="162">
        <f>'1.3'!B70</f>
        <v>238.63172400000002</v>
      </c>
      <c r="F70" s="88">
        <v>474.2</v>
      </c>
      <c r="G70" s="133"/>
      <c r="H70" s="91">
        <v>56.1</v>
      </c>
      <c r="I70" s="88">
        <v>63.8</v>
      </c>
      <c r="J70" s="133"/>
      <c r="K70" s="88">
        <v>35.9</v>
      </c>
      <c r="L70" s="133"/>
      <c r="M70" s="33">
        <v>6.9</v>
      </c>
      <c r="N70" s="302"/>
      <c r="O70" s="301"/>
    </row>
    <row r="71" spans="1:15" ht="12.75" customHeight="1" x14ac:dyDescent="0.25">
      <c r="A71" s="285">
        <v>2008.02</v>
      </c>
      <c r="B71" s="160">
        <f t="shared" si="3"/>
        <v>1005.9771140000001</v>
      </c>
      <c r="C71" s="161">
        <f t="shared" si="4"/>
        <v>990.7771140000001</v>
      </c>
      <c r="D71" s="161">
        <f t="shared" si="5"/>
        <v>729.97711400000003</v>
      </c>
      <c r="E71" s="162">
        <f>'1.3'!B71</f>
        <v>284.47711400000003</v>
      </c>
      <c r="F71" s="88">
        <v>445.50000000000006</v>
      </c>
      <c r="G71" s="133"/>
      <c r="H71" s="91">
        <v>143.6</v>
      </c>
      <c r="I71" s="88">
        <v>63.7</v>
      </c>
      <c r="J71" s="133"/>
      <c r="K71" s="88">
        <v>53.500000000000007</v>
      </c>
      <c r="L71" s="133"/>
      <c r="M71" s="33">
        <v>15.200000000000001</v>
      </c>
      <c r="N71" s="302"/>
      <c r="O71" s="301"/>
    </row>
    <row r="72" spans="1:15" ht="12.75" customHeight="1" x14ac:dyDescent="0.25">
      <c r="A72" s="285">
        <v>2008.03</v>
      </c>
      <c r="B72" s="160">
        <f t="shared" si="3"/>
        <v>861.52618400000017</v>
      </c>
      <c r="C72" s="161">
        <f t="shared" si="4"/>
        <v>852.42618400000015</v>
      </c>
      <c r="D72" s="161">
        <f t="shared" si="5"/>
        <v>608.62618399999997</v>
      </c>
      <c r="E72" s="162">
        <f>'1.3'!B72</f>
        <v>225.02618400000003</v>
      </c>
      <c r="F72" s="88">
        <v>383.59999999999991</v>
      </c>
      <c r="G72" s="133"/>
      <c r="H72" s="91">
        <v>148.90000000000003</v>
      </c>
      <c r="I72" s="88">
        <v>66.699999999999989</v>
      </c>
      <c r="J72" s="133"/>
      <c r="K72" s="88">
        <v>28.199999999999989</v>
      </c>
      <c r="L72" s="133"/>
      <c r="M72" s="33">
        <v>9.0999999999999979</v>
      </c>
      <c r="N72" s="302"/>
      <c r="O72" s="301"/>
    </row>
    <row r="73" spans="1:15" ht="12.75" customHeight="1" x14ac:dyDescent="0.25">
      <c r="A73" s="285">
        <v>2008.04</v>
      </c>
      <c r="B73" s="160">
        <f t="shared" si="3"/>
        <v>1003.4846330000003</v>
      </c>
      <c r="C73" s="161">
        <f t="shared" si="4"/>
        <v>963.98463300000026</v>
      </c>
      <c r="D73" s="161">
        <f t="shared" si="5"/>
        <v>703.68463300000019</v>
      </c>
      <c r="E73" s="162">
        <f>'1.3'!B73</f>
        <v>256.58463300000005</v>
      </c>
      <c r="F73" s="88">
        <v>447.10000000000014</v>
      </c>
      <c r="G73" s="133"/>
      <c r="H73" s="91">
        <v>159.29999999999995</v>
      </c>
      <c r="I73" s="88">
        <v>68.300000000000011</v>
      </c>
      <c r="J73" s="133"/>
      <c r="K73" s="88">
        <v>32.700000000000017</v>
      </c>
      <c r="L73" s="133"/>
      <c r="M73" s="33">
        <v>39.5</v>
      </c>
      <c r="N73" s="302"/>
      <c r="O73" s="301"/>
    </row>
    <row r="74" spans="1:15" ht="12.75" customHeight="1" x14ac:dyDescent="0.25">
      <c r="A74" s="285">
        <v>2008.05</v>
      </c>
      <c r="B74" s="160">
        <f t="shared" ref="B74:B105" si="6">C74+M74</f>
        <v>1224.2236350000001</v>
      </c>
      <c r="C74" s="161">
        <f t="shared" ref="C74:C105" si="7">D74+H74+I74+K74</f>
        <v>1206.523635</v>
      </c>
      <c r="D74" s="161">
        <f t="shared" ref="D74:D105" si="8">E74+F74</f>
        <v>897.82363500000008</v>
      </c>
      <c r="E74" s="162">
        <f>'1.3'!B74</f>
        <v>276.92363499999999</v>
      </c>
      <c r="F74" s="88">
        <v>620.90000000000009</v>
      </c>
      <c r="G74" s="133"/>
      <c r="H74" s="91">
        <v>196.89999999999998</v>
      </c>
      <c r="I74" s="88">
        <v>75.399999999999977</v>
      </c>
      <c r="J74" s="133"/>
      <c r="K74" s="88">
        <v>36.399999999999977</v>
      </c>
      <c r="L74" s="133"/>
      <c r="M74" s="33">
        <v>17.700000000000003</v>
      </c>
      <c r="N74" s="302"/>
      <c r="O74" s="301"/>
    </row>
    <row r="75" spans="1:15" ht="12.75" customHeight="1" x14ac:dyDescent="0.25">
      <c r="A75" s="285">
        <v>2008.06</v>
      </c>
      <c r="B75" s="160">
        <f t="shared" si="6"/>
        <v>1257.7470859999996</v>
      </c>
      <c r="C75" s="161">
        <f t="shared" si="7"/>
        <v>1248.4470859999997</v>
      </c>
      <c r="D75" s="161">
        <f t="shared" si="8"/>
        <v>895.14708599999972</v>
      </c>
      <c r="E75" s="162">
        <f>'1.3'!B75</f>
        <v>288.34708599999999</v>
      </c>
      <c r="F75" s="88">
        <v>606.79999999999973</v>
      </c>
      <c r="G75" s="133"/>
      <c r="H75" s="91">
        <v>234.30000000000007</v>
      </c>
      <c r="I75" s="88">
        <v>74.800000000000011</v>
      </c>
      <c r="J75" s="133"/>
      <c r="K75" s="88">
        <v>44.200000000000017</v>
      </c>
      <c r="L75" s="133"/>
      <c r="M75" s="33">
        <v>9.2999999999999972</v>
      </c>
      <c r="N75" s="302"/>
      <c r="O75" s="301"/>
    </row>
    <row r="76" spans="1:15" ht="12.75" customHeight="1" x14ac:dyDescent="0.25">
      <c r="A76" s="285">
        <v>2008.07</v>
      </c>
      <c r="B76" s="160">
        <f t="shared" si="6"/>
        <v>1206.2480959999996</v>
      </c>
      <c r="C76" s="161">
        <f t="shared" si="7"/>
        <v>1198.1480959999997</v>
      </c>
      <c r="D76" s="161">
        <f t="shared" si="8"/>
        <v>871.7480959999998</v>
      </c>
      <c r="E76" s="162">
        <f>'1.3'!B76</f>
        <v>302.14809599999995</v>
      </c>
      <c r="F76" s="88">
        <v>569.59999999999991</v>
      </c>
      <c r="G76" s="133"/>
      <c r="H76" s="91">
        <v>192.69999999999993</v>
      </c>
      <c r="I76" s="88">
        <v>85</v>
      </c>
      <c r="J76" s="133"/>
      <c r="K76" s="88">
        <v>48.700000000000017</v>
      </c>
      <c r="L76" s="133"/>
      <c r="M76" s="33">
        <v>8.0999999999999943</v>
      </c>
      <c r="N76" s="302"/>
      <c r="O76" s="301"/>
    </row>
    <row r="77" spans="1:15" ht="12.75" customHeight="1" x14ac:dyDescent="0.25">
      <c r="A77" s="285">
        <v>2008.08</v>
      </c>
      <c r="B77" s="160">
        <f t="shared" si="6"/>
        <v>1339.1045580000007</v>
      </c>
      <c r="C77" s="161">
        <f t="shared" si="7"/>
        <v>1330.3045580000007</v>
      </c>
      <c r="D77" s="161">
        <f t="shared" si="8"/>
        <v>847.20455800000059</v>
      </c>
      <c r="E77" s="162">
        <f>'1.3'!B77</f>
        <v>290.30455799999999</v>
      </c>
      <c r="F77" s="88">
        <v>556.90000000000055</v>
      </c>
      <c r="G77" s="133"/>
      <c r="H77" s="91">
        <v>194.10000000000014</v>
      </c>
      <c r="I77" s="88">
        <v>103.09999999999997</v>
      </c>
      <c r="J77" s="133"/>
      <c r="K77" s="88">
        <v>185.89999999999998</v>
      </c>
      <c r="L77" s="133"/>
      <c r="M77" s="33">
        <v>8.7999999999999972</v>
      </c>
      <c r="N77" s="302"/>
      <c r="O77" s="301"/>
    </row>
    <row r="78" spans="1:15" ht="12.75" customHeight="1" x14ac:dyDescent="0.25">
      <c r="A78" s="285">
        <v>2008.09</v>
      </c>
      <c r="B78" s="160">
        <f t="shared" si="6"/>
        <v>1193.1622719999993</v>
      </c>
      <c r="C78" s="161">
        <f t="shared" si="7"/>
        <v>1187.6622719999993</v>
      </c>
      <c r="D78" s="161">
        <f t="shared" si="8"/>
        <v>816.26227199999948</v>
      </c>
      <c r="E78" s="162">
        <f>'1.3'!B78</f>
        <v>290.16227199999997</v>
      </c>
      <c r="F78" s="88">
        <v>526.09999999999945</v>
      </c>
      <c r="G78" s="133"/>
      <c r="H78" s="91">
        <v>203.5</v>
      </c>
      <c r="I78" s="88">
        <v>86.100000000000023</v>
      </c>
      <c r="J78" s="133"/>
      <c r="K78" s="88">
        <v>81.799999999999955</v>
      </c>
      <c r="L78" s="133"/>
      <c r="M78" s="33">
        <v>5.5</v>
      </c>
      <c r="N78" s="302"/>
      <c r="O78" s="301"/>
    </row>
    <row r="79" spans="1:15" ht="12.75" customHeight="1" x14ac:dyDescent="0.25">
      <c r="A79" s="285">
        <v>2008.1</v>
      </c>
      <c r="B79" s="160">
        <f t="shared" si="6"/>
        <v>1239.634127</v>
      </c>
      <c r="C79" s="161">
        <f t="shared" si="7"/>
        <v>1233.8341270000001</v>
      </c>
      <c r="D79" s="161">
        <f t="shared" si="8"/>
        <v>842.13412700000026</v>
      </c>
      <c r="E79" s="162">
        <f>'1.3'!B79</f>
        <v>283.33412700000002</v>
      </c>
      <c r="F79" s="88">
        <v>558.80000000000018</v>
      </c>
      <c r="G79" s="133"/>
      <c r="H79" s="91">
        <v>202.69999999999982</v>
      </c>
      <c r="I79" s="88">
        <v>89.899999999999977</v>
      </c>
      <c r="J79" s="133"/>
      <c r="K79" s="88">
        <v>99.100000000000023</v>
      </c>
      <c r="L79" s="133"/>
      <c r="M79" s="33">
        <v>5.8000000000000114</v>
      </c>
      <c r="N79" s="302"/>
      <c r="O79" s="301"/>
    </row>
    <row r="80" spans="1:15" ht="12.75" customHeight="1" x14ac:dyDescent="0.25">
      <c r="A80" s="285">
        <v>2008.11</v>
      </c>
      <c r="B80" s="160">
        <f t="shared" si="6"/>
        <v>1155.3009080000006</v>
      </c>
      <c r="C80" s="161">
        <f t="shared" si="7"/>
        <v>1145.8009080000006</v>
      </c>
      <c r="D80" s="161">
        <f t="shared" si="8"/>
        <v>784.70090800000048</v>
      </c>
      <c r="E80" s="162">
        <f>'1.3'!B80</f>
        <v>281.60090800000006</v>
      </c>
      <c r="F80" s="88">
        <v>503.10000000000036</v>
      </c>
      <c r="G80" s="133"/>
      <c r="H80" s="91">
        <v>204.60000000000014</v>
      </c>
      <c r="I80" s="88">
        <v>91.5</v>
      </c>
      <c r="J80" s="133"/>
      <c r="K80" s="88">
        <v>65</v>
      </c>
      <c r="L80" s="133"/>
      <c r="M80" s="33">
        <v>9.5</v>
      </c>
      <c r="N80" s="302"/>
      <c r="O80" s="301"/>
    </row>
    <row r="81" spans="1:15" ht="12.75" customHeight="1" x14ac:dyDescent="0.25">
      <c r="A81" s="285">
        <v>2008.12</v>
      </c>
      <c r="B81" s="160">
        <f t="shared" si="6"/>
        <v>1484.3665899999992</v>
      </c>
      <c r="C81" s="161">
        <f t="shared" si="7"/>
        <v>1478.8665899999992</v>
      </c>
      <c r="D81" s="161">
        <f t="shared" si="8"/>
        <v>826.56658999999945</v>
      </c>
      <c r="E81" s="162">
        <f>'1.3'!B81</f>
        <v>258.96659</v>
      </c>
      <c r="F81" s="88">
        <v>567.59999999999945</v>
      </c>
      <c r="G81" s="133"/>
      <c r="H81" s="91">
        <v>395.89999999999986</v>
      </c>
      <c r="I81" s="88">
        <v>140.5</v>
      </c>
      <c r="J81" s="133"/>
      <c r="K81" s="88">
        <v>115.89999999999998</v>
      </c>
      <c r="L81" s="133"/>
      <c r="M81" s="33">
        <v>5.5</v>
      </c>
      <c r="N81" s="302"/>
      <c r="O81" s="301"/>
    </row>
    <row r="82" spans="1:15" ht="12.75" customHeight="1" x14ac:dyDescent="0.25">
      <c r="A82" s="285">
        <v>2009.01</v>
      </c>
      <c r="B82" s="160">
        <f t="shared" si="6"/>
        <v>1052.2459100000001</v>
      </c>
      <c r="C82" s="161">
        <f t="shared" si="7"/>
        <v>1042.1459100000002</v>
      </c>
      <c r="D82" s="161">
        <f t="shared" si="8"/>
        <v>777.54591000000005</v>
      </c>
      <c r="E82" s="162">
        <f>'1.3'!B82</f>
        <v>295.94590999999997</v>
      </c>
      <c r="F82" s="88">
        <v>481.6</v>
      </c>
      <c r="G82" s="133"/>
      <c r="H82" s="91">
        <v>91</v>
      </c>
      <c r="I82" s="88">
        <v>87.7</v>
      </c>
      <c r="J82" s="133"/>
      <c r="K82" s="88">
        <v>85.9</v>
      </c>
      <c r="L82" s="133"/>
      <c r="M82" s="33">
        <v>10.1</v>
      </c>
      <c r="N82" s="302"/>
      <c r="O82" s="301"/>
    </row>
    <row r="83" spans="1:15" ht="12.75" customHeight="1" x14ac:dyDescent="0.25">
      <c r="A83" s="285">
        <v>2009.02</v>
      </c>
      <c r="B83" s="160">
        <f t="shared" si="6"/>
        <v>1189.02873</v>
      </c>
      <c r="C83" s="161">
        <f t="shared" si="7"/>
        <v>1179.22873</v>
      </c>
      <c r="D83" s="161">
        <f t="shared" si="8"/>
        <v>809.52873</v>
      </c>
      <c r="E83" s="162">
        <f>'1.3'!B83</f>
        <v>314.92873000000003</v>
      </c>
      <c r="F83" s="88">
        <v>494.6</v>
      </c>
      <c r="G83" s="133"/>
      <c r="H83" s="91">
        <v>207.3</v>
      </c>
      <c r="I83" s="88">
        <v>84.2</v>
      </c>
      <c r="J83" s="133"/>
      <c r="K83" s="88">
        <v>78.199999999999989</v>
      </c>
      <c r="L83" s="133"/>
      <c r="M83" s="33">
        <v>9.7999999999999989</v>
      </c>
      <c r="N83" s="302"/>
      <c r="O83" s="301"/>
    </row>
    <row r="84" spans="1:15" ht="12.75" customHeight="1" x14ac:dyDescent="0.25">
      <c r="A84" s="285">
        <v>2009.03</v>
      </c>
      <c r="B84" s="160">
        <f t="shared" si="6"/>
        <v>1089.1586599999998</v>
      </c>
      <c r="C84" s="161">
        <f t="shared" si="7"/>
        <v>1077.3586599999999</v>
      </c>
      <c r="D84" s="161">
        <f t="shared" si="8"/>
        <v>720.15866000000005</v>
      </c>
      <c r="E84" s="162">
        <f>'1.3'!B84</f>
        <v>253.45866000000004</v>
      </c>
      <c r="F84" s="88">
        <v>466.70000000000005</v>
      </c>
      <c r="G84" s="133"/>
      <c r="H84" s="91">
        <v>203.09999999999997</v>
      </c>
      <c r="I84" s="88">
        <v>86.499999999999972</v>
      </c>
      <c r="J84" s="133"/>
      <c r="K84" s="88">
        <v>67.599999999999994</v>
      </c>
      <c r="L84" s="133"/>
      <c r="M84" s="33">
        <v>11.8</v>
      </c>
      <c r="N84" s="302"/>
      <c r="O84" s="301"/>
    </row>
    <row r="85" spans="1:15" ht="12.75" customHeight="1" x14ac:dyDescent="0.25">
      <c r="A85" s="285">
        <v>2009.04</v>
      </c>
      <c r="B85" s="160">
        <f t="shared" si="6"/>
        <v>1183.3792100000001</v>
      </c>
      <c r="C85" s="161">
        <f t="shared" si="7"/>
        <v>1130.5792100000001</v>
      </c>
      <c r="D85" s="161">
        <f t="shared" si="8"/>
        <v>772.97920999999997</v>
      </c>
      <c r="E85" s="162">
        <f>'1.3'!B85</f>
        <v>298.97921000000002</v>
      </c>
      <c r="F85" s="88">
        <v>474</v>
      </c>
      <c r="G85" s="133"/>
      <c r="H85" s="91">
        <v>229</v>
      </c>
      <c r="I85" s="88">
        <v>90.900000000000034</v>
      </c>
      <c r="J85" s="133"/>
      <c r="K85" s="88">
        <v>37.699999999999989</v>
      </c>
      <c r="L85" s="133"/>
      <c r="M85" s="33">
        <v>52.8</v>
      </c>
      <c r="N85" s="302"/>
      <c r="O85" s="301"/>
    </row>
    <row r="86" spans="1:15" ht="12.75" customHeight="1" x14ac:dyDescent="0.25">
      <c r="A86" s="285">
        <v>2009.05</v>
      </c>
      <c r="B86" s="160">
        <f t="shared" si="6"/>
        <v>1419.0910299999996</v>
      </c>
      <c r="C86" s="161">
        <f t="shared" si="7"/>
        <v>1372.9910299999997</v>
      </c>
      <c r="D86" s="161">
        <f t="shared" si="8"/>
        <v>957.49102999999968</v>
      </c>
      <c r="E86" s="162">
        <f>'1.3'!B86</f>
        <v>283.69102999999996</v>
      </c>
      <c r="F86" s="88">
        <v>673.79999999999973</v>
      </c>
      <c r="G86" s="133"/>
      <c r="H86" s="91">
        <v>233.20000000000005</v>
      </c>
      <c r="I86" s="88">
        <v>92.199999999999989</v>
      </c>
      <c r="J86" s="133"/>
      <c r="K86" s="88">
        <v>90.100000000000023</v>
      </c>
      <c r="L86" s="133"/>
      <c r="M86" s="33">
        <v>46.099999999999994</v>
      </c>
      <c r="N86" s="302"/>
      <c r="O86" s="301"/>
    </row>
    <row r="87" spans="1:15" ht="12.75" customHeight="1" x14ac:dyDescent="0.25">
      <c r="A87" s="285">
        <v>2009.06</v>
      </c>
      <c r="B87" s="160">
        <f t="shared" si="6"/>
        <v>1484.96261</v>
      </c>
      <c r="C87" s="161">
        <f t="shared" si="7"/>
        <v>1438.76261</v>
      </c>
      <c r="D87" s="161">
        <f t="shared" si="8"/>
        <v>980.76261000000011</v>
      </c>
      <c r="E87" s="162">
        <f>'1.3'!B87</f>
        <v>323.86261000000002</v>
      </c>
      <c r="F87" s="88">
        <v>656.90000000000009</v>
      </c>
      <c r="G87" s="133"/>
      <c r="H87" s="91">
        <v>307.10000000000002</v>
      </c>
      <c r="I87" s="88">
        <v>102.10000000000002</v>
      </c>
      <c r="J87" s="133"/>
      <c r="K87" s="88">
        <v>48.800000000000011</v>
      </c>
      <c r="L87" s="133"/>
      <c r="M87" s="33">
        <v>46.200000000000017</v>
      </c>
      <c r="N87" s="302"/>
      <c r="O87" s="301"/>
    </row>
    <row r="88" spans="1:15" ht="12.75" customHeight="1" x14ac:dyDescent="0.25">
      <c r="A88" s="285">
        <v>2009.07</v>
      </c>
      <c r="B88" s="160">
        <f t="shared" si="6"/>
        <v>1184.63393</v>
      </c>
      <c r="C88" s="161">
        <f t="shared" si="7"/>
        <v>1139.4339299999999</v>
      </c>
      <c r="D88" s="161">
        <f t="shared" si="8"/>
        <v>619.93392999999992</v>
      </c>
      <c r="E88" s="162">
        <f>'1.3'!B88</f>
        <v>319.83392999999995</v>
      </c>
      <c r="F88" s="88">
        <v>300.09999999999991</v>
      </c>
      <c r="G88" s="133"/>
      <c r="H88" s="91">
        <v>259</v>
      </c>
      <c r="I88" s="88">
        <v>106.69999999999993</v>
      </c>
      <c r="J88" s="133"/>
      <c r="K88" s="88">
        <v>153.80000000000001</v>
      </c>
      <c r="L88" s="133"/>
      <c r="M88" s="33">
        <v>45.199999999999989</v>
      </c>
      <c r="N88" s="302"/>
      <c r="O88" s="301"/>
    </row>
    <row r="89" spans="1:15" ht="12.75" customHeight="1" x14ac:dyDescent="0.25">
      <c r="A89" s="285">
        <v>2009.08</v>
      </c>
      <c r="B89" s="160">
        <f t="shared" si="6"/>
        <v>1632.6114999999998</v>
      </c>
      <c r="C89" s="161">
        <f t="shared" si="7"/>
        <v>1602.3114999999998</v>
      </c>
      <c r="D89" s="161">
        <f t="shared" si="8"/>
        <v>1162.0114999999998</v>
      </c>
      <c r="E89" s="162">
        <f>'1.3'!B89</f>
        <v>318.81150000000002</v>
      </c>
      <c r="F89" s="88">
        <v>843.19999999999982</v>
      </c>
      <c r="G89" s="133"/>
      <c r="H89" s="91">
        <v>244.5</v>
      </c>
      <c r="I89" s="88">
        <v>107.5</v>
      </c>
      <c r="J89" s="133"/>
      <c r="K89" s="88">
        <v>88.299999999999955</v>
      </c>
      <c r="L89" s="133"/>
      <c r="M89" s="33">
        <v>30.300000000000011</v>
      </c>
      <c r="N89" s="302"/>
      <c r="O89" s="301"/>
    </row>
    <row r="90" spans="1:15" ht="12.75" customHeight="1" x14ac:dyDescent="0.25">
      <c r="A90" s="285">
        <v>2009.09</v>
      </c>
      <c r="B90" s="160">
        <f t="shared" si="6"/>
        <v>1397.0844600000007</v>
      </c>
      <c r="C90" s="161">
        <f t="shared" si="7"/>
        <v>1361.8844600000007</v>
      </c>
      <c r="D90" s="161">
        <f t="shared" si="8"/>
        <v>913.38446000000067</v>
      </c>
      <c r="E90" s="162">
        <f>'1.3'!B90</f>
        <v>347.68446</v>
      </c>
      <c r="F90" s="88">
        <v>565.70000000000073</v>
      </c>
      <c r="G90" s="133"/>
      <c r="H90" s="91">
        <v>238.59999999999991</v>
      </c>
      <c r="I90" s="88">
        <v>122.80000000000007</v>
      </c>
      <c r="J90" s="133"/>
      <c r="K90" s="88">
        <v>87.100000000000023</v>
      </c>
      <c r="L90" s="133"/>
      <c r="M90" s="33">
        <v>35.199999999999989</v>
      </c>
      <c r="N90" s="302"/>
      <c r="O90" s="301"/>
    </row>
    <row r="91" spans="1:15" ht="12.75" customHeight="1" x14ac:dyDescent="0.25">
      <c r="A91" s="285">
        <v>2009.1</v>
      </c>
      <c r="B91" s="160">
        <f t="shared" si="6"/>
        <v>1395.42824</v>
      </c>
      <c r="C91" s="161">
        <f t="shared" si="7"/>
        <v>1346.42824</v>
      </c>
      <c r="D91" s="161">
        <f t="shared" si="8"/>
        <v>936.12824000000001</v>
      </c>
      <c r="E91" s="162">
        <f>'1.3'!B91</f>
        <v>319.12823999999995</v>
      </c>
      <c r="F91" s="88">
        <v>617</v>
      </c>
      <c r="G91" s="133"/>
      <c r="H91" s="91">
        <v>240.39999999999986</v>
      </c>
      <c r="I91" s="88">
        <v>106.60000000000002</v>
      </c>
      <c r="J91" s="133"/>
      <c r="K91" s="88">
        <v>63.299999999999955</v>
      </c>
      <c r="L91" s="133"/>
      <c r="M91" s="33">
        <v>49</v>
      </c>
      <c r="N91" s="302"/>
      <c r="O91" s="301"/>
    </row>
    <row r="92" spans="1:15" ht="12.75" customHeight="1" x14ac:dyDescent="0.25">
      <c r="A92" s="285">
        <v>2009.11</v>
      </c>
      <c r="B92" s="160">
        <f t="shared" si="6"/>
        <v>1382.0552200000002</v>
      </c>
      <c r="C92" s="161">
        <f t="shared" si="7"/>
        <v>1339.5552200000002</v>
      </c>
      <c r="D92" s="161">
        <f t="shared" si="8"/>
        <v>901.45522000000005</v>
      </c>
      <c r="E92" s="162">
        <f>'1.3'!B92</f>
        <v>326.45522</v>
      </c>
      <c r="F92" s="88">
        <v>575</v>
      </c>
      <c r="G92" s="133"/>
      <c r="H92" s="91">
        <v>244.80000000000018</v>
      </c>
      <c r="I92" s="88">
        <v>113.70000000000005</v>
      </c>
      <c r="J92" s="133"/>
      <c r="K92" s="88">
        <v>79.600000000000023</v>
      </c>
      <c r="L92" s="133"/>
      <c r="M92" s="33">
        <v>42.5</v>
      </c>
      <c r="N92" s="302"/>
      <c r="O92" s="301"/>
    </row>
    <row r="93" spans="1:15" ht="12.75" customHeight="1" x14ac:dyDescent="0.25">
      <c r="A93" s="285">
        <v>2009.12</v>
      </c>
      <c r="B93" s="160">
        <f t="shared" si="6"/>
        <v>1774.37357</v>
      </c>
      <c r="C93" s="161">
        <f t="shared" si="7"/>
        <v>1738.57357</v>
      </c>
      <c r="D93" s="161">
        <f t="shared" si="8"/>
        <v>927.77357000000006</v>
      </c>
      <c r="E93" s="162">
        <f>'1.3'!B93</f>
        <v>290.77357000000001</v>
      </c>
      <c r="F93" s="88">
        <v>637</v>
      </c>
      <c r="G93" s="133"/>
      <c r="H93" s="91">
        <v>474.09999999999991</v>
      </c>
      <c r="I93" s="88">
        <v>116.29999999999995</v>
      </c>
      <c r="J93" s="133"/>
      <c r="K93" s="88">
        <v>220.39999999999998</v>
      </c>
      <c r="L93" s="133"/>
      <c r="M93" s="33">
        <v>35.800000000000011</v>
      </c>
      <c r="N93" s="302"/>
      <c r="O93" s="301"/>
    </row>
    <row r="94" spans="1:15" ht="12.75" customHeight="1" x14ac:dyDescent="0.25">
      <c r="A94" s="285">
        <v>2010.01</v>
      </c>
      <c r="B94" s="160">
        <f t="shared" si="6"/>
        <v>1172.0171200000002</v>
      </c>
      <c r="C94" s="161">
        <f t="shared" si="7"/>
        <v>1141.2171200000003</v>
      </c>
      <c r="D94" s="161">
        <f t="shared" si="8"/>
        <v>880.21712000000002</v>
      </c>
      <c r="E94" s="162">
        <f>'1.3'!B94</f>
        <v>307.71712000000002</v>
      </c>
      <c r="F94" s="88">
        <v>572.5</v>
      </c>
      <c r="G94" s="133"/>
      <c r="H94" s="91">
        <v>114.2</v>
      </c>
      <c r="I94" s="88">
        <v>109.9</v>
      </c>
      <c r="J94" s="133"/>
      <c r="K94" s="88">
        <v>36.9</v>
      </c>
      <c r="L94" s="133"/>
      <c r="M94" s="33">
        <v>30.8</v>
      </c>
      <c r="N94" s="302"/>
      <c r="O94" s="301"/>
    </row>
    <row r="95" spans="1:15" ht="12.75" customHeight="1" x14ac:dyDescent="0.25">
      <c r="A95" s="285">
        <v>2010.02</v>
      </c>
      <c r="B95" s="160">
        <f t="shared" si="6"/>
        <v>1478.1680399999998</v>
      </c>
      <c r="C95" s="161">
        <f t="shared" si="7"/>
        <v>1436.6680399999998</v>
      </c>
      <c r="D95" s="161">
        <f t="shared" si="8"/>
        <v>1024.3680399999998</v>
      </c>
      <c r="E95" s="162">
        <f>'1.3'!B95</f>
        <v>408.56803999999994</v>
      </c>
      <c r="F95" s="88">
        <v>615.79999999999995</v>
      </c>
      <c r="G95" s="133"/>
      <c r="H95" s="91">
        <v>245.5</v>
      </c>
      <c r="I95" s="88">
        <v>101.29999999999998</v>
      </c>
      <c r="J95" s="133"/>
      <c r="K95" s="88">
        <v>65.5</v>
      </c>
      <c r="L95" s="133"/>
      <c r="M95" s="33">
        <v>41.5</v>
      </c>
      <c r="N95" s="302"/>
      <c r="O95" s="301"/>
    </row>
    <row r="96" spans="1:15" ht="12.75" customHeight="1" x14ac:dyDescent="0.25">
      <c r="A96" s="285">
        <v>2010.03</v>
      </c>
      <c r="B96" s="160">
        <f t="shared" si="6"/>
        <v>1448.2393900000002</v>
      </c>
      <c r="C96" s="161">
        <f t="shared" si="7"/>
        <v>1409.4393900000002</v>
      </c>
      <c r="D96" s="161">
        <f t="shared" si="8"/>
        <v>991.23939000000018</v>
      </c>
      <c r="E96" s="162">
        <f>'1.3'!B96</f>
        <v>390.63938999999999</v>
      </c>
      <c r="F96" s="88">
        <v>600.60000000000014</v>
      </c>
      <c r="G96" s="133"/>
      <c r="H96" s="91">
        <v>238.50000000000006</v>
      </c>
      <c r="I96" s="88">
        <v>108.80000000000001</v>
      </c>
      <c r="J96" s="133"/>
      <c r="K96" s="88">
        <v>70.900000000000006</v>
      </c>
      <c r="L96" s="133"/>
      <c r="M96" s="33">
        <v>38.799999999999997</v>
      </c>
      <c r="N96" s="302"/>
      <c r="O96" s="301"/>
    </row>
    <row r="97" spans="1:15" ht="12.75" customHeight="1" x14ac:dyDescent="0.25">
      <c r="A97" s="285">
        <v>2010.04</v>
      </c>
      <c r="B97" s="160">
        <f t="shared" si="6"/>
        <v>1580.6257820000001</v>
      </c>
      <c r="C97" s="161">
        <f t="shared" si="7"/>
        <v>1512.0257820000002</v>
      </c>
      <c r="D97" s="161">
        <f t="shared" si="8"/>
        <v>1096.0257820000002</v>
      </c>
      <c r="E97" s="162">
        <f>'1.3'!B97</f>
        <v>469.62578200000002</v>
      </c>
      <c r="F97" s="88">
        <v>626.40000000000009</v>
      </c>
      <c r="G97" s="133"/>
      <c r="H97" s="91">
        <v>250.89999999999998</v>
      </c>
      <c r="I97" s="88">
        <v>111.80000000000001</v>
      </c>
      <c r="J97" s="133"/>
      <c r="K97" s="88">
        <v>53.299999999999983</v>
      </c>
      <c r="L97" s="133"/>
      <c r="M97" s="33">
        <v>68.599999999999994</v>
      </c>
      <c r="N97" s="302"/>
      <c r="O97" s="301"/>
    </row>
    <row r="98" spans="1:15" ht="12.75" customHeight="1" x14ac:dyDescent="0.25">
      <c r="A98" s="285">
        <v>2010.05</v>
      </c>
      <c r="B98" s="160">
        <f t="shared" si="6"/>
        <v>2014.457795</v>
      </c>
      <c r="C98" s="161">
        <f t="shared" si="7"/>
        <v>1939.957795</v>
      </c>
      <c r="D98" s="161">
        <f t="shared" si="8"/>
        <v>1462.3577949999999</v>
      </c>
      <c r="E98" s="162">
        <f>'1.3'!B98</f>
        <v>473.65779500000002</v>
      </c>
      <c r="F98" s="88">
        <v>988.69999999999982</v>
      </c>
      <c r="G98" s="133"/>
      <c r="H98" s="91">
        <v>287.49999999999989</v>
      </c>
      <c r="I98" s="88">
        <v>112.69999999999999</v>
      </c>
      <c r="J98" s="133"/>
      <c r="K98" s="88">
        <v>77.400000000000006</v>
      </c>
      <c r="L98" s="133"/>
      <c r="M98" s="33">
        <v>74.5</v>
      </c>
      <c r="N98" s="302"/>
      <c r="O98" s="301"/>
    </row>
    <row r="99" spans="1:15" ht="12.75" customHeight="1" x14ac:dyDescent="0.25">
      <c r="A99" s="285">
        <v>2010.06</v>
      </c>
      <c r="B99" s="160">
        <f t="shared" si="6"/>
        <v>2057.7912200000001</v>
      </c>
      <c r="C99" s="161">
        <f t="shared" si="7"/>
        <v>1979.4912200000001</v>
      </c>
      <c r="D99" s="161">
        <f t="shared" si="8"/>
        <v>1401.1912200000002</v>
      </c>
      <c r="E99" s="162">
        <f>'1.3'!B99</f>
        <v>484.69122000000004</v>
      </c>
      <c r="F99" s="88">
        <v>916.5</v>
      </c>
      <c r="G99" s="133"/>
      <c r="H99" s="91">
        <v>383.90000000000009</v>
      </c>
      <c r="I99" s="88">
        <v>121.60000000000002</v>
      </c>
      <c r="J99" s="133"/>
      <c r="K99" s="88">
        <v>72.800000000000011</v>
      </c>
      <c r="L99" s="133"/>
      <c r="M99" s="33">
        <v>78.300000000000011</v>
      </c>
      <c r="N99" s="302"/>
      <c r="O99" s="301"/>
    </row>
    <row r="100" spans="1:15" ht="12.75" customHeight="1" x14ac:dyDescent="0.25">
      <c r="A100" s="285">
        <v>2010.07</v>
      </c>
      <c r="B100" s="160">
        <f t="shared" si="6"/>
        <v>1984.5624199999997</v>
      </c>
      <c r="C100" s="161">
        <f t="shared" si="7"/>
        <v>1898.3624199999997</v>
      </c>
      <c r="D100" s="161">
        <f t="shared" si="8"/>
        <v>1251.9624199999996</v>
      </c>
      <c r="E100" s="162">
        <f>'1.3'!B100</f>
        <v>496.56241999999997</v>
      </c>
      <c r="F100" s="88">
        <v>755.39999999999964</v>
      </c>
      <c r="G100" s="133"/>
      <c r="H100" s="91">
        <v>314.90000000000009</v>
      </c>
      <c r="I100" s="88">
        <v>139.79999999999995</v>
      </c>
      <c r="J100" s="133"/>
      <c r="K100" s="88">
        <v>191.7</v>
      </c>
      <c r="L100" s="133"/>
      <c r="M100" s="33">
        <v>86.199999999999989</v>
      </c>
      <c r="N100" s="302"/>
      <c r="O100" s="301"/>
    </row>
    <row r="101" spans="1:15" ht="12.75" customHeight="1" x14ac:dyDescent="0.25">
      <c r="A101" s="285">
        <v>2010.08</v>
      </c>
      <c r="B101" s="160">
        <f t="shared" si="6"/>
        <v>1831.9787769999998</v>
      </c>
      <c r="C101" s="161">
        <f t="shared" si="7"/>
        <v>1762.7787769999998</v>
      </c>
      <c r="D101" s="161">
        <f t="shared" si="8"/>
        <v>1255.778777</v>
      </c>
      <c r="E101" s="162">
        <f>'1.3'!B101</f>
        <v>479.77877700000005</v>
      </c>
      <c r="F101" s="88">
        <v>776</v>
      </c>
      <c r="G101" s="133"/>
      <c r="H101" s="91">
        <v>310.19999999999982</v>
      </c>
      <c r="I101" s="88">
        <v>132</v>
      </c>
      <c r="J101" s="133"/>
      <c r="K101" s="88">
        <v>64.799999999999955</v>
      </c>
      <c r="L101" s="133"/>
      <c r="M101" s="33">
        <v>69.199999999999989</v>
      </c>
      <c r="N101" s="302"/>
      <c r="O101" s="301"/>
    </row>
    <row r="102" spans="1:15" ht="12.75" customHeight="1" x14ac:dyDescent="0.25">
      <c r="A102" s="285">
        <v>2010.09</v>
      </c>
      <c r="B102" s="160">
        <f t="shared" si="6"/>
        <v>1839.4345010000006</v>
      </c>
      <c r="C102" s="161">
        <f t="shared" si="7"/>
        <v>1749.2345010000006</v>
      </c>
      <c r="D102" s="161">
        <f t="shared" si="8"/>
        <v>1229.9345010000004</v>
      </c>
      <c r="E102" s="162">
        <f>'1.3'!B102</f>
        <v>470.03450099999992</v>
      </c>
      <c r="F102" s="88">
        <v>759.90000000000055</v>
      </c>
      <c r="G102" s="133"/>
      <c r="H102" s="91">
        <v>303.09999999999991</v>
      </c>
      <c r="I102" s="88">
        <v>136.00000000000011</v>
      </c>
      <c r="J102" s="133"/>
      <c r="K102" s="88">
        <v>80.200000000000045</v>
      </c>
      <c r="L102" s="133"/>
      <c r="M102" s="33">
        <v>90.200000000000045</v>
      </c>
      <c r="N102" s="302"/>
      <c r="O102" s="301"/>
    </row>
    <row r="103" spans="1:15" ht="12.75" customHeight="1" x14ac:dyDescent="0.25">
      <c r="A103" s="285">
        <v>2010.1</v>
      </c>
      <c r="B103" s="160">
        <f t="shared" si="6"/>
        <v>1814.0938480000004</v>
      </c>
      <c r="C103" s="161">
        <f t="shared" si="7"/>
        <v>1733.9438480000003</v>
      </c>
      <c r="D103" s="161">
        <f t="shared" si="8"/>
        <v>1248.2688480000004</v>
      </c>
      <c r="E103" s="162">
        <f>'1.3'!B103</f>
        <v>472.54384800000008</v>
      </c>
      <c r="F103" s="88">
        <v>775.72500000000036</v>
      </c>
      <c r="G103" s="133"/>
      <c r="H103" s="91">
        <v>264.17499999999995</v>
      </c>
      <c r="I103" s="88">
        <v>137.0750000000001</v>
      </c>
      <c r="J103" s="133"/>
      <c r="K103" s="88">
        <v>84.42500000000004</v>
      </c>
      <c r="L103" s="133"/>
      <c r="M103" s="33">
        <v>80.150000000000034</v>
      </c>
      <c r="N103" s="302"/>
      <c r="O103" s="301"/>
    </row>
    <row r="104" spans="1:15" ht="12.75" customHeight="1" x14ac:dyDescent="0.25">
      <c r="A104" s="285">
        <v>2010.11</v>
      </c>
      <c r="B104" s="160">
        <f t="shared" si="6"/>
        <v>1820.0647320000003</v>
      </c>
      <c r="C104" s="161">
        <f t="shared" si="7"/>
        <v>1749.9647320000004</v>
      </c>
      <c r="D104" s="161">
        <f t="shared" si="8"/>
        <v>1297.9147320000002</v>
      </c>
      <c r="E104" s="162">
        <f>'1.3'!B104</f>
        <v>506.364732</v>
      </c>
      <c r="F104" s="88">
        <v>791.55000000000018</v>
      </c>
      <c r="G104" s="133"/>
      <c r="H104" s="91">
        <v>225.24999999999997</v>
      </c>
      <c r="I104" s="88">
        <v>138.15000000000009</v>
      </c>
      <c r="J104" s="133"/>
      <c r="K104" s="88">
        <v>88.650000000000034</v>
      </c>
      <c r="L104" s="133"/>
      <c r="M104" s="33">
        <v>70.100000000000023</v>
      </c>
      <c r="N104" s="302"/>
      <c r="O104" s="301"/>
    </row>
    <row r="105" spans="1:15" ht="12.75" customHeight="1" x14ac:dyDescent="0.25">
      <c r="A105" s="285">
        <v>2010.12</v>
      </c>
      <c r="B105" s="160">
        <f t="shared" si="6"/>
        <v>1770.3410060000001</v>
      </c>
      <c r="C105" s="161">
        <f t="shared" si="7"/>
        <v>1710.2910060000002</v>
      </c>
      <c r="D105" s="161">
        <f t="shared" si="8"/>
        <v>1291.866006</v>
      </c>
      <c r="E105" s="162">
        <f>'1.3'!B105</f>
        <v>484.49100599999997</v>
      </c>
      <c r="F105" s="88">
        <v>807.375</v>
      </c>
      <c r="G105" s="133"/>
      <c r="H105" s="91">
        <v>186.32499999999999</v>
      </c>
      <c r="I105" s="88">
        <v>139.22500000000008</v>
      </c>
      <c r="J105" s="133"/>
      <c r="K105" s="88">
        <v>92.875000000000028</v>
      </c>
      <c r="L105" s="133"/>
      <c r="M105" s="33">
        <v>60.050000000000011</v>
      </c>
      <c r="N105" s="302"/>
      <c r="O105" s="301"/>
    </row>
    <row r="106" spans="1:15" ht="12.75" customHeight="1" x14ac:dyDescent="0.25">
      <c r="A106" s="285">
        <v>2011.01</v>
      </c>
      <c r="B106" s="160">
        <f t="shared" ref="B106:B137" si="9">C106+M106</f>
        <v>1766.0650780000001</v>
      </c>
      <c r="C106" s="161">
        <f t="shared" ref="C106:C137" si="10">D106+H106+I106+K106</f>
        <v>1716.0650780000001</v>
      </c>
      <c r="D106" s="161">
        <f t="shared" ref="D106:D137" si="11">E106+F106</f>
        <v>1331.2650780000001</v>
      </c>
      <c r="E106" s="162">
        <f>'1.3'!B106</f>
        <v>508.06507800000003</v>
      </c>
      <c r="F106" s="88">
        <v>823.2</v>
      </c>
      <c r="G106" s="133"/>
      <c r="H106" s="91">
        <v>147.4</v>
      </c>
      <c r="I106" s="88">
        <v>140.30000000000001</v>
      </c>
      <c r="J106" s="133"/>
      <c r="K106" s="88">
        <v>97.1</v>
      </c>
      <c r="L106" s="133"/>
      <c r="M106" s="33">
        <v>50</v>
      </c>
      <c r="N106" s="302"/>
      <c r="O106" s="301"/>
    </row>
    <row r="107" spans="1:15" ht="12.75" customHeight="1" x14ac:dyDescent="0.25">
      <c r="A107" s="285">
        <v>2011.02</v>
      </c>
      <c r="B107" s="160">
        <f t="shared" si="9"/>
        <v>1937.7848059999997</v>
      </c>
      <c r="C107" s="161">
        <f t="shared" si="10"/>
        <v>1903.6848059999998</v>
      </c>
      <c r="D107" s="161">
        <f t="shared" si="11"/>
        <v>1359.0848059999998</v>
      </c>
      <c r="E107" s="162">
        <f>'1.3'!B107</f>
        <v>570.284806</v>
      </c>
      <c r="F107" s="88">
        <v>788.8</v>
      </c>
      <c r="G107" s="133"/>
      <c r="H107" s="91">
        <v>342</v>
      </c>
      <c r="I107" s="88">
        <v>134.5</v>
      </c>
      <c r="J107" s="133"/>
      <c r="K107" s="88">
        <v>68.099999999999994</v>
      </c>
      <c r="L107" s="133"/>
      <c r="M107" s="33">
        <v>34.099999999999994</v>
      </c>
      <c r="N107" s="302"/>
      <c r="O107" s="301"/>
    </row>
    <row r="108" spans="1:15" ht="12.75" customHeight="1" x14ac:dyDescent="0.25">
      <c r="A108" s="285">
        <v>2011.03</v>
      </c>
      <c r="B108" s="160">
        <f t="shared" si="9"/>
        <v>2010.7604099999999</v>
      </c>
      <c r="C108" s="161">
        <f t="shared" si="10"/>
        <v>1948.16041</v>
      </c>
      <c r="D108" s="161">
        <f t="shared" si="11"/>
        <v>1328.36041</v>
      </c>
      <c r="E108" s="162">
        <f>'1.3'!B108</f>
        <v>488.76041000000004</v>
      </c>
      <c r="F108" s="88">
        <v>839.59999999999991</v>
      </c>
      <c r="G108" s="133"/>
      <c r="H108" s="91">
        <v>411.5</v>
      </c>
      <c r="I108" s="88">
        <v>141.69999999999999</v>
      </c>
      <c r="J108" s="133"/>
      <c r="K108" s="88">
        <v>66.600000000000023</v>
      </c>
      <c r="L108" s="133"/>
      <c r="M108" s="33">
        <v>62.599999999999994</v>
      </c>
      <c r="N108" s="302"/>
      <c r="O108" s="301"/>
    </row>
    <row r="109" spans="1:15" ht="12.75" customHeight="1" x14ac:dyDescent="0.25">
      <c r="A109" s="285">
        <v>2011.04</v>
      </c>
      <c r="B109" s="160">
        <f t="shared" si="9"/>
        <v>2129.5229169999998</v>
      </c>
      <c r="C109" s="161">
        <f t="shared" si="10"/>
        <v>2051.5229169999998</v>
      </c>
      <c r="D109" s="161">
        <f t="shared" si="11"/>
        <v>1387.322917</v>
      </c>
      <c r="E109" s="162">
        <f>'1.3'!B109</f>
        <v>543.42291699999998</v>
      </c>
      <c r="F109" s="88">
        <v>843.90000000000009</v>
      </c>
      <c r="G109" s="133"/>
      <c r="H109" s="91">
        <v>416.50000000000011</v>
      </c>
      <c r="I109" s="88">
        <v>153.79999999999995</v>
      </c>
      <c r="J109" s="133"/>
      <c r="K109" s="88">
        <v>93.899999999999977</v>
      </c>
      <c r="L109" s="133"/>
      <c r="M109" s="33">
        <v>78</v>
      </c>
      <c r="N109" s="302"/>
      <c r="O109" s="301"/>
    </row>
    <row r="110" spans="1:15" ht="12.75" customHeight="1" x14ac:dyDescent="0.25">
      <c r="A110" s="285">
        <v>2011.05</v>
      </c>
      <c r="B110" s="160">
        <f t="shared" si="9"/>
        <v>2635.0500599999996</v>
      </c>
      <c r="C110" s="161">
        <f t="shared" si="10"/>
        <v>2543.3500599999998</v>
      </c>
      <c r="D110" s="161">
        <f t="shared" si="11"/>
        <v>1899.8500600000002</v>
      </c>
      <c r="E110" s="162">
        <f>'1.3'!B110</f>
        <v>602.75005999999996</v>
      </c>
      <c r="F110" s="88">
        <v>1297.1000000000004</v>
      </c>
      <c r="G110" s="133"/>
      <c r="H110" s="91">
        <v>425.29999999999995</v>
      </c>
      <c r="I110" s="88">
        <v>159.10000000000002</v>
      </c>
      <c r="J110" s="133"/>
      <c r="K110" s="88">
        <v>59.100000000000023</v>
      </c>
      <c r="L110" s="133"/>
      <c r="M110" s="33">
        <v>91.699999999999989</v>
      </c>
      <c r="N110" s="302"/>
      <c r="O110" s="301"/>
    </row>
    <row r="111" spans="1:15" ht="12.75" customHeight="1" x14ac:dyDescent="0.25">
      <c r="A111" s="285">
        <v>2011.06</v>
      </c>
      <c r="B111" s="160">
        <f t="shared" si="9"/>
        <v>2775.8485489999998</v>
      </c>
      <c r="C111" s="161">
        <f t="shared" si="10"/>
        <v>2685.5485489999996</v>
      </c>
      <c r="D111" s="161">
        <f t="shared" si="11"/>
        <v>1823.148549</v>
      </c>
      <c r="E111" s="162">
        <f>'1.3'!B111</f>
        <v>672.64854899999989</v>
      </c>
      <c r="F111" s="88">
        <v>1150.5</v>
      </c>
      <c r="G111" s="133"/>
      <c r="H111" s="91">
        <v>528.49999999999977</v>
      </c>
      <c r="I111" s="88">
        <v>179.5</v>
      </c>
      <c r="J111" s="133"/>
      <c r="K111" s="88">
        <v>154.40000000000003</v>
      </c>
      <c r="L111" s="133"/>
      <c r="M111" s="33">
        <v>90.300000000000011</v>
      </c>
      <c r="N111" s="302"/>
      <c r="O111" s="301"/>
    </row>
    <row r="112" spans="1:15" ht="12.75" customHeight="1" x14ac:dyDescent="0.25">
      <c r="A112" s="285">
        <v>2011.07</v>
      </c>
      <c r="B112" s="160">
        <f t="shared" si="9"/>
        <v>2563.4813899999995</v>
      </c>
      <c r="C112" s="161">
        <f t="shared" si="10"/>
        <v>2476.4813899999995</v>
      </c>
      <c r="D112" s="161">
        <f t="shared" si="11"/>
        <v>1660.9813899999995</v>
      </c>
      <c r="E112" s="162">
        <f>'1.3'!B112</f>
        <v>651.3813899999999</v>
      </c>
      <c r="F112" s="88">
        <v>1009.5999999999995</v>
      </c>
      <c r="G112" s="133"/>
      <c r="H112" s="91">
        <v>506</v>
      </c>
      <c r="I112" s="88">
        <v>192.50000000000011</v>
      </c>
      <c r="J112" s="133"/>
      <c r="K112" s="88">
        <v>117</v>
      </c>
      <c r="L112" s="133"/>
      <c r="M112" s="33">
        <v>87</v>
      </c>
      <c r="N112" s="302"/>
      <c r="O112" s="301"/>
    </row>
    <row r="113" spans="1:15" ht="12.75" customHeight="1" x14ac:dyDescent="0.25">
      <c r="A113" s="285">
        <v>2011.08</v>
      </c>
      <c r="B113" s="160">
        <f t="shared" si="9"/>
        <v>2522.5939859999999</v>
      </c>
      <c r="C113" s="161">
        <f t="shared" si="10"/>
        <v>2416.893986</v>
      </c>
      <c r="D113" s="161">
        <f t="shared" si="11"/>
        <v>1641.7939860000001</v>
      </c>
      <c r="E113" s="162">
        <f>'1.3'!B113</f>
        <v>614.69398599999988</v>
      </c>
      <c r="F113" s="88">
        <v>1027.1000000000004</v>
      </c>
      <c r="G113" s="133"/>
      <c r="H113" s="91">
        <v>460.90000000000009</v>
      </c>
      <c r="I113" s="88">
        <v>191.5</v>
      </c>
      <c r="J113" s="133"/>
      <c r="K113" s="88">
        <v>122.69999999999993</v>
      </c>
      <c r="L113" s="133"/>
      <c r="M113" s="33">
        <v>105.69999999999999</v>
      </c>
      <c r="N113" s="302"/>
      <c r="O113" s="301"/>
    </row>
    <row r="114" spans="1:15" ht="12.75" customHeight="1" x14ac:dyDescent="0.25">
      <c r="A114" s="285">
        <v>2011.09</v>
      </c>
      <c r="B114" s="160">
        <f t="shared" si="9"/>
        <v>2636.6867300000004</v>
      </c>
      <c r="C114" s="161">
        <f t="shared" si="10"/>
        <v>2570.8867300000002</v>
      </c>
      <c r="D114" s="161">
        <f t="shared" si="11"/>
        <v>1703.58673</v>
      </c>
      <c r="E114" s="162">
        <f>'1.3'!B114</f>
        <v>668.78672999999992</v>
      </c>
      <c r="F114" s="88">
        <v>1034.8000000000002</v>
      </c>
      <c r="G114" s="133"/>
      <c r="H114" s="91">
        <v>456.20000000000027</v>
      </c>
      <c r="I114" s="88">
        <v>184.5</v>
      </c>
      <c r="J114" s="133"/>
      <c r="K114" s="88">
        <v>226.60000000000002</v>
      </c>
      <c r="L114" s="133"/>
      <c r="M114" s="33">
        <v>65.800000000000068</v>
      </c>
      <c r="N114" s="302"/>
      <c r="O114" s="301"/>
    </row>
    <row r="115" spans="1:15" ht="12.75" customHeight="1" x14ac:dyDescent="0.25">
      <c r="A115" s="285">
        <v>2011.1</v>
      </c>
      <c r="B115" s="160">
        <f t="shared" si="9"/>
        <v>2562.1090689999992</v>
      </c>
      <c r="C115" s="161">
        <f t="shared" si="10"/>
        <v>2479.6090689999992</v>
      </c>
      <c r="D115" s="161">
        <f t="shared" si="11"/>
        <v>1659.3090689999992</v>
      </c>
      <c r="E115" s="162">
        <f>'1.3'!B115</f>
        <v>642.00906899999995</v>
      </c>
      <c r="F115" s="88">
        <v>1017.2999999999993</v>
      </c>
      <c r="G115" s="133"/>
      <c r="H115" s="91">
        <v>451.80000000000018</v>
      </c>
      <c r="I115" s="88">
        <v>187.69999999999982</v>
      </c>
      <c r="J115" s="133"/>
      <c r="K115" s="88">
        <v>180.79999999999995</v>
      </c>
      <c r="L115" s="133"/>
      <c r="M115" s="33">
        <v>82.5</v>
      </c>
      <c r="N115" s="302"/>
      <c r="O115" s="301"/>
    </row>
    <row r="116" spans="1:15" ht="12.75" customHeight="1" x14ac:dyDescent="0.25">
      <c r="A116" s="285">
        <v>2011.11</v>
      </c>
      <c r="B116" s="160">
        <f t="shared" si="9"/>
        <v>2453.1658960000013</v>
      </c>
      <c r="C116" s="161">
        <f t="shared" si="10"/>
        <v>2452.6658960000013</v>
      </c>
      <c r="D116" s="161">
        <f t="shared" si="11"/>
        <v>1760.2658960000012</v>
      </c>
      <c r="E116" s="162">
        <f>'1.3'!B116</f>
        <v>661.46589600000004</v>
      </c>
      <c r="F116" s="88">
        <v>1098.8000000000011</v>
      </c>
      <c r="G116" s="133"/>
      <c r="H116" s="91">
        <v>426.59999999999945</v>
      </c>
      <c r="I116" s="88">
        <v>178.70000000000005</v>
      </c>
      <c r="J116" s="133"/>
      <c r="K116" s="88">
        <v>87.100000000000136</v>
      </c>
      <c r="L116" s="133"/>
      <c r="M116" s="33">
        <v>0.5</v>
      </c>
      <c r="N116" s="302"/>
      <c r="O116" s="301"/>
    </row>
    <row r="117" spans="1:15" ht="12.75" customHeight="1" x14ac:dyDescent="0.25">
      <c r="A117" s="285">
        <v>2011.12</v>
      </c>
      <c r="B117" s="160">
        <f t="shared" si="9"/>
        <v>3267.835853</v>
      </c>
      <c r="C117" s="161">
        <f t="shared" si="10"/>
        <v>3227.435853</v>
      </c>
      <c r="D117" s="161">
        <f t="shared" si="11"/>
        <v>1689.6358529999993</v>
      </c>
      <c r="E117" s="162">
        <f>'1.3'!B117</f>
        <v>608.33585300000004</v>
      </c>
      <c r="F117" s="88">
        <v>1081.2999999999993</v>
      </c>
      <c r="G117" s="133"/>
      <c r="H117" s="91">
        <v>933.90000000000055</v>
      </c>
      <c r="I117" s="88">
        <v>213.89999999999986</v>
      </c>
      <c r="J117" s="133"/>
      <c r="K117" s="88">
        <v>390</v>
      </c>
      <c r="L117" s="133"/>
      <c r="M117" s="33">
        <v>40.399999999999977</v>
      </c>
      <c r="N117" s="302"/>
      <c r="O117" s="301"/>
    </row>
    <row r="118" spans="1:15" ht="12.75" customHeight="1" x14ac:dyDescent="0.25">
      <c r="A118" s="285">
        <v>2012.01</v>
      </c>
      <c r="B118" s="160">
        <f t="shared" si="9"/>
        <v>2238.1738830000004</v>
      </c>
      <c r="C118" s="161">
        <f t="shared" si="10"/>
        <v>2174.5638830000003</v>
      </c>
      <c r="D118" s="161">
        <f t="shared" si="11"/>
        <v>1733.903883</v>
      </c>
      <c r="E118" s="162">
        <f>'1.3'!B118</f>
        <v>642.80388299999993</v>
      </c>
      <c r="F118" s="88">
        <v>1091.0999999999999</v>
      </c>
      <c r="G118" s="133"/>
      <c r="H118" s="91">
        <v>161.69999999999999</v>
      </c>
      <c r="I118" s="88">
        <v>176.79</v>
      </c>
      <c r="J118" s="133"/>
      <c r="K118" s="88">
        <v>102.17</v>
      </c>
      <c r="L118" s="133"/>
      <c r="M118" s="33">
        <v>63.61</v>
      </c>
      <c r="N118" s="302"/>
      <c r="O118" s="301"/>
    </row>
    <row r="119" spans="1:15" ht="12.75" customHeight="1" x14ac:dyDescent="0.25">
      <c r="A119" s="285">
        <v>2012.02</v>
      </c>
      <c r="B119" s="160">
        <f t="shared" si="9"/>
        <v>2524.7742779999999</v>
      </c>
      <c r="C119" s="161">
        <f t="shared" si="10"/>
        <v>2486.3342779999998</v>
      </c>
      <c r="D119" s="161">
        <f t="shared" si="11"/>
        <v>1750.844278</v>
      </c>
      <c r="E119" s="162">
        <f>'1.3'!B119</f>
        <v>716.98427800000013</v>
      </c>
      <c r="F119" s="88">
        <v>1033.8599999999999</v>
      </c>
      <c r="G119" s="133"/>
      <c r="H119" s="91">
        <v>462.08</v>
      </c>
      <c r="I119" s="88">
        <v>169.92</v>
      </c>
      <c r="J119" s="133"/>
      <c r="K119" s="88">
        <v>103.49</v>
      </c>
      <c r="L119" s="133"/>
      <c r="M119" s="33">
        <v>38.44</v>
      </c>
      <c r="N119" s="302"/>
      <c r="O119" s="301"/>
    </row>
    <row r="120" spans="1:15" ht="12.75" customHeight="1" x14ac:dyDescent="0.25">
      <c r="A120" s="285">
        <v>2012.03</v>
      </c>
      <c r="B120" s="160">
        <f t="shared" si="9"/>
        <v>2640.2603680000002</v>
      </c>
      <c r="C120" s="161">
        <f t="shared" si="10"/>
        <v>2553.190368</v>
      </c>
      <c r="D120" s="161">
        <f t="shared" si="11"/>
        <v>1696.6703680000001</v>
      </c>
      <c r="E120" s="162">
        <f>'1.3'!B120</f>
        <v>672.61036799999999</v>
      </c>
      <c r="F120" s="88">
        <v>1024.06</v>
      </c>
      <c r="G120" s="133"/>
      <c r="H120" s="91">
        <v>470.05</v>
      </c>
      <c r="I120" s="88">
        <v>190.27</v>
      </c>
      <c r="J120" s="133"/>
      <c r="K120" s="88">
        <v>196.2</v>
      </c>
      <c r="L120" s="133"/>
      <c r="M120" s="33">
        <v>87.07</v>
      </c>
      <c r="N120" s="302"/>
      <c r="O120" s="301"/>
    </row>
    <row r="121" spans="1:15" ht="12.75" customHeight="1" x14ac:dyDescent="0.25">
      <c r="A121" s="285">
        <v>2012.04</v>
      </c>
      <c r="B121" s="160">
        <f t="shared" si="9"/>
        <v>2515.4444079999998</v>
      </c>
      <c r="C121" s="161">
        <f t="shared" si="10"/>
        <v>2415.264408</v>
      </c>
      <c r="D121" s="161">
        <f>E121+F121</f>
        <v>1627.554408</v>
      </c>
      <c r="E121" s="162">
        <f>'1.3'!B121</f>
        <v>654.12440800000002</v>
      </c>
      <c r="F121" s="88">
        <v>973.43</v>
      </c>
      <c r="G121" s="133"/>
      <c r="H121" s="91">
        <v>492.55</v>
      </c>
      <c r="I121" s="88">
        <v>178.02</v>
      </c>
      <c r="J121" s="133"/>
      <c r="K121" s="88">
        <v>117.14</v>
      </c>
      <c r="L121" s="133"/>
      <c r="M121" s="33">
        <v>100.18</v>
      </c>
      <c r="N121" s="302"/>
      <c r="O121" s="301"/>
    </row>
    <row r="122" spans="1:15" ht="12.75" customHeight="1" x14ac:dyDescent="0.25">
      <c r="A122" s="285">
        <v>2012.05</v>
      </c>
      <c r="B122" s="160">
        <f t="shared" si="9"/>
        <v>3260.293154</v>
      </c>
      <c r="C122" s="161">
        <f>D122+H122+I122+K122</f>
        <v>3177.943154</v>
      </c>
      <c r="D122" s="161">
        <f t="shared" si="11"/>
        <v>2255.4131539999998</v>
      </c>
      <c r="E122" s="162">
        <f>'1.3'!B122</f>
        <v>753.88315399999999</v>
      </c>
      <c r="F122" s="88">
        <v>1501.53</v>
      </c>
      <c r="G122" s="133"/>
      <c r="H122" s="91">
        <v>579.91999999999996</v>
      </c>
      <c r="I122" s="88">
        <v>194.8</v>
      </c>
      <c r="J122" s="133"/>
      <c r="K122" s="88">
        <v>147.81</v>
      </c>
      <c r="L122" s="133"/>
      <c r="M122" s="33">
        <v>82.35</v>
      </c>
      <c r="N122" s="302"/>
      <c r="O122" s="301"/>
    </row>
    <row r="123" spans="1:15" ht="12.75" customHeight="1" x14ac:dyDescent="0.25">
      <c r="A123" s="285">
        <v>2012.06</v>
      </c>
      <c r="B123" s="160">
        <f t="shared" si="9"/>
        <v>3352.8966170000008</v>
      </c>
      <c r="C123" s="161">
        <f t="shared" si="10"/>
        <v>3283.6166170000006</v>
      </c>
      <c r="D123" s="161">
        <f t="shared" si="11"/>
        <v>2207.966617</v>
      </c>
      <c r="E123" s="162">
        <f>'1.3'!B123</f>
        <v>767.016617</v>
      </c>
      <c r="F123" s="88">
        <v>1440.95</v>
      </c>
      <c r="G123" s="133"/>
      <c r="H123" s="91">
        <v>703.22</v>
      </c>
      <c r="I123" s="88">
        <v>202.9</v>
      </c>
      <c r="J123" s="133"/>
      <c r="K123" s="88">
        <v>169.53</v>
      </c>
      <c r="L123" s="133"/>
      <c r="M123" s="33">
        <v>69.28</v>
      </c>
      <c r="N123" s="302"/>
      <c r="O123" s="301"/>
    </row>
    <row r="124" spans="1:15" ht="12.75" customHeight="1" x14ac:dyDescent="0.25">
      <c r="A124" s="285">
        <v>2012.07</v>
      </c>
      <c r="B124" s="160">
        <f t="shared" si="9"/>
        <v>3083.0765430000001</v>
      </c>
      <c r="C124" s="161">
        <f t="shared" si="10"/>
        <v>2987.0265429999999</v>
      </c>
      <c r="D124" s="161">
        <f t="shared" si="11"/>
        <v>1965.1465430000001</v>
      </c>
      <c r="E124" s="162">
        <f>'1.3'!B124</f>
        <v>744.92654300000004</v>
      </c>
      <c r="F124" s="88">
        <v>1220.22</v>
      </c>
      <c r="G124" s="133"/>
      <c r="H124" s="91">
        <v>616.61</v>
      </c>
      <c r="I124" s="88">
        <v>235.43</v>
      </c>
      <c r="J124" s="133"/>
      <c r="K124" s="88">
        <v>169.84</v>
      </c>
      <c r="L124" s="133"/>
      <c r="M124" s="33">
        <v>96.05</v>
      </c>
      <c r="N124" s="302"/>
      <c r="O124" s="301"/>
    </row>
    <row r="125" spans="1:15" ht="12.75" customHeight="1" x14ac:dyDescent="0.25">
      <c r="A125" s="285">
        <v>2012.08</v>
      </c>
      <c r="B125" s="160">
        <f t="shared" si="9"/>
        <v>3106.5781699999993</v>
      </c>
      <c r="C125" s="161">
        <f t="shared" si="10"/>
        <v>3025.1481699999995</v>
      </c>
      <c r="D125" s="161">
        <f t="shared" si="11"/>
        <v>2081.2881699999998</v>
      </c>
      <c r="E125" s="162">
        <f>'1.3'!B125</f>
        <v>730.51817000000005</v>
      </c>
      <c r="F125" s="88">
        <v>1350.77</v>
      </c>
      <c r="G125" s="133"/>
      <c r="H125" s="91">
        <v>614.17999999999995</v>
      </c>
      <c r="I125" s="88">
        <v>221.7</v>
      </c>
      <c r="J125" s="133"/>
      <c r="K125" s="88">
        <v>107.98</v>
      </c>
      <c r="L125" s="133"/>
      <c r="M125" s="33">
        <v>81.430000000000007</v>
      </c>
      <c r="N125" s="302"/>
      <c r="O125" s="301"/>
    </row>
    <row r="126" spans="1:15" ht="12.75" customHeight="1" x14ac:dyDescent="0.25">
      <c r="A126" s="285">
        <v>2012.09</v>
      </c>
      <c r="B126" s="160">
        <f t="shared" si="9"/>
        <v>3096.6140110000006</v>
      </c>
      <c r="C126" s="161">
        <f t="shared" si="10"/>
        <v>3041.8340110000004</v>
      </c>
      <c r="D126" s="161">
        <f t="shared" si="11"/>
        <v>2002.484011</v>
      </c>
      <c r="E126" s="162">
        <f>'1.3'!B126</f>
        <v>748.69401099999993</v>
      </c>
      <c r="F126" s="88">
        <v>1253.79</v>
      </c>
      <c r="G126" s="133"/>
      <c r="H126" s="91">
        <v>597.59</v>
      </c>
      <c r="I126" s="88">
        <v>212.05</v>
      </c>
      <c r="J126" s="133"/>
      <c r="K126" s="88">
        <v>229.71</v>
      </c>
      <c r="L126" s="133"/>
      <c r="M126" s="33">
        <v>54.78</v>
      </c>
      <c r="N126" s="302"/>
      <c r="O126" s="301"/>
    </row>
    <row r="127" spans="1:15" ht="12.75" customHeight="1" x14ac:dyDescent="0.25">
      <c r="A127" s="285">
        <v>2012.1</v>
      </c>
      <c r="B127" s="160">
        <f t="shared" si="9"/>
        <v>3258.4984039999999</v>
      </c>
      <c r="C127" s="161">
        <f t="shared" si="10"/>
        <v>3193.8284039999999</v>
      </c>
      <c r="D127" s="161">
        <f t="shared" si="11"/>
        <v>2219.938404</v>
      </c>
      <c r="E127" s="162">
        <f>'1.3'!B127</f>
        <v>796.40840400000013</v>
      </c>
      <c r="F127" s="88">
        <v>1423.53</v>
      </c>
      <c r="G127" s="133"/>
      <c r="H127" s="91">
        <v>597.91999999999996</v>
      </c>
      <c r="I127" s="88">
        <v>228.81</v>
      </c>
      <c r="J127" s="133"/>
      <c r="K127" s="88">
        <v>147.16</v>
      </c>
      <c r="L127" s="133"/>
      <c r="M127" s="33">
        <v>64.67</v>
      </c>
      <c r="N127" s="302"/>
      <c r="O127" s="301"/>
    </row>
    <row r="128" spans="1:15" ht="12.75" customHeight="1" x14ac:dyDescent="0.25">
      <c r="A128" s="285">
        <v>2012.11</v>
      </c>
      <c r="B128" s="160">
        <f t="shared" si="9"/>
        <v>3264.0058039999999</v>
      </c>
      <c r="C128" s="161">
        <f t="shared" si="10"/>
        <v>3225.7858040000001</v>
      </c>
      <c r="D128" s="161">
        <f t="shared" si="11"/>
        <v>2261.2058040000002</v>
      </c>
      <c r="E128" s="162">
        <f>'1.3'!B128</f>
        <v>849.42580399999997</v>
      </c>
      <c r="F128" s="88">
        <v>1411.78</v>
      </c>
      <c r="G128" s="133"/>
      <c r="H128" s="91">
        <v>585.70000000000005</v>
      </c>
      <c r="I128" s="88">
        <v>196.27</v>
      </c>
      <c r="J128" s="133"/>
      <c r="K128" s="88">
        <v>182.61</v>
      </c>
      <c r="L128" s="133"/>
      <c r="M128" s="33">
        <v>38.22</v>
      </c>
      <c r="N128" s="302"/>
      <c r="O128" s="301"/>
    </row>
    <row r="129" spans="1:15" ht="12.75" customHeight="1" x14ac:dyDescent="0.25">
      <c r="A129" s="285">
        <v>2012.12</v>
      </c>
      <c r="B129" s="160">
        <f t="shared" si="9"/>
        <v>4206.7771339999999</v>
      </c>
      <c r="C129" s="161">
        <f t="shared" si="10"/>
        <v>4166.6871339999998</v>
      </c>
      <c r="D129" s="161">
        <f t="shared" si="11"/>
        <v>2282.7271339999998</v>
      </c>
      <c r="E129" s="162">
        <f>'1.3'!B129</f>
        <v>818.16713399999992</v>
      </c>
      <c r="F129" s="88">
        <v>1464.56</v>
      </c>
      <c r="G129" s="133"/>
      <c r="H129" s="91">
        <v>1166.82</v>
      </c>
      <c r="I129" s="88">
        <v>236.63</v>
      </c>
      <c r="J129" s="133"/>
      <c r="K129" s="88">
        <v>480.51</v>
      </c>
      <c r="L129" s="133"/>
      <c r="M129" s="33">
        <v>40.090000000000003</v>
      </c>
      <c r="N129" s="302"/>
      <c r="O129" s="301"/>
    </row>
    <row r="130" spans="1:15" ht="12.75" customHeight="1" x14ac:dyDescent="0.25">
      <c r="A130" s="285">
        <v>2013.01</v>
      </c>
      <c r="B130" s="160">
        <f t="shared" si="9"/>
        <v>2881.8158729999996</v>
      </c>
      <c r="C130" s="161">
        <f t="shared" si="10"/>
        <v>2848.8258729999998</v>
      </c>
      <c r="D130" s="161">
        <f t="shared" si="11"/>
        <v>2262.105873</v>
      </c>
      <c r="E130" s="162">
        <f>'1.3'!B130</f>
        <v>890.37587299999996</v>
      </c>
      <c r="F130" s="88">
        <v>1371.73</v>
      </c>
      <c r="G130" s="133"/>
      <c r="H130" s="91">
        <v>258.66000000000003</v>
      </c>
      <c r="I130" s="88">
        <v>234.41</v>
      </c>
      <c r="J130" s="133"/>
      <c r="K130" s="88">
        <v>93.65</v>
      </c>
      <c r="L130" s="133"/>
      <c r="M130" s="33">
        <v>32.99</v>
      </c>
      <c r="N130" s="302"/>
      <c r="O130" s="301"/>
    </row>
    <row r="131" spans="1:15" ht="12.75" customHeight="1" x14ac:dyDescent="0.25">
      <c r="A131" s="285">
        <v>2013.02</v>
      </c>
      <c r="B131" s="160">
        <f t="shared" si="9"/>
        <v>3456.5080740000003</v>
      </c>
      <c r="C131" s="161">
        <f t="shared" si="10"/>
        <v>3397.1580740000004</v>
      </c>
      <c r="D131" s="161">
        <f t="shared" si="11"/>
        <v>2449.2880740000001</v>
      </c>
      <c r="E131" s="162">
        <f>'1.3'!B131</f>
        <v>1008.978074</v>
      </c>
      <c r="F131" s="88">
        <v>1440.31</v>
      </c>
      <c r="G131" s="133"/>
      <c r="H131" s="91">
        <v>603.82000000000005</v>
      </c>
      <c r="I131" s="88">
        <v>200.53</v>
      </c>
      <c r="J131" s="133"/>
      <c r="K131" s="88">
        <v>143.52000000000001</v>
      </c>
      <c r="L131" s="133"/>
      <c r="M131" s="33">
        <v>59.35</v>
      </c>
      <c r="N131" s="302"/>
      <c r="O131" s="301"/>
    </row>
    <row r="132" spans="1:15" ht="12.75" customHeight="1" x14ac:dyDescent="0.25">
      <c r="A132" s="285">
        <v>2013.03</v>
      </c>
      <c r="B132" s="160">
        <f t="shared" si="9"/>
        <v>3294.3127929999996</v>
      </c>
      <c r="C132" s="161">
        <f t="shared" si="10"/>
        <v>3237.2327929999997</v>
      </c>
      <c r="D132" s="161">
        <f t="shared" si="11"/>
        <v>2263.0527929999998</v>
      </c>
      <c r="E132" s="162">
        <f>'1.3'!B132</f>
        <v>918.93279300000017</v>
      </c>
      <c r="F132" s="88">
        <v>1344.12</v>
      </c>
      <c r="G132" s="133"/>
      <c r="H132" s="91">
        <v>548.42999999999995</v>
      </c>
      <c r="I132" s="88">
        <v>238.33</v>
      </c>
      <c r="J132" s="133"/>
      <c r="K132" s="88">
        <v>187.42</v>
      </c>
      <c r="L132" s="133"/>
      <c r="M132" s="33">
        <v>57.08</v>
      </c>
      <c r="N132" s="302"/>
      <c r="O132" s="301"/>
    </row>
    <row r="133" spans="1:15" ht="12.75" customHeight="1" x14ac:dyDescent="0.25">
      <c r="A133" s="285">
        <v>2013.04</v>
      </c>
      <c r="B133" s="160">
        <f t="shared" si="9"/>
        <v>3650.1940079999999</v>
      </c>
      <c r="C133" s="161">
        <f t="shared" si="10"/>
        <v>3479.9740080000001</v>
      </c>
      <c r="D133" s="161">
        <f t="shared" si="11"/>
        <v>2375.324008</v>
      </c>
      <c r="E133" s="162">
        <f>'1.3'!B133</f>
        <v>996.50400800000011</v>
      </c>
      <c r="F133" s="88">
        <v>1378.82</v>
      </c>
      <c r="G133" s="133"/>
      <c r="H133" s="91">
        <v>671.28</v>
      </c>
      <c r="I133" s="88">
        <v>228.31</v>
      </c>
      <c r="J133" s="133"/>
      <c r="K133" s="88">
        <v>205.06</v>
      </c>
      <c r="L133" s="133"/>
      <c r="M133" s="33">
        <v>170.22</v>
      </c>
      <c r="N133" s="302"/>
      <c r="O133" s="301"/>
    </row>
    <row r="134" spans="1:15" ht="12.75" customHeight="1" x14ac:dyDescent="0.25">
      <c r="A134" s="285">
        <v>2013.05</v>
      </c>
      <c r="B134" s="160">
        <f t="shared" si="9"/>
        <v>4181.9801360000001</v>
      </c>
      <c r="C134" s="161">
        <f t="shared" si="10"/>
        <v>4077.2801359999999</v>
      </c>
      <c r="D134" s="161">
        <f t="shared" si="11"/>
        <v>2991.8101360000001</v>
      </c>
      <c r="E134" s="162">
        <f>'1.3'!B134</f>
        <v>1003.7501360000001</v>
      </c>
      <c r="F134" s="88">
        <v>1988.06</v>
      </c>
      <c r="G134" s="133"/>
      <c r="H134" s="91">
        <v>714.81</v>
      </c>
      <c r="I134" s="88">
        <v>240.6</v>
      </c>
      <c r="J134" s="133"/>
      <c r="K134" s="88">
        <v>130.06</v>
      </c>
      <c r="L134" s="133"/>
      <c r="M134" s="33">
        <v>104.7</v>
      </c>
      <c r="N134" s="302"/>
      <c r="O134" s="301"/>
    </row>
    <row r="135" spans="1:15" ht="12.75" customHeight="1" x14ac:dyDescent="0.25">
      <c r="A135" s="285">
        <v>2013.06</v>
      </c>
      <c r="B135" s="160">
        <f t="shared" si="9"/>
        <v>4353.0519279999999</v>
      </c>
      <c r="C135" s="161">
        <f t="shared" si="10"/>
        <v>4271.3819279999998</v>
      </c>
      <c r="D135" s="161">
        <f t="shared" si="11"/>
        <v>3017.661928</v>
      </c>
      <c r="E135" s="162">
        <f>'1.3'!B135</f>
        <v>1115.7719279999999</v>
      </c>
      <c r="F135" s="88">
        <v>1901.89</v>
      </c>
      <c r="G135" s="133"/>
      <c r="H135" s="91">
        <v>834.58</v>
      </c>
      <c r="I135" s="88">
        <v>236.82</v>
      </c>
      <c r="J135" s="133"/>
      <c r="K135" s="88">
        <v>182.32</v>
      </c>
      <c r="L135" s="133"/>
      <c r="M135" s="33">
        <v>81.67</v>
      </c>
      <c r="N135" s="302"/>
      <c r="O135" s="301"/>
    </row>
    <row r="136" spans="1:15" ht="12.75" customHeight="1" x14ac:dyDescent="0.25">
      <c r="A136" s="285">
        <v>2013.07</v>
      </c>
      <c r="B136" s="160">
        <f t="shared" si="9"/>
        <v>4182.1871570000003</v>
      </c>
      <c r="C136" s="161">
        <f t="shared" si="10"/>
        <v>4054.0371570000002</v>
      </c>
      <c r="D136" s="161">
        <f t="shared" si="11"/>
        <v>2710.9171569999999</v>
      </c>
      <c r="E136" s="162">
        <f>'1.3'!B136</f>
        <v>1009.237157</v>
      </c>
      <c r="F136" s="88">
        <v>1701.68</v>
      </c>
      <c r="G136" s="133"/>
      <c r="H136" s="91">
        <v>808.8</v>
      </c>
      <c r="I136" s="88">
        <v>297.98</v>
      </c>
      <c r="J136" s="133"/>
      <c r="K136" s="88">
        <v>236.34</v>
      </c>
      <c r="L136" s="133"/>
      <c r="M136" s="33">
        <v>128.15</v>
      </c>
      <c r="N136" s="302"/>
      <c r="O136" s="301"/>
    </row>
    <row r="137" spans="1:15" ht="12.75" customHeight="1" x14ac:dyDescent="0.25">
      <c r="A137" s="285">
        <v>2013.08</v>
      </c>
      <c r="B137" s="160">
        <f t="shared" si="9"/>
        <v>4245.891635</v>
      </c>
      <c r="C137" s="161">
        <f t="shared" si="10"/>
        <v>4102.9316349999999</v>
      </c>
      <c r="D137" s="161">
        <f t="shared" si="11"/>
        <v>2821.311635</v>
      </c>
      <c r="E137" s="162">
        <f>'1.3'!B137</f>
        <v>1081.131635</v>
      </c>
      <c r="F137" s="88">
        <v>1740.18</v>
      </c>
      <c r="G137" s="133"/>
      <c r="H137" s="91">
        <v>781.77</v>
      </c>
      <c r="I137" s="88">
        <v>285.08999999999997</v>
      </c>
      <c r="J137" s="133"/>
      <c r="K137" s="88">
        <v>214.76</v>
      </c>
      <c r="L137" s="133"/>
      <c r="M137" s="33">
        <v>142.96</v>
      </c>
      <c r="N137" s="302"/>
      <c r="O137" s="301"/>
    </row>
    <row r="138" spans="1:15" ht="12.75" customHeight="1" x14ac:dyDescent="0.25">
      <c r="A138" s="285">
        <v>2013.09</v>
      </c>
      <c r="B138" s="160">
        <f t="shared" ref="B138:B169" si="12">C138+M138</f>
        <v>4170.4320269999998</v>
      </c>
      <c r="C138" s="161">
        <f t="shared" ref="C138:C169" si="13">D138+H138+I138+K138</f>
        <v>4058.542027</v>
      </c>
      <c r="D138" s="161">
        <f t="shared" ref="D138:D169" si="14">E138+F138</f>
        <v>2761.4520269999998</v>
      </c>
      <c r="E138" s="162">
        <f>'1.3'!B138</f>
        <v>1137.8420269999999</v>
      </c>
      <c r="F138" s="88">
        <v>1623.61</v>
      </c>
      <c r="G138" s="133"/>
      <c r="H138" s="91">
        <v>774.57</v>
      </c>
      <c r="I138" s="88">
        <v>283.48</v>
      </c>
      <c r="J138" s="133"/>
      <c r="K138" s="88">
        <v>239.04</v>
      </c>
      <c r="L138" s="133"/>
      <c r="M138" s="33">
        <v>111.89</v>
      </c>
      <c r="N138" s="302"/>
      <c r="O138" s="301"/>
    </row>
    <row r="139" spans="1:15" ht="12.75" customHeight="1" x14ac:dyDescent="0.25">
      <c r="A139" s="285">
        <v>2013.1</v>
      </c>
      <c r="B139" s="160">
        <f t="shared" si="12"/>
        <v>4332.011364</v>
      </c>
      <c r="C139" s="161">
        <f t="shared" si="13"/>
        <v>4244.8013639999999</v>
      </c>
      <c r="D139" s="161">
        <f t="shared" si="14"/>
        <v>2818.0213640000002</v>
      </c>
      <c r="E139" s="162">
        <f>'1.3'!B139</f>
        <v>1065.0413640000002</v>
      </c>
      <c r="F139" s="88">
        <v>1752.98</v>
      </c>
      <c r="G139" s="133"/>
      <c r="H139" s="91">
        <v>743.08</v>
      </c>
      <c r="I139" s="88">
        <v>291.27999999999997</v>
      </c>
      <c r="J139" s="133"/>
      <c r="K139" s="88">
        <v>392.42</v>
      </c>
      <c r="L139" s="133"/>
      <c r="M139" s="33">
        <v>87.21</v>
      </c>
      <c r="N139" s="302"/>
      <c r="O139" s="301"/>
    </row>
    <row r="140" spans="1:15" ht="12.75" customHeight="1" x14ac:dyDescent="0.25">
      <c r="A140" s="285">
        <v>2013.11</v>
      </c>
      <c r="B140" s="160">
        <f t="shared" si="12"/>
        <v>4164.2431139999999</v>
      </c>
      <c r="C140" s="161">
        <f t="shared" si="13"/>
        <v>4122.7131140000001</v>
      </c>
      <c r="D140" s="161">
        <f t="shared" si="14"/>
        <v>2925.7431139999999</v>
      </c>
      <c r="E140" s="162">
        <f>'1.3'!B140</f>
        <v>1193.6831139999999</v>
      </c>
      <c r="F140" s="88">
        <v>1732.06</v>
      </c>
      <c r="G140" s="133"/>
      <c r="H140" s="91">
        <v>806.48</v>
      </c>
      <c r="I140" s="88">
        <v>264.10000000000002</v>
      </c>
      <c r="J140" s="133"/>
      <c r="K140" s="88">
        <v>126.39</v>
      </c>
      <c r="L140" s="133"/>
      <c r="M140" s="33">
        <v>41.53</v>
      </c>
      <c r="N140" s="302"/>
      <c r="O140" s="301"/>
    </row>
    <row r="141" spans="1:15" ht="12.75" customHeight="1" x14ac:dyDescent="0.25">
      <c r="A141" s="285">
        <v>2013.12</v>
      </c>
      <c r="B141" s="160">
        <f t="shared" si="12"/>
        <v>5200.4951609999998</v>
      </c>
      <c r="C141" s="161">
        <f t="shared" si="13"/>
        <v>5155.5251609999996</v>
      </c>
      <c r="D141" s="161">
        <f t="shared" si="14"/>
        <v>2972.9551609999999</v>
      </c>
      <c r="E141" s="162">
        <f>'1.3'!B141</f>
        <v>1167.855161</v>
      </c>
      <c r="F141" s="88">
        <v>1805.1</v>
      </c>
      <c r="G141" s="133"/>
      <c r="H141" s="91">
        <v>1520.04</v>
      </c>
      <c r="I141" s="88">
        <v>311.92</v>
      </c>
      <c r="J141" s="133"/>
      <c r="K141" s="88">
        <v>350.61</v>
      </c>
      <c r="L141" s="133"/>
      <c r="M141" s="33">
        <v>44.97</v>
      </c>
      <c r="N141" s="302"/>
      <c r="O141" s="301"/>
    </row>
    <row r="142" spans="1:15" ht="12.75" customHeight="1" x14ac:dyDescent="0.25">
      <c r="A142" s="285">
        <v>2014.01</v>
      </c>
      <c r="B142" s="160">
        <f t="shared" si="12"/>
        <v>3952.01</v>
      </c>
      <c r="C142" s="161">
        <f t="shared" si="13"/>
        <v>3897.9500000000003</v>
      </c>
      <c r="D142" s="161">
        <f t="shared" si="14"/>
        <v>3124.69</v>
      </c>
      <c r="E142" s="162">
        <f>'1.3'!B142</f>
        <v>1113.47</v>
      </c>
      <c r="F142" s="88">
        <v>2011.22</v>
      </c>
      <c r="G142" s="133"/>
      <c r="H142" s="91">
        <v>317.45999999999998</v>
      </c>
      <c r="I142" s="88">
        <v>274.08999999999997</v>
      </c>
      <c r="J142" s="133"/>
      <c r="K142" s="88">
        <v>181.71</v>
      </c>
      <c r="L142" s="133"/>
      <c r="M142" s="33">
        <v>54.06</v>
      </c>
      <c r="N142" s="302"/>
      <c r="O142" s="301"/>
    </row>
    <row r="143" spans="1:15" ht="12.75" customHeight="1" x14ac:dyDescent="0.25">
      <c r="A143" s="285">
        <v>2014.02</v>
      </c>
      <c r="B143" s="160">
        <f t="shared" si="12"/>
        <v>4503.75</v>
      </c>
      <c r="C143" s="161">
        <f t="shared" si="13"/>
        <v>4445.5600000000004</v>
      </c>
      <c r="D143" s="161">
        <f t="shared" si="14"/>
        <v>3248.52</v>
      </c>
      <c r="E143" s="162">
        <f>'1.3'!B143</f>
        <v>1293.42</v>
      </c>
      <c r="F143" s="88">
        <v>1955.1</v>
      </c>
      <c r="G143" s="133"/>
      <c r="H143" s="91">
        <v>801.75</v>
      </c>
      <c r="I143" s="88">
        <v>259.24</v>
      </c>
      <c r="J143" s="133"/>
      <c r="K143" s="88">
        <v>136.05000000000001</v>
      </c>
      <c r="L143" s="133"/>
      <c r="M143" s="33">
        <v>58.19</v>
      </c>
      <c r="N143" s="302"/>
      <c r="O143" s="301"/>
    </row>
    <row r="144" spans="1:15" ht="12.75" customHeight="1" x14ac:dyDescent="0.25">
      <c r="A144" s="285">
        <v>2014.03</v>
      </c>
      <c r="B144" s="160">
        <f t="shared" si="12"/>
        <v>4244.49</v>
      </c>
      <c r="C144" s="161">
        <f t="shared" si="13"/>
        <v>4165.55</v>
      </c>
      <c r="D144" s="161">
        <f t="shared" si="14"/>
        <v>2833.6000000000004</v>
      </c>
      <c r="E144" s="162">
        <f>'1.3'!B144</f>
        <v>1039.1500000000001</v>
      </c>
      <c r="F144" s="88">
        <v>1794.45</v>
      </c>
      <c r="G144" s="133"/>
      <c r="H144" s="91">
        <v>728.94</v>
      </c>
      <c r="I144" s="88">
        <v>289.76</v>
      </c>
      <c r="J144" s="133"/>
      <c r="K144" s="88">
        <v>313.25</v>
      </c>
      <c r="L144" s="133"/>
      <c r="M144" s="33">
        <v>78.94</v>
      </c>
      <c r="N144" s="302"/>
      <c r="O144" s="301"/>
    </row>
    <row r="145" spans="1:15" ht="12.75" customHeight="1" x14ac:dyDescent="0.25">
      <c r="A145" s="285">
        <v>2014.04</v>
      </c>
      <c r="B145" s="160">
        <f t="shared" si="12"/>
        <v>4887.6179999999995</v>
      </c>
      <c r="C145" s="161">
        <f t="shared" si="13"/>
        <v>4565.0179999999991</v>
      </c>
      <c r="D145" s="161">
        <f t="shared" si="14"/>
        <v>3064.4279999999994</v>
      </c>
      <c r="E145" s="162">
        <f>'1.3'!B145</f>
        <v>1165.2679999999998</v>
      </c>
      <c r="F145" s="88">
        <v>1899.1599999999996</v>
      </c>
      <c r="G145" s="133"/>
      <c r="H145" s="91">
        <v>917.66</v>
      </c>
      <c r="I145" s="88">
        <v>281.05</v>
      </c>
      <c r="J145" s="133"/>
      <c r="K145" s="88">
        <v>301.88</v>
      </c>
      <c r="L145" s="133"/>
      <c r="M145" s="33">
        <v>322.59999999999997</v>
      </c>
      <c r="N145" s="302"/>
      <c r="O145" s="301"/>
    </row>
    <row r="146" spans="1:15" ht="12.75" customHeight="1" x14ac:dyDescent="0.25">
      <c r="A146" s="285">
        <v>2014.05</v>
      </c>
      <c r="B146" s="160">
        <f t="shared" si="12"/>
        <v>5550.2449999999999</v>
      </c>
      <c r="C146" s="161">
        <f t="shared" si="13"/>
        <v>5397.2349999999997</v>
      </c>
      <c r="D146" s="161">
        <f t="shared" si="14"/>
        <v>3854.4850000000001</v>
      </c>
      <c r="E146" s="162">
        <f>'1.3'!B146</f>
        <v>1216.71</v>
      </c>
      <c r="F146" s="88">
        <v>2637.7750000000001</v>
      </c>
      <c r="G146" s="133"/>
      <c r="H146" s="91">
        <v>956.59</v>
      </c>
      <c r="I146" s="88">
        <v>326.52</v>
      </c>
      <c r="J146" s="133"/>
      <c r="K146" s="88">
        <v>259.64</v>
      </c>
      <c r="L146" s="133"/>
      <c r="M146" s="33">
        <v>153.01</v>
      </c>
      <c r="N146" s="302"/>
      <c r="O146" s="301"/>
    </row>
    <row r="147" spans="1:15" ht="12.75" customHeight="1" x14ac:dyDescent="0.25">
      <c r="A147" s="285">
        <v>2014.06</v>
      </c>
      <c r="B147" s="160">
        <f t="shared" si="12"/>
        <v>5805.81</v>
      </c>
      <c r="C147" s="161">
        <f t="shared" si="13"/>
        <v>5640.3</v>
      </c>
      <c r="D147" s="161">
        <f t="shared" si="14"/>
        <v>3860.9000000000005</v>
      </c>
      <c r="E147" s="162">
        <f>'1.3'!B147</f>
        <v>1365.0100000000002</v>
      </c>
      <c r="F147" s="88">
        <v>2495.8900000000003</v>
      </c>
      <c r="G147" s="133"/>
      <c r="H147" s="91">
        <v>1163.3599999999999</v>
      </c>
      <c r="I147" s="88">
        <v>319.58</v>
      </c>
      <c r="J147" s="133"/>
      <c r="K147" s="88">
        <v>296.45999999999998</v>
      </c>
      <c r="L147" s="133"/>
      <c r="M147" s="33">
        <v>165.51</v>
      </c>
      <c r="N147" s="302"/>
      <c r="O147" s="301"/>
    </row>
    <row r="148" spans="1:15" ht="12.75" customHeight="1" x14ac:dyDescent="0.25">
      <c r="A148" s="285">
        <v>2014.07</v>
      </c>
      <c r="B148" s="160">
        <f t="shared" si="12"/>
        <v>5537.3290000000006</v>
      </c>
      <c r="C148" s="161">
        <f t="shared" si="13"/>
        <v>5328.5670000000009</v>
      </c>
      <c r="D148" s="161">
        <f t="shared" si="14"/>
        <v>3583.6050000000005</v>
      </c>
      <c r="E148" s="162">
        <f>'1.3'!B148</f>
        <v>1339.663</v>
      </c>
      <c r="F148" s="88">
        <v>2243.9420000000005</v>
      </c>
      <c r="G148" s="133"/>
      <c r="H148" s="91">
        <v>1077.635</v>
      </c>
      <c r="I148" s="88">
        <v>393.69200000000001</v>
      </c>
      <c r="J148" s="133"/>
      <c r="K148" s="88">
        <v>273.63499999999999</v>
      </c>
      <c r="L148" s="133"/>
      <c r="M148" s="33">
        <v>208.762</v>
      </c>
      <c r="N148" s="302"/>
      <c r="O148" s="301"/>
    </row>
    <row r="149" spans="1:15" ht="12.75" customHeight="1" x14ac:dyDescent="0.25">
      <c r="A149" s="285">
        <v>2014.08</v>
      </c>
      <c r="B149" s="160">
        <f t="shared" si="12"/>
        <v>5530.86</v>
      </c>
      <c r="C149" s="161">
        <f t="shared" si="13"/>
        <v>5402.5019999999995</v>
      </c>
      <c r="D149" s="161">
        <f t="shared" si="14"/>
        <v>3697.2400000000007</v>
      </c>
      <c r="E149" s="162">
        <f>'1.3'!B149</f>
        <v>1413.106</v>
      </c>
      <c r="F149" s="88">
        <v>2284.1340000000009</v>
      </c>
      <c r="G149" s="133"/>
      <c r="H149" s="91">
        <v>1024.8409999999999</v>
      </c>
      <c r="I149" s="88">
        <v>339.476</v>
      </c>
      <c r="J149" s="133"/>
      <c r="K149" s="88">
        <v>340.94499999999999</v>
      </c>
      <c r="L149" s="133"/>
      <c r="M149" s="33">
        <v>128.358</v>
      </c>
      <c r="N149" s="302"/>
      <c r="O149" s="301"/>
    </row>
    <row r="150" spans="1:15" ht="12.75" customHeight="1" x14ac:dyDescent="0.25">
      <c r="A150" s="285">
        <v>2014.09</v>
      </c>
      <c r="B150" s="160">
        <f t="shared" si="12"/>
        <v>5608.6619999999994</v>
      </c>
      <c r="C150" s="161">
        <f t="shared" si="13"/>
        <v>5505.8509999999997</v>
      </c>
      <c r="D150" s="161">
        <f t="shared" si="14"/>
        <v>3824.2719999999999</v>
      </c>
      <c r="E150" s="162">
        <f>'1.3'!B150</f>
        <v>1485.3570000000002</v>
      </c>
      <c r="F150" s="88">
        <v>2338.915</v>
      </c>
      <c r="G150" s="133"/>
      <c r="H150" s="91">
        <v>1009.151</v>
      </c>
      <c r="I150" s="88">
        <v>373.03800000000001</v>
      </c>
      <c r="J150" s="133"/>
      <c r="K150" s="88">
        <v>299.39</v>
      </c>
      <c r="L150" s="133"/>
      <c r="M150" s="33">
        <v>102.81100000000001</v>
      </c>
      <c r="N150" s="302"/>
      <c r="O150" s="301"/>
    </row>
    <row r="151" spans="1:15" ht="12.75" customHeight="1" x14ac:dyDescent="0.25">
      <c r="A151" s="285">
        <v>2014.1</v>
      </c>
      <c r="B151" s="160">
        <f t="shared" si="12"/>
        <v>5836.4030000000002</v>
      </c>
      <c r="C151" s="161">
        <f t="shared" si="13"/>
        <v>5672.1120000000001</v>
      </c>
      <c r="D151" s="161">
        <f t="shared" si="14"/>
        <v>3886.6549999999997</v>
      </c>
      <c r="E151" s="162">
        <f>'1.3'!B151</f>
        <v>1444.8819999999998</v>
      </c>
      <c r="F151" s="88">
        <v>2441.7729999999997</v>
      </c>
      <c r="G151" s="133"/>
      <c r="H151" s="91">
        <v>1098.085</v>
      </c>
      <c r="I151" s="88">
        <v>355.68799999999999</v>
      </c>
      <c r="J151" s="133"/>
      <c r="K151" s="88">
        <v>331.68400000000003</v>
      </c>
      <c r="L151" s="133"/>
      <c r="M151" s="33">
        <v>164.291</v>
      </c>
      <c r="N151" s="302"/>
      <c r="O151" s="301"/>
    </row>
    <row r="152" spans="1:15" ht="12.75" customHeight="1" x14ac:dyDescent="0.25">
      <c r="A152" s="285">
        <v>2014.11</v>
      </c>
      <c r="B152" s="160">
        <f t="shared" si="12"/>
        <v>5598.35</v>
      </c>
      <c r="C152" s="161">
        <f t="shared" si="13"/>
        <v>5446.5940000000001</v>
      </c>
      <c r="D152" s="161">
        <f t="shared" si="14"/>
        <v>3899.4690000000001</v>
      </c>
      <c r="E152" s="162">
        <f>'1.3'!B152</f>
        <v>1467.2430000000002</v>
      </c>
      <c r="F152" s="88">
        <v>2432.2259999999997</v>
      </c>
      <c r="G152" s="133"/>
      <c r="H152" s="91">
        <v>952.37900000000002</v>
      </c>
      <c r="I152" s="88">
        <v>344.44799999999998</v>
      </c>
      <c r="J152" s="133"/>
      <c r="K152" s="88">
        <v>250.298</v>
      </c>
      <c r="L152" s="133"/>
      <c r="M152" s="33">
        <v>151.756</v>
      </c>
      <c r="N152" s="302"/>
      <c r="O152" s="301"/>
    </row>
    <row r="153" spans="1:15" ht="12.75" customHeight="1" x14ac:dyDescent="0.25">
      <c r="A153" s="285">
        <v>2014.12</v>
      </c>
      <c r="B153" s="160">
        <f t="shared" si="12"/>
        <v>7166.6584490000005</v>
      </c>
      <c r="C153" s="161">
        <f t="shared" si="13"/>
        <v>7091.9384490000002</v>
      </c>
      <c r="D153" s="161">
        <f t="shared" si="14"/>
        <v>4158.9384490000002</v>
      </c>
      <c r="E153" s="162">
        <f>'1.3'!B153</f>
        <v>1571.458449</v>
      </c>
      <c r="F153" s="88">
        <v>2587.48</v>
      </c>
      <c r="G153" s="133"/>
      <c r="H153" s="91">
        <v>2044.46</v>
      </c>
      <c r="I153" s="88">
        <v>392.98</v>
      </c>
      <c r="J153" s="133"/>
      <c r="K153" s="88">
        <v>495.56</v>
      </c>
      <c r="L153" s="133"/>
      <c r="M153" s="33">
        <v>74.72</v>
      </c>
      <c r="N153" s="302"/>
      <c r="O153" s="301"/>
    </row>
    <row r="154" spans="1:15" ht="12.75" customHeight="1" x14ac:dyDescent="0.25">
      <c r="A154" s="285">
        <v>2015.01</v>
      </c>
      <c r="B154" s="160">
        <f t="shared" si="12"/>
        <v>5044.3609999999999</v>
      </c>
      <c r="C154" s="161">
        <f t="shared" si="13"/>
        <v>4962.9549999999999</v>
      </c>
      <c r="D154" s="161">
        <f t="shared" si="14"/>
        <v>4028.9350000000004</v>
      </c>
      <c r="E154" s="162">
        <f>'1.3'!B154</f>
        <v>1442.115</v>
      </c>
      <c r="F154" s="88">
        <v>2586.8200000000002</v>
      </c>
      <c r="G154" s="133"/>
      <c r="H154" s="91">
        <v>320.57</v>
      </c>
      <c r="I154" s="88">
        <v>359.99</v>
      </c>
      <c r="J154" s="133"/>
      <c r="K154" s="88">
        <v>253.46</v>
      </c>
      <c r="L154" s="133"/>
      <c r="M154" s="33">
        <v>81.405999999999992</v>
      </c>
      <c r="N154" s="302"/>
      <c r="O154" s="301"/>
    </row>
    <row r="155" spans="1:15" ht="12.75" customHeight="1" x14ac:dyDescent="0.25">
      <c r="A155" s="285">
        <v>2015.02</v>
      </c>
      <c r="B155" s="160">
        <f t="shared" si="12"/>
        <v>5892.5329999999994</v>
      </c>
      <c r="C155" s="161">
        <f t="shared" si="13"/>
        <v>5814.8239999999996</v>
      </c>
      <c r="D155" s="161">
        <f t="shared" si="14"/>
        <v>4169.9719999999998</v>
      </c>
      <c r="E155" s="162">
        <f>'1.3'!B155</f>
        <v>1572.8810000000001</v>
      </c>
      <c r="F155" s="88">
        <v>2597.0909999999999</v>
      </c>
      <c r="G155" s="133"/>
      <c r="H155" s="91">
        <v>1006.732</v>
      </c>
      <c r="I155" s="88">
        <v>343.964</v>
      </c>
      <c r="J155" s="133"/>
      <c r="K155" s="88">
        <v>294.15600000000001</v>
      </c>
      <c r="L155" s="133"/>
      <c r="M155" s="33">
        <v>77.709000000000003</v>
      </c>
      <c r="N155" s="302"/>
      <c r="O155" s="301"/>
    </row>
    <row r="156" spans="1:15" ht="12.75" customHeight="1" x14ac:dyDescent="0.25">
      <c r="A156" s="285">
        <v>2015.03</v>
      </c>
      <c r="B156" s="160">
        <f t="shared" si="12"/>
        <v>5752.7570000000005</v>
      </c>
      <c r="C156" s="161">
        <f t="shared" si="13"/>
        <v>5634.3270000000002</v>
      </c>
      <c r="D156" s="161">
        <f t="shared" si="14"/>
        <v>3767.9269999999997</v>
      </c>
      <c r="E156" s="162">
        <f>'1.3'!B156</f>
        <v>1440.6269999999997</v>
      </c>
      <c r="F156" s="88">
        <v>2327.3000000000002</v>
      </c>
      <c r="G156" s="133"/>
      <c r="H156" s="91">
        <v>1190.76</v>
      </c>
      <c r="I156" s="88">
        <v>350.79</v>
      </c>
      <c r="J156" s="133"/>
      <c r="K156" s="88">
        <v>324.85000000000002</v>
      </c>
      <c r="L156" s="133"/>
      <c r="M156" s="33">
        <v>118.43</v>
      </c>
      <c r="N156" s="302"/>
      <c r="O156" s="301"/>
    </row>
    <row r="157" spans="1:15" ht="12.75" customHeight="1" x14ac:dyDescent="0.25">
      <c r="A157" s="285">
        <v>2015.04</v>
      </c>
      <c r="B157" s="160">
        <f t="shared" si="12"/>
        <v>6527.0999999999995</v>
      </c>
      <c r="C157" s="161">
        <f t="shared" si="13"/>
        <v>6307.07</v>
      </c>
      <c r="D157" s="161">
        <f t="shared" si="14"/>
        <v>4293.4399999999996</v>
      </c>
      <c r="E157" s="162">
        <f>'1.3'!B157</f>
        <v>1656.7</v>
      </c>
      <c r="F157" s="88">
        <v>2636.74</v>
      </c>
      <c r="G157" s="133"/>
      <c r="H157" s="91">
        <v>1219.9100000000001</v>
      </c>
      <c r="I157" s="88">
        <v>394.34</v>
      </c>
      <c r="J157" s="133"/>
      <c r="K157" s="88">
        <v>399.38</v>
      </c>
      <c r="L157" s="133"/>
      <c r="M157" s="33">
        <v>220.03</v>
      </c>
      <c r="N157" s="302"/>
      <c r="O157" s="301"/>
    </row>
    <row r="158" spans="1:15" ht="12.75" customHeight="1" x14ac:dyDescent="0.25">
      <c r="A158" s="285">
        <v>2015.05</v>
      </c>
      <c r="B158" s="160">
        <f t="shared" si="12"/>
        <v>7288.2039999999997</v>
      </c>
      <c r="C158" s="161">
        <f t="shared" si="13"/>
        <v>7096.674</v>
      </c>
      <c r="D158" s="161">
        <f t="shared" si="14"/>
        <v>5258.924</v>
      </c>
      <c r="E158" s="162">
        <f>'1.3'!B158</f>
        <v>1695.954</v>
      </c>
      <c r="F158" s="88">
        <v>3562.97</v>
      </c>
      <c r="G158" s="133"/>
      <c r="H158" s="91">
        <v>1138.92</v>
      </c>
      <c r="I158" s="88">
        <v>425.77</v>
      </c>
      <c r="J158" s="133"/>
      <c r="K158" s="88">
        <v>273.06</v>
      </c>
      <c r="L158" s="133"/>
      <c r="M158" s="33">
        <v>191.53</v>
      </c>
      <c r="N158" s="302"/>
      <c r="O158" s="301"/>
    </row>
    <row r="159" spans="1:15" ht="12.75" customHeight="1" x14ac:dyDescent="0.25">
      <c r="A159" s="285">
        <v>2015.06</v>
      </c>
      <c r="B159" s="160">
        <f t="shared" si="12"/>
        <v>7781.1139999999996</v>
      </c>
      <c r="C159" s="161">
        <f t="shared" si="13"/>
        <v>7516.6539999999995</v>
      </c>
      <c r="D159" s="161">
        <f t="shared" si="14"/>
        <v>5296.4340000000002</v>
      </c>
      <c r="E159" s="162">
        <f>'1.3'!B159</f>
        <v>1770.614</v>
      </c>
      <c r="F159" s="88">
        <v>3525.82</v>
      </c>
      <c r="G159" s="133"/>
      <c r="H159" s="91">
        <v>1503.02</v>
      </c>
      <c r="I159" s="88">
        <v>403.51</v>
      </c>
      <c r="J159" s="133"/>
      <c r="K159" s="88">
        <v>313.69</v>
      </c>
      <c r="L159" s="133"/>
      <c r="M159" s="33">
        <v>264.45999999999998</v>
      </c>
      <c r="N159" s="302"/>
      <c r="O159" s="301"/>
    </row>
    <row r="160" spans="1:15" ht="12.75" customHeight="1" x14ac:dyDescent="0.25">
      <c r="A160" s="285">
        <v>2015.07</v>
      </c>
      <c r="B160" s="160">
        <f t="shared" si="12"/>
        <v>7525.6360000000004</v>
      </c>
      <c r="C160" s="161">
        <f t="shared" si="13"/>
        <v>7260.866</v>
      </c>
      <c r="D160" s="161">
        <f t="shared" si="14"/>
        <v>4877.2060000000001</v>
      </c>
      <c r="E160" s="162">
        <f>'1.3'!B160</f>
        <v>1789.4159999999999</v>
      </c>
      <c r="F160" s="88">
        <v>3087.79</v>
      </c>
      <c r="G160" s="133"/>
      <c r="H160" s="91">
        <v>1446.18</v>
      </c>
      <c r="I160" s="88">
        <v>533.9</v>
      </c>
      <c r="J160" s="133"/>
      <c r="K160" s="88">
        <v>403.58</v>
      </c>
      <c r="L160" s="133"/>
      <c r="M160" s="33">
        <v>264.77</v>
      </c>
      <c r="N160" s="302"/>
      <c r="O160" s="301"/>
    </row>
    <row r="161" spans="1:15" ht="12.75" customHeight="1" x14ac:dyDescent="0.25">
      <c r="A161" s="285">
        <v>2015.08</v>
      </c>
      <c r="B161" s="160">
        <f t="shared" si="12"/>
        <v>7236.0060000000003</v>
      </c>
      <c r="C161" s="161">
        <f t="shared" si="13"/>
        <v>7104.4459999999999</v>
      </c>
      <c r="D161" s="161">
        <f t="shared" si="14"/>
        <v>5023.4259999999995</v>
      </c>
      <c r="E161" s="162">
        <f>'1.3'!B161</f>
        <v>1823.7959999999998</v>
      </c>
      <c r="F161" s="88">
        <v>3199.63</v>
      </c>
      <c r="G161" s="133"/>
      <c r="H161" s="91">
        <v>1366.45</v>
      </c>
      <c r="I161" s="88">
        <v>452.09</v>
      </c>
      <c r="J161" s="133"/>
      <c r="K161" s="88">
        <v>262.48</v>
      </c>
      <c r="L161" s="133"/>
      <c r="M161" s="33">
        <v>131.56</v>
      </c>
      <c r="N161" s="302"/>
      <c r="O161" s="301"/>
    </row>
    <row r="162" spans="1:15" ht="12.75" customHeight="1" x14ac:dyDescent="0.25">
      <c r="A162" s="285">
        <v>2015.09</v>
      </c>
      <c r="B162" s="160">
        <f t="shared" si="12"/>
        <v>7300.0750000000007</v>
      </c>
      <c r="C162" s="161">
        <f t="shared" si="13"/>
        <v>7181.7450000000008</v>
      </c>
      <c r="D162" s="161">
        <f t="shared" si="14"/>
        <v>4900.1450000000004</v>
      </c>
      <c r="E162" s="162">
        <f>'1.3'!B162</f>
        <v>1747.1849999999999</v>
      </c>
      <c r="F162" s="88">
        <v>3152.96</v>
      </c>
      <c r="G162" s="133"/>
      <c r="H162" s="91">
        <v>1430.05</v>
      </c>
      <c r="I162" s="88">
        <v>458.48</v>
      </c>
      <c r="J162" s="133"/>
      <c r="K162" s="88">
        <v>393.07</v>
      </c>
      <c r="L162" s="133"/>
      <c r="M162" s="33">
        <v>118.33</v>
      </c>
      <c r="N162" s="302"/>
      <c r="O162" s="301"/>
    </row>
    <row r="163" spans="1:15" ht="12.75" customHeight="1" x14ac:dyDescent="0.25">
      <c r="A163" s="285">
        <v>2015.1</v>
      </c>
      <c r="B163" s="160">
        <f t="shared" si="12"/>
        <v>7550.38</v>
      </c>
      <c r="C163" s="161">
        <f t="shared" si="13"/>
        <v>7422.03</v>
      </c>
      <c r="D163" s="161">
        <f t="shared" si="14"/>
        <v>5122.37</v>
      </c>
      <c r="E163" s="162">
        <f>'1.3'!B163</f>
        <v>1832.8500000000001</v>
      </c>
      <c r="F163" s="88">
        <v>3289.52</v>
      </c>
      <c r="G163" s="133"/>
      <c r="H163" s="91">
        <v>1399.48</v>
      </c>
      <c r="I163" s="88">
        <v>465.86</v>
      </c>
      <c r="J163" s="133"/>
      <c r="K163" s="88">
        <v>434.32</v>
      </c>
      <c r="L163" s="133"/>
      <c r="M163" s="33">
        <v>128.35</v>
      </c>
      <c r="N163" s="302"/>
      <c r="O163" s="301"/>
    </row>
    <row r="164" spans="1:15" ht="12.75" customHeight="1" x14ac:dyDescent="0.25">
      <c r="A164" s="285">
        <v>2015.11</v>
      </c>
      <c r="B164" s="160">
        <f t="shared" si="12"/>
        <v>7009.378999999999</v>
      </c>
      <c r="C164" s="161">
        <f t="shared" si="13"/>
        <v>6933.1089999999986</v>
      </c>
      <c r="D164" s="161">
        <f t="shared" si="14"/>
        <v>5067.5589999999993</v>
      </c>
      <c r="E164" s="162">
        <f>'1.3'!B164</f>
        <v>1923.8989999999999</v>
      </c>
      <c r="F164" s="88">
        <v>3143.66</v>
      </c>
      <c r="G164" s="133"/>
      <c r="H164" s="91">
        <v>1114.46</v>
      </c>
      <c r="I164" s="88">
        <v>429.19</v>
      </c>
      <c r="J164" s="133"/>
      <c r="K164" s="88">
        <v>321.89999999999998</v>
      </c>
      <c r="L164" s="133"/>
      <c r="M164" s="33">
        <v>76.27</v>
      </c>
      <c r="N164" s="302"/>
      <c r="O164" s="301"/>
    </row>
    <row r="165" spans="1:15" ht="12.75" customHeight="1" x14ac:dyDescent="0.25">
      <c r="A165" s="285">
        <v>2015.12</v>
      </c>
      <c r="B165" s="160">
        <f t="shared" si="12"/>
        <v>10529.195</v>
      </c>
      <c r="C165" s="161">
        <f t="shared" si="13"/>
        <v>10363.865</v>
      </c>
      <c r="D165" s="161">
        <f t="shared" si="14"/>
        <v>6321.6399999999994</v>
      </c>
      <c r="E165" s="162">
        <f>'1.3'!B165</f>
        <v>1982.252</v>
      </c>
      <c r="F165" s="88">
        <v>4339.3879999999999</v>
      </c>
      <c r="G165" s="133"/>
      <c r="H165" s="91">
        <v>2985.8389999999999</v>
      </c>
      <c r="I165" s="88">
        <v>489.46600000000001</v>
      </c>
      <c r="J165" s="133"/>
      <c r="K165" s="88">
        <v>566.91999999999996</v>
      </c>
      <c r="L165" s="133"/>
      <c r="M165" s="33">
        <v>165.32999999999998</v>
      </c>
      <c r="N165" s="302"/>
      <c r="O165" s="301"/>
    </row>
    <row r="166" spans="1:15" ht="12.75" customHeight="1" x14ac:dyDescent="0.25">
      <c r="A166" s="285">
        <v>2016.01</v>
      </c>
      <c r="B166" s="160">
        <f t="shared" si="12"/>
        <v>7753.8530000000001</v>
      </c>
      <c r="C166" s="161">
        <f t="shared" si="13"/>
        <v>7586.6329999999998</v>
      </c>
      <c r="D166" s="161">
        <f t="shared" si="14"/>
        <v>6328.2029999999995</v>
      </c>
      <c r="E166" s="162">
        <f>'1.3'!B166</f>
        <v>1915.6629999999998</v>
      </c>
      <c r="F166" s="88">
        <v>4412.54</v>
      </c>
      <c r="G166" s="133"/>
      <c r="H166" s="91">
        <v>466.53</v>
      </c>
      <c r="I166" s="88">
        <v>518.88</v>
      </c>
      <c r="J166" s="133"/>
      <c r="K166" s="88">
        <v>273.02</v>
      </c>
      <c r="L166" s="133"/>
      <c r="M166" s="33">
        <v>167.22</v>
      </c>
      <c r="N166" s="302"/>
      <c r="O166" s="301"/>
    </row>
    <row r="167" spans="1:15" ht="12.75" customHeight="1" x14ac:dyDescent="0.25">
      <c r="A167" s="285">
        <v>2016.02</v>
      </c>
      <c r="B167" s="160">
        <f t="shared" si="12"/>
        <v>8408.6130000000012</v>
      </c>
      <c r="C167" s="161">
        <f t="shared" si="13"/>
        <v>8303.9930000000004</v>
      </c>
      <c r="D167" s="161">
        <f t="shared" si="14"/>
        <v>6120.1630000000005</v>
      </c>
      <c r="E167" s="162">
        <f>'1.3'!B167</f>
        <v>2278.9230000000002</v>
      </c>
      <c r="F167" s="88">
        <v>3841.24</v>
      </c>
      <c r="G167" s="133"/>
      <c r="H167" s="91">
        <v>1551.63</v>
      </c>
      <c r="I167" s="88">
        <v>401.02</v>
      </c>
      <c r="J167" s="133"/>
      <c r="K167" s="88">
        <v>231.18</v>
      </c>
      <c r="L167" s="133"/>
      <c r="M167" s="33">
        <v>104.62</v>
      </c>
      <c r="N167" s="302"/>
      <c r="O167" s="301"/>
    </row>
    <row r="168" spans="1:15" ht="12.75" customHeight="1" x14ac:dyDescent="0.25">
      <c r="A168" s="285">
        <v>2016.03</v>
      </c>
      <c r="B168" s="160">
        <f t="shared" si="12"/>
        <v>8965.2120000000014</v>
      </c>
      <c r="C168" s="161">
        <f t="shared" si="13"/>
        <v>8742.9420000000009</v>
      </c>
      <c r="D168" s="161">
        <f t="shared" si="14"/>
        <v>5844.7420000000002</v>
      </c>
      <c r="E168" s="162">
        <f>'1.3'!B168</f>
        <v>2205.5419999999999</v>
      </c>
      <c r="F168" s="88">
        <v>3639.2</v>
      </c>
      <c r="G168" s="133"/>
      <c r="H168" s="91">
        <v>1666.18</v>
      </c>
      <c r="I168" s="88">
        <v>508.2</v>
      </c>
      <c r="J168" s="133"/>
      <c r="K168" s="88">
        <v>723.82</v>
      </c>
      <c r="L168" s="133"/>
      <c r="M168" s="33">
        <v>222.27</v>
      </c>
      <c r="N168" s="302"/>
      <c r="O168" s="301"/>
    </row>
    <row r="169" spans="1:15" ht="12.75" customHeight="1" x14ac:dyDescent="0.25">
      <c r="A169" s="285">
        <v>2016.04</v>
      </c>
      <c r="B169" s="160">
        <f t="shared" si="12"/>
        <v>9070.2199999999993</v>
      </c>
      <c r="C169" s="161">
        <f t="shared" si="13"/>
        <v>8737.7699999999986</v>
      </c>
      <c r="D169" s="161">
        <f t="shared" si="14"/>
        <v>6175.7099999999991</v>
      </c>
      <c r="E169" s="162">
        <f>'1.3'!B169</f>
        <v>2450.7399999999998</v>
      </c>
      <c r="F169" s="88">
        <v>3724.97</v>
      </c>
      <c r="G169" s="133"/>
      <c r="H169" s="91">
        <v>1597.39</v>
      </c>
      <c r="I169" s="88">
        <v>503.02</v>
      </c>
      <c r="J169" s="133"/>
      <c r="K169" s="88">
        <v>461.65</v>
      </c>
      <c r="L169" s="133"/>
      <c r="M169" s="33">
        <v>332.45</v>
      </c>
      <c r="N169" s="302"/>
      <c r="O169" s="301"/>
    </row>
    <row r="170" spans="1:15" ht="12.75" customHeight="1" x14ac:dyDescent="0.25">
      <c r="A170" s="285">
        <v>2016.05</v>
      </c>
      <c r="B170" s="160">
        <f t="shared" ref="B170:B193" si="15">C170+M170</f>
        <v>10462.818000000003</v>
      </c>
      <c r="C170" s="161">
        <f t="shared" ref="C170:C193" si="16">D170+H170+I170+K170</f>
        <v>10186.278000000002</v>
      </c>
      <c r="D170" s="161">
        <f t="shared" ref="D170:D193" si="17">E170+F170</f>
        <v>7197.8680000000004</v>
      </c>
      <c r="E170" s="162">
        <f>'1.3'!B170</f>
        <v>2317.348</v>
      </c>
      <c r="F170" s="88">
        <v>4880.5200000000004</v>
      </c>
      <c r="G170" s="133"/>
      <c r="H170" s="91">
        <v>1781.36</v>
      </c>
      <c r="I170" s="88">
        <v>546.59</v>
      </c>
      <c r="J170" s="133"/>
      <c r="K170" s="88">
        <v>660.46</v>
      </c>
      <c r="L170" s="133"/>
      <c r="M170" s="33">
        <v>276.54000000000002</v>
      </c>
      <c r="N170" s="302"/>
      <c r="O170" s="301"/>
    </row>
    <row r="171" spans="1:15" ht="12.75" customHeight="1" x14ac:dyDescent="0.25">
      <c r="A171" s="285">
        <v>2016.06</v>
      </c>
      <c r="B171" s="160">
        <f t="shared" si="15"/>
        <v>11057.587000000001</v>
      </c>
      <c r="C171" s="161">
        <f t="shared" si="16"/>
        <v>10876.107000000002</v>
      </c>
      <c r="D171" s="161">
        <f t="shared" si="17"/>
        <v>7653.6170000000002</v>
      </c>
      <c r="E171" s="162">
        <f>'1.3'!B171</f>
        <v>2555.5169999999998</v>
      </c>
      <c r="F171" s="88">
        <v>5098.1000000000004</v>
      </c>
      <c r="G171" s="133"/>
      <c r="H171" s="91">
        <v>2088.44</v>
      </c>
      <c r="I171" s="88">
        <v>530.77</v>
      </c>
      <c r="J171" s="133"/>
      <c r="K171" s="88">
        <v>603.28</v>
      </c>
      <c r="L171" s="133"/>
      <c r="M171" s="33">
        <v>181.48</v>
      </c>
      <c r="N171" s="302"/>
      <c r="O171" s="301"/>
    </row>
    <row r="172" spans="1:15" ht="12.75" customHeight="1" x14ac:dyDescent="0.25">
      <c r="A172" s="285">
        <v>2016.07</v>
      </c>
      <c r="B172" s="160">
        <f t="shared" si="15"/>
        <v>10577.67</v>
      </c>
      <c r="C172" s="161">
        <f t="shared" si="16"/>
        <v>10310.17</v>
      </c>
      <c r="D172" s="161">
        <f t="shared" si="17"/>
        <v>7089.45</v>
      </c>
      <c r="E172" s="162">
        <f>'1.3'!B172</f>
        <v>2589.83</v>
      </c>
      <c r="F172" s="88">
        <v>4499.62</v>
      </c>
      <c r="G172" s="133"/>
      <c r="H172" s="91">
        <v>1897.47</v>
      </c>
      <c r="I172" s="88">
        <v>714.38</v>
      </c>
      <c r="J172" s="133"/>
      <c r="K172" s="88">
        <v>608.87</v>
      </c>
      <c r="L172" s="133"/>
      <c r="M172" s="33">
        <v>267.5</v>
      </c>
      <c r="N172" s="302"/>
      <c r="O172" s="301"/>
    </row>
    <row r="173" spans="1:15" ht="12.75" customHeight="1" x14ac:dyDescent="0.25">
      <c r="A173" s="285">
        <v>2016.08</v>
      </c>
      <c r="B173" s="160">
        <f t="shared" si="15"/>
        <v>10539.536</v>
      </c>
      <c r="C173" s="161">
        <f t="shared" si="16"/>
        <v>10401.386</v>
      </c>
      <c r="D173" s="161">
        <f t="shared" si="17"/>
        <v>7231.2259999999997</v>
      </c>
      <c r="E173" s="162">
        <f>'1.3'!B173</f>
        <v>2626.6559999999999</v>
      </c>
      <c r="F173" s="88">
        <v>4604.57</v>
      </c>
      <c r="G173" s="133"/>
      <c r="H173" s="91">
        <v>1875.96</v>
      </c>
      <c r="I173" s="88">
        <v>659.19</v>
      </c>
      <c r="J173" s="133"/>
      <c r="K173" s="88">
        <v>635.01</v>
      </c>
      <c r="L173" s="133"/>
      <c r="M173" s="33">
        <v>138.15</v>
      </c>
      <c r="N173" s="302"/>
      <c r="O173" s="301"/>
    </row>
    <row r="174" spans="1:15" ht="12.75" customHeight="1" x14ac:dyDescent="0.25">
      <c r="A174" s="285">
        <v>2016.09</v>
      </c>
      <c r="B174" s="160">
        <f t="shared" si="15"/>
        <v>10835.842000000001</v>
      </c>
      <c r="C174" s="161">
        <f t="shared" si="16"/>
        <v>10535.752</v>
      </c>
      <c r="D174" s="161">
        <f t="shared" si="17"/>
        <v>7385.1319999999996</v>
      </c>
      <c r="E174" s="162">
        <f>'1.3'!B174</f>
        <v>2723.1219999999998</v>
      </c>
      <c r="F174" s="88">
        <v>4662.01</v>
      </c>
      <c r="G174" s="133"/>
      <c r="H174" s="91">
        <v>1881.74</v>
      </c>
      <c r="I174" s="88">
        <v>618.91999999999996</v>
      </c>
      <c r="J174" s="133"/>
      <c r="K174" s="88">
        <v>649.96</v>
      </c>
      <c r="L174" s="133"/>
      <c r="M174" s="33">
        <v>300.08999999999997</v>
      </c>
      <c r="N174" s="302"/>
      <c r="O174" s="301"/>
    </row>
    <row r="175" spans="1:15" ht="12.75" customHeight="1" x14ac:dyDescent="0.25">
      <c r="A175" s="285">
        <v>2016.1</v>
      </c>
      <c r="B175" s="160">
        <f t="shared" si="15"/>
        <v>10329.396682000002</v>
      </c>
      <c r="C175" s="161">
        <f t="shared" si="16"/>
        <v>10174.126682000002</v>
      </c>
      <c r="D175" s="161">
        <f t="shared" si="17"/>
        <v>7139.8766820000028</v>
      </c>
      <c r="E175" s="162">
        <f>'1.3'!B175</f>
        <v>2637.2966820000029</v>
      </c>
      <c r="F175" s="88">
        <v>4502.58</v>
      </c>
      <c r="G175" s="133"/>
      <c r="H175" s="91">
        <v>1937.5</v>
      </c>
      <c r="I175" s="88">
        <v>631.88</v>
      </c>
      <c r="J175" s="133"/>
      <c r="K175" s="88">
        <v>464.87</v>
      </c>
      <c r="L175" s="133"/>
      <c r="M175" s="33">
        <v>155.27000000000001</v>
      </c>
      <c r="N175" s="302"/>
      <c r="O175" s="301"/>
    </row>
    <row r="176" spans="1:15" ht="12.75" customHeight="1" x14ac:dyDescent="0.25">
      <c r="A176" s="285">
        <v>2016.11</v>
      </c>
      <c r="B176" s="160">
        <f t="shared" si="15"/>
        <v>11021.829916999999</v>
      </c>
      <c r="C176" s="161">
        <f t="shared" si="16"/>
        <v>10873.419916999999</v>
      </c>
      <c r="D176" s="161">
        <f t="shared" si="17"/>
        <v>7493.7299169999987</v>
      </c>
      <c r="E176" s="162">
        <f>'1.3'!B176</f>
        <v>2749.9199169999988</v>
      </c>
      <c r="F176" s="88">
        <v>4743.8100000000004</v>
      </c>
      <c r="G176" s="133"/>
      <c r="H176" s="91">
        <v>1877.86</v>
      </c>
      <c r="I176" s="88">
        <v>624.55999999999995</v>
      </c>
      <c r="J176" s="133"/>
      <c r="K176" s="88">
        <v>877.27</v>
      </c>
      <c r="L176" s="133"/>
      <c r="M176" s="33">
        <v>148.41</v>
      </c>
      <c r="N176" s="302"/>
      <c r="O176" s="301"/>
    </row>
    <row r="177" spans="1:15" ht="12.75" customHeight="1" x14ac:dyDescent="0.25">
      <c r="A177" s="285">
        <v>2016.12</v>
      </c>
      <c r="B177" s="160">
        <f t="shared" si="15"/>
        <v>15240.249999999998</v>
      </c>
      <c r="C177" s="161">
        <f t="shared" si="16"/>
        <v>15071.179999999998</v>
      </c>
      <c r="D177" s="161">
        <f t="shared" si="17"/>
        <v>8180.9399999999987</v>
      </c>
      <c r="E177" s="162">
        <f>'1.3'!B177</f>
        <v>3016.7499999999995</v>
      </c>
      <c r="F177" s="88">
        <v>5164.1899999999996</v>
      </c>
      <c r="G177" s="133"/>
      <c r="H177" s="91">
        <v>4573.96</v>
      </c>
      <c r="I177" s="88">
        <v>681.79</v>
      </c>
      <c r="J177" s="133"/>
      <c r="K177" s="88">
        <v>1634.49</v>
      </c>
      <c r="L177" s="133"/>
      <c r="M177" s="33">
        <v>169.07</v>
      </c>
      <c r="N177" s="302"/>
      <c r="O177" s="301"/>
    </row>
    <row r="178" spans="1:15" ht="12.75" customHeight="1" x14ac:dyDescent="0.25">
      <c r="A178" s="285">
        <v>2017.01</v>
      </c>
      <c r="B178" s="160">
        <f t="shared" si="15"/>
        <v>10393.417091000001</v>
      </c>
      <c r="C178" s="161">
        <f t="shared" si="16"/>
        <v>10174.767091000002</v>
      </c>
      <c r="D178" s="161">
        <f t="shared" si="17"/>
        <v>8370.6770910000014</v>
      </c>
      <c r="E178" s="162">
        <f>'1.3'!B178</f>
        <v>3024.657091</v>
      </c>
      <c r="F178" s="88">
        <v>5346.02</v>
      </c>
      <c r="G178" s="133"/>
      <c r="H178" s="91">
        <v>647.26</v>
      </c>
      <c r="I178" s="88">
        <v>625.64</v>
      </c>
      <c r="J178" s="133"/>
      <c r="K178" s="88">
        <v>531.19000000000005</v>
      </c>
      <c r="L178" s="133"/>
      <c r="M178" s="33">
        <v>218.65</v>
      </c>
      <c r="N178" s="302"/>
      <c r="O178" s="301"/>
    </row>
    <row r="179" spans="1:15" ht="12.75" customHeight="1" x14ac:dyDescent="0.25">
      <c r="A179" s="285">
        <v>2017.02</v>
      </c>
      <c r="B179" s="160">
        <f t="shared" si="15"/>
        <v>11337.518801</v>
      </c>
      <c r="C179" s="161">
        <f t="shared" si="16"/>
        <v>11274.308801000001</v>
      </c>
      <c r="D179" s="161">
        <f t="shared" si="17"/>
        <v>7891.9488010000005</v>
      </c>
      <c r="E179" s="162">
        <f>'1.3'!B179</f>
        <v>3191.8788010000003</v>
      </c>
      <c r="F179" s="88">
        <v>4700.07</v>
      </c>
      <c r="G179" s="133"/>
      <c r="H179" s="91">
        <v>1955.1</v>
      </c>
      <c r="I179" s="88">
        <v>623.20000000000005</v>
      </c>
      <c r="J179" s="133"/>
      <c r="K179" s="88">
        <v>804.06</v>
      </c>
      <c r="L179" s="133"/>
      <c r="M179" s="33">
        <v>63.21</v>
      </c>
      <c r="N179" s="302"/>
      <c r="O179" s="301"/>
    </row>
    <row r="180" spans="1:15" ht="12.75" customHeight="1" x14ac:dyDescent="0.25">
      <c r="A180" s="285">
        <v>2017.03</v>
      </c>
      <c r="B180" s="160">
        <f t="shared" si="15"/>
        <v>10977.420253</v>
      </c>
      <c r="C180" s="161">
        <f t="shared" si="16"/>
        <v>10763.090253</v>
      </c>
      <c r="D180" s="161">
        <f t="shared" si="17"/>
        <v>7242.0102530000004</v>
      </c>
      <c r="E180" s="162">
        <f>'1.3'!B180</f>
        <v>2630.6502530000002</v>
      </c>
      <c r="F180" s="88">
        <v>4611.3599999999997</v>
      </c>
      <c r="G180" s="133"/>
      <c r="H180" s="91">
        <v>1923.01</v>
      </c>
      <c r="I180" s="88">
        <v>704.77</v>
      </c>
      <c r="J180" s="133"/>
      <c r="K180" s="88">
        <v>893.3</v>
      </c>
      <c r="L180" s="133"/>
      <c r="M180" s="33">
        <v>214.33</v>
      </c>
      <c r="N180" s="302"/>
      <c r="O180" s="301"/>
    </row>
    <row r="181" spans="1:15" ht="12.75" customHeight="1" x14ac:dyDescent="0.25">
      <c r="A181" s="285">
        <v>2017.04</v>
      </c>
      <c r="B181" s="160">
        <f t="shared" si="15"/>
        <v>11325.363745000001</v>
      </c>
      <c r="C181" s="161">
        <f t="shared" si="16"/>
        <v>11097.323745</v>
      </c>
      <c r="D181" s="161">
        <f t="shared" si="17"/>
        <v>7795.0437450000009</v>
      </c>
      <c r="E181" s="162">
        <f>'1.3'!B181</f>
        <v>2953.5637450000008</v>
      </c>
      <c r="F181" s="88">
        <v>4841.4799999999996</v>
      </c>
      <c r="G181" s="133"/>
      <c r="H181" s="91">
        <v>1929.38</v>
      </c>
      <c r="I181" s="88">
        <v>681.8</v>
      </c>
      <c r="J181" s="133"/>
      <c r="K181" s="88">
        <v>691.1</v>
      </c>
      <c r="L181" s="133"/>
      <c r="M181" s="33">
        <v>228.04</v>
      </c>
      <c r="N181" s="302"/>
      <c r="O181" s="301"/>
    </row>
    <row r="182" spans="1:15" ht="12.75" customHeight="1" x14ac:dyDescent="0.25">
      <c r="A182" s="285">
        <v>2017.05</v>
      </c>
      <c r="B182" s="160">
        <f t="shared" si="15"/>
        <v>13165.090284000002</v>
      </c>
      <c r="C182" s="161">
        <f t="shared" si="16"/>
        <v>12812.640284000001</v>
      </c>
      <c r="D182" s="161">
        <f t="shared" si="17"/>
        <v>8958.6702839999998</v>
      </c>
      <c r="E182" s="162">
        <f>'1.3'!B182</f>
        <v>3084.220284</v>
      </c>
      <c r="F182" s="88">
        <v>5874.45</v>
      </c>
      <c r="G182" s="133"/>
      <c r="H182" s="91">
        <v>2425.14</v>
      </c>
      <c r="I182" s="88">
        <v>711.37</v>
      </c>
      <c r="J182" s="133"/>
      <c r="K182" s="88">
        <v>717.46</v>
      </c>
      <c r="L182" s="133"/>
      <c r="M182" s="33">
        <v>352.45</v>
      </c>
      <c r="N182" s="302"/>
      <c r="O182" s="301"/>
    </row>
    <row r="183" spans="1:15" ht="12.75" customHeight="1" x14ac:dyDescent="0.25">
      <c r="A183" s="285">
        <v>2017.06</v>
      </c>
      <c r="B183" s="160">
        <f t="shared" si="15"/>
        <v>14692.0643</v>
      </c>
      <c r="C183" s="161">
        <f t="shared" si="16"/>
        <v>14468.2343</v>
      </c>
      <c r="D183" s="161">
        <f t="shared" si="17"/>
        <v>10059.374299999999</v>
      </c>
      <c r="E183" s="162">
        <f>'1.3'!B183</f>
        <v>3431.9042999999997</v>
      </c>
      <c r="F183" s="88">
        <v>6627.47</v>
      </c>
      <c r="G183" s="133"/>
      <c r="H183" s="91">
        <v>2777.26</v>
      </c>
      <c r="I183" s="88">
        <v>692.09</v>
      </c>
      <c r="J183" s="133"/>
      <c r="K183" s="88">
        <v>939.51</v>
      </c>
      <c r="L183" s="133"/>
      <c r="M183" s="33">
        <v>223.83</v>
      </c>
      <c r="N183" s="302"/>
      <c r="O183" s="301"/>
    </row>
    <row r="184" spans="1:15" ht="12.75" customHeight="1" x14ac:dyDescent="0.25">
      <c r="A184" s="285">
        <v>2017.07</v>
      </c>
      <c r="B184" s="160">
        <f t="shared" si="15"/>
        <v>14449.772686</v>
      </c>
      <c r="C184" s="161">
        <f t="shared" si="16"/>
        <v>14040.992686</v>
      </c>
      <c r="D184" s="161">
        <f t="shared" si="17"/>
        <v>9553.342686</v>
      </c>
      <c r="E184" s="162">
        <f>'1.3'!B184</f>
        <v>3366.7526859999994</v>
      </c>
      <c r="F184" s="88">
        <v>6186.59</v>
      </c>
      <c r="G184" s="133"/>
      <c r="H184" s="91">
        <v>2638.5</v>
      </c>
      <c r="I184" s="88">
        <v>1010.9</v>
      </c>
      <c r="J184" s="133"/>
      <c r="K184" s="88">
        <v>838.25</v>
      </c>
      <c r="L184" s="133"/>
      <c r="M184" s="33">
        <v>408.78</v>
      </c>
      <c r="N184" s="302"/>
      <c r="O184" s="301"/>
    </row>
    <row r="185" spans="1:15" ht="12.75" customHeight="1" x14ac:dyDescent="0.25">
      <c r="A185" s="285">
        <v>2017.08</v>
      </c>
      <c r="B185" s="160">
        <f t="shared" si="15"/>
        <v>13927.309164999999</v>
      </c>
      <c r="C185" s="161">
        <f t="shared" si="16"/>
        <v>13669.719164999999</v>
      </c>
      <c r="D185" s="161">
        <f t="shared" si="17"/>
        <v>9751.1191649999982</v>
      </c>
      <c r="E185" s="162">
        <f>'1.3'!B185</f>
        <v>3547.7591649999986</v>
      </c>
      <c r="F185" s="88">
        <v>6203.36</v>
      </c>
      <c r="G185" s="133"/>
      <c r="H185" s="91">
        <v>2443.48</v>
      </c>
      <c r="I185" s="88">
        <v>849.7</v>
      </c>
      <c r="J185" s="133"/>
      <c r="K185" s="88">
        <v>625.41999999999996</v>
      </c>
      <c r="L185" s="133"/>
      <c r="M185" s="33">
        <v>257.58999999999997</v>
      </c>
      <c r="N185" s="302"/>
      <c r="O185" s="301"/>
    </row>
    <row r="186" spans="1:15" ht="12.75" customHeight="1" x14ac:dyDescent="0.25">
      <c r="A186" s="285">
        <v>2017.09</v>
      </c>
      <c r="B186" s="160">
        <f t="shared" si="15"/>
        <v>14398.581254999999</v>
      </c>
      <c r="C186" s="161">
        <f t="shared" si="16"/>
        <v>14176.431255</v>
      </c>
      <c r="D186" s="161">
        <f t="shared" si="17"/>
        <v>9961.6112550000016</v>
      </c>
      <c r="E186" s="162">
        <f>'1.3'!B186</f>
        <v>3575.3512550000009</v>
      </c>
      <c r="F186" s="88">
        <v>6386.26</v>
      </c>
      <c r="G186" s="133"/>
      <c r="H186" s="91">
        <v>2461.29</v>
      </c>
      <c r="I186" s="88">
        <v>889.47</v>
      </c>
      <c r="J186" s="133"/>
      <c r="K186" s="88">
        <v>864.06</v>
      </c>
      <c r="L186" s="133"/>
      <c r="M186" s="33">
        <v>222.15</v>
      </c>
      <c r="N186" s="302"/>
      <c r="O186" s="301"/>
    </row>
    <row r="187" spans="1:15" ht="12.75" customHeight="1" x14ac:dyDescent="0.25">
      <c r="A187" s="285">
        <v>2017.1</v>
      </c>
      <c r="B187" s="160">
        <f t="shared" si="15"/>
        <v>14399.029763000002</v>
      </c>
      <c r="C187" s="161">
        <f t="shared" si="16"/>
        <v>14177.289763000002</v>
      </c>
      <c r="D187" s="161">
        <f t="shared" si="17"/>
        <v>9765.3297630000015</v>
      </c>
      <c r="E187" s="162">
        <f>'1.3'!B187</f>
        <v>3486.809763000002</v>
      </c>
      <c r="F187" s="88">
        <v>6278.52</v>
      </c>
      <c r="G187" s="133"/>
      <c r="H187" s="91">
        <v>2477.6799999999998</v>
      </c>
      <c r="I187" s="88">
        <v>865.03</v>
      </c>
      <c r="J187" s="133"/>
      <c r="K187" s="88">
        <v>1069.25</v>
      </c>
      <c r="L187" s="133"/>
      <c r="M187" s="33">
        <v>221.74</v>
      </c>
      <c r="N187" s="302"/>
      <c r="O187" s="301"/>
    </row>
    <row r="188" spans="1:15" ht="12.75" customHeight="1" x14ac:dyDescent="0.25">
      <c r="A188" s="285">
        <v>2017.11</v>
      </c>
      <c r="B188" s="160">
        <f t="shared" si="15"/>
        <v>14020.930933999998</v>
      </c>
      <c r="C188" s="161">
        <f t="shared" si="16"/>
        <v>13776.990933999998</v>
      </c>
      <c r="D188" s="161">
        <f t="shared" si="17"/>
        <v>9880.6509339999975</v>
      </c>
      <c r="E188" s="162">
        <f>'1.3'!B188</f>
        <v>3541.6209339999973</v>
      </c>
      <c r="F188" s="88">
        <v>6339.03</v>
      </c>
      <c r="G188" s="133"/>
      <c r="H188" s="91">
        <v>2463.9299999999998</v>
      </c>
      <c r="I188" s="88">
        <v>786.86</v>
      </c>
      <c r="J188" s="133"/>
      <c r="K188" s="88">
        <v>645.54999999999995</v>
      </c>
      <c r="L188" s="133"/>
      <c r="M188" s="33">
        <v>243.94</v>
      </c>
      <c r="N188" s="302"/>
      <c r="O188" s="301"/>
    </row>
    <row r="189" spans="1:15" ht="12.75" customHeight="1" x14ac:dyDescent="0.25">
      <c r="A189" s="285">
        <v>2017.12</v>
      </c>
      <c r="B189" s="160">
        <f t="shared" si="15"/>
        <v>18114.744057999997</v>
      </c>
      <c r="C189" s="161">
        <f t="shared" si="16"/>
        <v>17712.634057999996</v>
      </c>
      <c r="D189" s="161">
        <f t="shared" si="17"/>
        <v>10299.774057999999</v>
      </c>
      <c r="E189" s="162">
        <f>'1.3'!B189</f>
        <v>3657.064057999999</v>
      </c>
      <c r="F189" s="88">
        <v>6642.71</v>
      </c>
      <c r="G189" s="133"/>
      <c r="H189" s="91">
        <v>5012.1400000000003</v>
      </c>
      <c r="I189" s="88">
        <v>884.63</v>
      </c>
      <c r="J189" s="133"/>
      <c r="K189" s="88">
        <v>1516.09</v>
      </c>
      <c r="L189" s="133"/>
      <c r="M189" s="33">
        <v>402.11</v>
      </c>
      <c r="N189" s="302"/>
      <c r="O189" s="301"/>
    </row>
    <row r="190" spans="1:15" ht="12.75" customHeight="1" x14ac:dyDescent="0.25">
      <c r="A190" s="285">
        <v>2018.01</v>
      </c>
      <c r="B190" s="160">
        <f t="shared" si="15"/>
        <v>13195.987801999998</v>
      </c>
      <c r="C190" s="161">
        <f t="shared" si="16"/>
        <v>13084.857801999999</v>
      </c>
      <c r="D190" s="161">
        <f t="shared" si="17"/>
        <v>10528.997802</v>
      </c>
      <c r="E190" s="162">
        <f>'1.3'!B190</f>
        <v>3603.127802</v>
      </c>
      <c r="F190" s="88">
        <v>6925.87</v>
      </c>
      <c r="G190" s="133"/>
      <c r="H190" s="91">
        <v>957.15</v>
      </c>
      <c r="I190" s="88">
        <v>886.07</v>
      </c>
      <c r="J190" s="133"/>
      <c r="K190" s="88">
        <v>712.64</v>
      </c>
      <c r="L190" s="133"/>
      <c r="M190" s="33">
        <v>111.13</v>
      </c>
      <c r="N190" s="302"/>
      <c r="O190" s="301"/>
    </row>
    <row r="191" spans="1:15" ht="12.75" customHeight="1" x14ac:dyDescent="0.25">
      <c r="A191" s="285">
        <v>2018.02</v>
      </c>
      <c r="B191" s="160">
        <f t="shared" si="15"/>
        <v>14042.721548</v>
      </c>
      <c r="C191" s="161">
        <f t="shared" si="16"/>
        <v>13978.781547999999</v>
      </c>
      <c r="D191" s="161">
        <f t="shared" si="17"/>
        <v>10053.621547999999</v>
      </c>
      <c r="E191" s="162">
        <f>'1.3'!B191</f>
        <v>3679.1515479999998</v>
      </c>
      <c r="F191" s="88">
        <v>6374.47</v>
      </c>
      <c r="G191" s="133"/>
      <c r="H191" s="91">
        <v>2360.7600000000002</v>
      </c>
      <c r="I191" s="88">
        <v>748.07</v>
      </c>
      <c r="J191" s="133"/>
      <c r="K191" s="88">
        <v>816.33</v>
      </c>
      <c r="L191" s="133"/>
      <c r="M191" s="33">
        <v>63.94</v>
      </c>
      <c r="N191" s="302"/>
      <c r="O191" s="301"/>
    </row>
    <row r="192" spans="1:15" ht="12.75" customHeight="1" x14ac:dyDescent="0.25">
      <c r="A192" s="285">
        <v>2018.03</v>
      </c>
      <c r="B192" s="160">
        <f t="shared" si="15"/>
        <v>15349.314818999999</v>
      </c>
      <c r="C192" s="161">
        <f t="shared" si="16"/>
        <v>14713.724818999999</v>
      </c>
      <c r="D192" s="161">
        <f t="shared" si="17"/>
        <v>10055.924819</v>
      </c>
      <c r="E192" s="162">
        <f>'1.3'!B192</f>
        <v>3405.6048190000006</v>
      </c>
      <c r="F192" s="88">
        <v>6650.32</v>
      </c>
      <c r="G192" s="133"/>
      <c r="H192" s="91">
        <v>2602.98</v>
      </c>
      <c r="I192" s="88">
        <v>874.47</v>
      </c>
      <c r="J192" s="133"/>
      <c r="K192" s="88">
        <v>1180.3499999999999</v>
      </c>
      <c r="L192" s="133"/>
      <c r="M192" s="33">
        <v>635.59</v>
      </c>
      <c r="N192" s="302"/>
      <c r="O192" s="301"/>
    </row>
    <row r="193" spans="1:15" ht="12.75" customHeight="1" x14ac:dyDescent="0.25">
      <c r="A193" s="285">
        <v>2018.04</v>
      </c>
      <c r="B193" s="160">
        <f t="shared" si="15"/>
        <v>14401.477727000001</v>
      </c>
      <c r="C193" s="161">
        <f t="shared" si="16"/>
        <v>13954.637727000001</v>
      </c>
      <c r="D193" s="161">
        <f t="shared" si="17"/>
        <v>9869.7277270000013</v>
      </c>
      <c r="E193" s="162">
        <f>'1.3'!B193</f>
        <v>3617.5077270000002</v>
      </c>
      <c r="F193" s="88">
        <v>6252.22</v>
      </c>
      <c r="G193" s="133"/>
      <c r="H193" s="91">
        <v>2503.27</v>
      </c>
      <c r="I193" s="88">
        <v>869.64</v>
      </c>
      <c r="J193" s="133"/>
      <c r="K193" s="88">
        <v>712</v>
      </c>
      <c r="L193" s="133"/>
      <c r="M193" s="33">
        <v>446.84</v>
      </c>
      <c r="N193" s="302"/>
      <c r="O193" s="301"/>
    </row>
    <row r="194" spans="1:15" ht="12.75" customHeight="1" x14ac:dyDescent="0.25">
      <c r="A194" s="285">
        <v>2018.05</v>
      </c>
      <c r="B194" s="160">
        <v>18229.888999999999</v>
      </c>
      <c r="C194" s="161">
        <v>17774.150000000001</v>
      </c>
      <c r="D194" s="161">
        <v>12714.9</v>
      </c>
      <c r="E194" s="162">
        <f>'1.3'!B194</f>
        <v>4327.9595640000007</v>
      </c>
      <c r="F194" s="88">
        <v>8386.94</v>
      </c>
      <c r="G194" s="133"/>
      <c r="H194" s="91">
        <v>2931.82</v>
      </c>
      <c r="I194" s="88">
        <v>927.63</v>
      </c>
      <c r="J194" s="133"/>
      <c r="K194" s="88">
        <v>1199.8</v>
      </c>
      <c r="L194" s="133"/>
      <c r="M194" s="33">
        <v>455.74</v>
      </c>
      <c r="N194" s="302"/>
      <c r="O194" s="301"/>
    </row>
    <row r="195" spans="1:15" ht="12.75" customHeight="1" x14ac:dyDescent="0.25">
      <c r="A195" s="285">
        <v>2018.06</v>
      </c>
      <c r="B195" s="160">
        <f t="shared" ref="B195:B226" si="18">C195+M195</f>
        <v>19996.135159000001</v>
      </c>
      <c r="C195" s="161">
        <f t="shared" ref="C195:C226" si="19">D195+H195+I195+K195</f>
        <v>19583.435159000001</v>
      </c>
      <c r="D195" s="161">
        <f t="shared" ref="D195:D226" si="20">E195+F195</f>
        <v>14075.435158999997</v>
      </c>
      <c r="E195" s="162">
        <f>'1.3'!B195</f>
        <v>4550.5351589999973</v>
      </c>
      <c r="F195" s="88">
        <v>9524.9</v>
      </c>
      <c r="G195" s="133"/>
      <c r="H195" s="91">
        <v>3551.9</v>
      </c>
      <c r="I195" s="88">
        <v>1061.2</v>
      </c>
      <c r="J195" s="133"/>
      <c r="K195" s="88">
        <v>894.9</v>
      </c>
      <c r="L195" s="133"/>
      <c r="M195" s="33">
        <v>412.7</v>
      </c>
      <c r="N195" s="302"/>
      <c r="O195" s="301"/>
    </row>
    <row r="196" spans="1:15" ht="12.75" customHeight="1" x14ac:dyDescent="0.25">
      <c r="A196" s="285">
        <v>2018.07</v>
      </c>
      <c r="B196" s="160">
        <f t="shared" si="18"/>
        <v>17507.224101999996</v>
      </c>
      <c r="C196" s="161">
        <f t="shared" si="19"/>
        <v>17037.034101999998</v>
      </c>
      <c r="D196" s="161">
        <f t="shared" si="20"/>
        <v>11834.504102000001</v>
      </c>
      <c r="E196" s="162">
        <f>'1.3'!B196</f>
        <v>4201.6141020000005</v>
      </c>
      <c r="F196" s="88">
        <v>7632.89</v>
      </c>
      <c r="G196" s="133"/>
      <c r="H196" s="91">
        <v>2879.98</v>
      </c>
      <c r="I196" s="88">
        <v>1204.47</v>
      </c>
      <c r="J196" s="133"/>
      <c r="K196" s="88">
        <v>1118.08</v>
      </c>
      <c r="L196" s="133"/>
      <c r="M196" s="33">
        <v>470.19</v>
      </c>
      <c r="N196" s="302"/>
      <c r="O196" s="301"/>
    </row>
    <row r="197" spans="1:15" ht="12.75" customHeight="1" x14ac:dyDescent="0.25">
      <c r="A197" s="285">
        <v>2018.08</v>
      </c>
      <c r="B197" s="160">
        <f t="shared" si="18"/>
        <v>18555.701646999998</v>
      </c>
      <c r="C197" s="161">
        <f t="shared" si="19"/>
        <v>18220.561646999999</v>
      </c>
      <c r="D197" s="161">
        <f t="shared" si="20"/>
        <v>13354.691647000001</v>
      </c>
      <c r="E197" s="162">
        <f>'1.3'!B197</f>
        <v>4852.8416470000011</v>
      </c>
      <c r="F197" s="88">
        <v>8501.85</v>
      </c>
      <c r="G197" s="133"/>
      <c r="H197" s="91">
        <v>2852.58</v>
      </c>
      <c r="I197" s="88">
        <v>1036.69</v>
      </c>
      <c r="J197" s="133"/>
      <c r="K197" s="88">
        <v>976.6</v>
      </c>
      <c r="L197" s="133"/>
      <c r="M197" s="33">
        <v>335.14</v>
      </c>
      <c r="N197" s="302"/>
      <c r="O197" s="301"/>
    </row>
    <row r="198" spans="1:15" ht="12.75" customHeight="1" x14ac:dyDescent="0.25">
      <c r="A198" s="285">
        <v>2018.09</v>
      </c>
      <c r="B198" s="160">
        <f t="shared" si="18"/>
        <v>18475.598302999999</v>
      </c>
      <c r="C198" s="161">
        <f t="shared" si="19"/>
        <v>18233.438302999999</v>
      </c>
      <c r="D198" s="161">
        <f t="shared" si="20"/>
        <v>13238.678302999999</v>
      </c>
      <c r="E198" s="162">
        <f>'1.3'!B198</f>
        <v>5075.9283029999988</v>
      </c>
      <c r="F198" s="88">
        <v>8162.75</v>
      </c>
      <c r="G198" s="133"/>
      <c r="H198" s="91">
        <v>3067.94</v>
      </c>
      <c r="I198" s="88">
        <v>926.7</v>
      </c>
      <c r="J198" s="133"/>
      <c r="K198" s="88">
        <v>1000.12</v>
      </c>
      <c r="L198" s="133"/>
      <c r="M198" s="33">
        <v>242.16</v>
      </c>
      <c r="N198" s="302"/>
      <c r="O198" s="301"/>
    </row>
    <row r="199" spans="1:15" ht="12.75" customHeight="1" x14ac:dyDescent="0.25">
      <c r="A199" s="285">
        <v>2018.1</v>
      </c>
      <c r="B199" s="160">
        <f t="shared" si="18"/>
        <v>19132.955237999999</v>
      </c>
      <c r="C199" s="161">
        <f t="shared" si="19"/>
        <v>18862.175238</v>
      </c>
      <c r="D199" s="161">
        <f t="shared" si="20"/>
        <v>13612.715238000001</v>
      </c>
      <c r="E199" s="162">
        <f>'1.3'!B199</f>
        <v>4797.5252380000002</v>
      </c>
      <c r="F199" s="88">
        <v>8815.19</v>
      </c>
      <c r="G199" s="133"/>
      <c r="H199" s="91">
        <v>3035.94</v>
      </c>
      <c r="I199" s="88">
        <v>1100.0899999999999</v>
      </c>
      <c r="J199" s="133"/>
      <c r="K199" s="88">
        <v>1113.43</v>
      </c>
      <c r="L199" s="133"/>
      <c r="M199" s="33">
        <v>270.77999999999997</v>
      </c>
      <c r="N199" s="302"/>
      <c r="O199" s="301"/>
    </row>
    <row r="200" spans="1:15" ht="12.75" customHeight="1" x14ac:dyDescent="0.25">
      <c r="A200" s="285">
        <v>2018.11</v>
      </c>
      <c r="B200" s="160">
        <f t="shared" si="18"/>
        <v>19691.920408000002</v>
      </c>
      <c r="C200" s="161">
        <f t="shared" si="19"/>
        <v>19248.120408000002</v>
      </c>
      <c r="D200" s="161">
        <f t="shared" si="20"/>
        <v>13541.370408000002</v>
      </c>
      <c r="E200" s="162">
        <f>'1.3'!B200</f>
        <v>5361.1904080000022</v>
      </c>
      <c r="F200" s="88">
        <v>8180.18</v>
      </c>
      <c r="G200" s="133"/>
      <c r="H200" s="91">
        <v>2956.91</v>
      </c>
      <c r="I200" s="88">
        <v>921.36</v>
      </c>
      <c r="J200" s="133"/>
      <c r="K200" s="88">
        <v>1828.48</v>
      </c>
      <c r="L200" s="133"/>
      <c r="M200" s="33">
        <v>443.8</v>
      </c>
      <c r="N200" s="302"/>
      <c r="O200" s="301"/>
    </row>
    <row r="201" spans="1:15" ht="12.75" customHeight="1" x14ac:dyDescent="0.25">
      <c r="A201" s="285">
        <v>2018.12</v>
      </c>
      <c r="B201" s="160">
        <f t="shared" si="18"/>
        <v>27427.484374850002</v>
      </c>
      <c r="C201" s="161">
        <f t="shared" si="19"/>
        <v>26970.034374850002</v>
      </c>
      <c r="D201" s="161">
        <f t="shared" si="20"/>
        <v>14032.424374850001</v>
      </c>
      <c r="E201" s="162">
        <f>'1.3'!B201</f>
        <v>5393.6043748500006</v>
      </c>
      <c r="F201" s="88">
        <v>8638.82</v>
      </c>
      <c r="G201" s="133"/>
      <c r="H201" s="91">
        <v>6693.22</v>
      </c>
      <c r="I201" s="88">
        <v>1162.8800000000001</v>
      </c>
      <c r="J201" s="133"/>
      <c r="K201" s="88">
        <v>5081.51</v>
      </c>
      <c r="L201" s="133"/>
      <c r="M201" s="33">
        <v>457.45</v>
      </c>
      <c r="N201" s="302"/>
      <c r="O201" s="301"/>
    </row>
    <row r="202" spans="1:15" ht="12.75" customHeight="1" x14ac:dyDescent="0.25">
      <c r="A202" s="285">
        <v>2019.01</v>
      </c>
      <c r="B202" s="160">
        <f t="shared" si="18"/>
        <v>19100.242475999999</v>
      </c>
      <c r="C202" s="161">
        <f t="shared" si="19"/>
        <v>18781.002475999998</v>
      </c>
      <c r="D202" s="161">
        <f t="shared" si="20"/>
        <v>14658.442476</v>
      </c>
      <c r="E202" s="162">
        <f>'1.3'!B202</f>
        <v>4921.3024759999998</v>
      </c>
      <c r="F202" s="88">
        <v>9737.14</v>
      </c>
      <c r="G202" s="133"/>
      <c r="H202" s="91">
        <v>1698.22</v>
      </c>
      <c r="I202" s="88">
        <v>1035.0899999999999</v>
      </c>
      <c r="J202" s="133"/>
      <c r="K202" s="88">
        <v>1389.25</v>
      </c>
      <c r="L202" s="133"/>
      <c r="M202" s="33">
        <v>319.24</v>
      </c>
      <c r="N202" s="302"/>
      <c r="O202" s="301"/>
    </row>
    <row r="203" spans="1:15" ht="12.75" customHeight="1" x14ac:dyDescent="0.25">
      <c r="A203" s="285">
        <v>2019.02</v>
      </c>
      <c r="B203" s="160">
        <f t="shared" si="18"/>
        <v>20836.386710999999</v>
      </c>
      <c r="C203" s="161">
        <f t="shared" si="19"/>
        <v>20624.096710999998</v>
      </c>
      <c r="D203" s="161">
        <f t="shared" si="20"/>
        <v>14642.056711000001</v>
      </c>
      <c r="E203" s="162">
        <f>'1.3'!B203</f>
        <v>5760.2067109999998</v>
      </c>
      <c r="F203" s="88">
        <v>8881.85</v>
      </c>
      <c r="G203" s="133"/>
      <c r="H203" s="91">
        <v>3725.82</v>
      </c>
      <c r="I203" s="88">
        <v>1071.96</v>
      </c>
      <c r="J203" s="133"/>
      <c r="K203" s="88">
        <v>1184.26</v>
      </c>
      <c r="L203" s="133"/>
      <c r="M203" s="33">
        <v>212.29</v>
      </c>
      <c r="N203" s="302"/>
      <c r="O203" s="301"/>
    </row>
    <row r="204" spans="1:15" ht="12.75" customHeight="1" x14ac:dyDescent="0.25">
      <c r="A204" s="285">
        <v>2019.03</v>
      </c>
      <c r="B204" s="160">
        <f t="shared" si="18"/>
        <v>20302.911223999996</v>
      </c>
      <c r="C204" s="161">
        <f t="shared" si="19"/>
        <v>20098.274606999996</v>
      </c>
      <c r="D204" s="161">
        <f t="shared" si="20"/>
        <v>13613.764251000001</v>
      </c>
      <c r="E204" s="162">
        <f>'1.3'!B204</f>
        <v>4968.6729539999997</v>
      </c>
      <c r="F204" s="88">
        <v>8645.0912970000008</v>
      </c>
      <c r="G204" s="133"/>
      <c r="H204" s="91">
        <v>3615.4635870000002</v>
      </c>
      <c r="I204" s="88">
        <v>1138.8913730000002</v>
      </c>
      <c r="J204" s="133"/>
      <c r="K204" s="88">
        <v>1730.1553959999997</v>
      </c>
      <c r="L204" s="133"/>
      <c r="M204" s="33">
        <v>204.636617</v>
      </c>
      <c r="N204" s="302"/>
      <c r="O204" s="301"/>
    </row>
    <row r="205" spans="1:15" ht="12.75" customHeight="1" x14ac:dyDescent="0.25">
      <c r="A205" s="285">
        <v>2019.04</v>
      </c>
      <c r="B205" s="160">
        <f t="shared" si="18"/>
        <v>21246.640000000003</v>
      </c>
      <c r="C205" s="161">
        <f t="shared" si="19"/>
        <v>21037.890000000003</v>
      </c>
      <c r="D205" s="161">
        <f t="shared" si="20"/>
        <v>14642.560000000001</v>
      </c>
      <c r="E205" s="162">
        <f>'1.3'!B205</f>
        <v>5498.7</v>
      </c>
      <c r="F205" s="88">
        <v>9143.8600000000024</v>
      </c>
      <c r="G205" s="133"/>
      <c r="H205" s="91">
        <v>3988.24</v>
      </c>
      <c r="I205" s="88">
        <v>1063.9100000000001</v>
      </c>
      <c r="J205" s="133"/>
      <c r="K205" s="88">
        <v>1343.18</v>
      </c>
      <c r="L205" s="133"/>
      <c r="M205" s="33">
        <v>208.75</v>
      </c>
      <c r="N205" s="302"/>
      <c r="O205" s="301"/>
    </row>
    <row r="206" spans="1:15" ht="12.75" customHeight="1" x14ac:dyDescent="0.25">
      <c r="A206" s="285">
        <v>2019.05</v>
      </c>
      <c r="B206" s="160">
        <f t="shared" si="18"/>
        <v>26505.946312000004</v>
      </c>
      <c r="C206" s="161">
        <f t="shared" si="19"/>
        <v>26132.483297000002</v>
      </c>
      <c r="D206" s="161">
        <f t="shared" si="20"/>
        <v>19026.956426000001</v>
      </c>
      <c r="E206" s="162">
        <f>'1.3'!B206</f>
        <v>5682.0237229999993</v>
      </c>
      <c r="F206" s="88">
        <v>13344.932703</v>
      </c>
      <c r="G206" s="133"/>
      <c r="H206" s="91">
        <v>4226.928984000001</v>
      </c>
      <c r="I206" s="88">
        <v>1322.5163620000008</v>
      </c>
      <c r="J206" s="133"/>
      <c r="K206" s="88">
        <v>1556.0815249999985</v>
      </c>
      <c r="L206" s="133"/>
      <c r="M206" s="33">
        <v>373.46301499999981</v>
      </c>
      <c r="N206" s="302"/>
      <c r="O206" s="301"/>
    </row>
    <row r="207" spans="1:15" ht="12.75" customHeight="1" x14ac:dyDescent="0.25">
      <c r="A207" s="285">
        <v>2019.06</v>
      </c>
      <c r="B207" s="160">
        <f t="shared" si="18"/>
        <v>27056.338647</v>
      </c>
      <c r="C207" s="161">
        <f t="shared" si="19"/>
        <v>26840.239706</v>
      </c>
      <c r="D207" s="161">
        <f t="shared" si="20"/>
        <v>19124.579249999999</v>
      </c>
      <c r="E207" s="162">
        <f>'1.3'!B207</f>
        <v>5855.9942469999996</v>
      </c>
      <c r="F207" s="88">
        <v>13268.585003</v>
      </c>
      <c r="G207" s="133"/>
      <c r="H207" s="91">
        <v>5404.2390810000006</v>
      </c>
      <c r="I207" s="88">
        <v>1173.5328439999996</v>
      </c>
      <c r="J207" s="133"/>
      <c r="K207" s="88">
        <v>1137.8885310000023</v>
      </c>
      <c r="L207" s="133"/>
      <c r="M207" s="33">
        <v>216.09894100000011</v>
      </c>
      <c r="N207" s="302"/>
      <c r="O207" s="301"/>
    </row>
    <row r="208" spans="1:15" ht="12.75" customHeight="1" x14ac:dyDescent="0.25">
      <c r="A208" s="285">
        <v>2019.07</v>
      </c>
      <c r="B208" s="160">
        <f t="shared" si="18"/>
        <v>26212.113641000004</v>
      </c>
      <c r="C208" s="161">
        <f t="shared" si="19"/>
        <v>25840.484460000003</v>
      </c>
      <c r="D208" s="161">
        <f t="shared" si="20"/>
        <v>17515.527098000002</v>
      </c>
      <c r="E208" s="162">
        <f>'1.3'!B208</f>
        <v>5752.9441940000006</v>
      </c>
      <c r="F208" s="88">
        <v>11762.582904000001</v>
      </c>
      <c r="G208" s="133"/>
      <c r="H208" s="91">
        <v>4856.2484569999988</v>
      </c>
      <c r="I208" s="88">
        <v>1763.5336350000025</v>
      </c>
      <c r="J208" s="133"/>
      <c r="K208" s="88">
        <v>1705.1752699999986</v>
      </c>
      <c r="L208" s="133"/>
      <c r="M208" s="33">
        <v>371.62918099999996</v>
      </c>
      <c r="N208" s="302"/>
      <c r="O208" s="301"/>
    </row>
    <row r="209" spans="1:15" ht="12.75" customHeight="1" x14ac:dyDescent="0.25">
      <c r="A209" s="285">
        <v>2019.08</v>
      </c>
      <c r="B209" s="160">
        <f t="shared" si="18"/>
        <v>26555.629999999994</v>
      </c>
      <c r="C209" s="161">
        <f t="shared" si="19"/>
        <v>26151.439999999995</v>
      </c>
      <c r="D209" s="161">
        <f t="shared" si="20"/>
        <v>18909.379999999997</v>
      </c>
      <c r="E209" s="162">
        <f>'1.3'!B209</f>
        <v>6535.83</v>
      </c>
      <c r="F209" s="88">
        <v>12373.55</v>
      </c>
      <c r="G209" s="133"/>
      <c r="H209" s="91">
        <v>4514.96</v>
      </c>
      <c r="I209" s="88">
        <v>1296.92</v>
      </c>
      <c r="J209" s="133"/>
      <c r="K209" s="88">
        <v>1430.18</v>
      </c>
      <c r="L209" s="133"/>
      <c r="M209" s="33">
        <v>404.19</v>
      </c>
      <c r="N209" s="302"/>
      <c r="O209" s="301"/>
    </row>
    <row r="210" spans="1:15" ht="12.75" customHeight="1" x14ac:dyDescent="0.25">
      <c r="A210" s="285">
        <v>2019.09</v>
      </c>
      <c r="B210" s="160">
        <f t="shared" si="18"/>
        <v>26032.37</v>
      </c>
      <c r="C210" s="161">
        <f t="shared" si="19"/>
        <v>25651.5</v>
      </c>
      <c r="D210" s="161">
        <f t="shared" si="20"/>
        <v>18196.09</v>
      </c>
      <c r="E210" s="162">
        <f>'1.3'!B210</f>
        <v>6803.29</v>
      </c>
      <c r="F210" s="88">
        <v>11392.8</v>
      </c>
      <c r="G210" s="133"/>
      <c r="H210" s="91">
        <v>4440.01</v>
      </c>
      <c r="I210" s="88">
        <v>1509.83</v>
      </c>
      <c r="J210" s="133"/>
      <c r="K210" s="88">
        <v>1505.57</v>
      </c>
      <c r="L210" s="133"/>
      <c r="M210" s="33">
        <v>380.87</v>
      </c>
      <c r="N210" s="302"/>
      <c r="O210" s="301"/>
    </row>
    <row r="211" spans="1:15" ht="12.75" customHeight="1" x14ac:dyDescent="0.25">
      <c r="A211" s="285">
        <v>2019.1</v>
      </c>
      <c r="B211" s="160">
        <f t="shared" si="18"/>
        <v>26303.57737888</v>
      </c>
      <c r="C211" s="161">
        <f t="shared" si="19"/>
        <v>26012.50737888</v>
      </c>
      <c r="D211" s="161">
        <f t="shared" si="20"/>
        <v>18965.677378879998</v>
      </c>
      <c r="E211" s="162">
        <f>'1.3'!B211</f>
        <v>7165.4073788799997</v>
      </c>
      <c r="F211" s="88">
        <v>11800.27</v>
      </c>
      <c r="G211" s="133"/>
      <c r="H211" s="91">
        <v>4598.5600000000004</v>
      </c>
      <c r="I211" s="88">
        <v>1438.46</v>
      </c>
      <c r="J211" s="133"/>
      <c r="K211" s="88">
        <v>1009.81</v>
      </c>
      <c r="L211" s="133"/>
      <c r="M211" s="33">
        <v>291.07</v>
      </c>
      <c r="N211" s="302"/>
      <c r="O211" s="301"/>
    </row>
    <row r="212" spans="1:15" ht="12.75" customHeight="1" x14ac:dyDescent="0.25">
      <c r="A212" s="285">
        <v>2019.11</v>
      </c>
      <c r="B212" s="160">
        <f t="shared" si="18"/>
        <v>28499.549678670002</v>
      </c>
      <c r="C212" s="161">
        <f t="shared" si="19"/>
        <v>28105.149678670001</v>
      </c>
      <c r="D212" s="161">
        <f t="shared" si="20"/>
        <v>20026.479678669999</v>
      </c>
      <c r="E212" s="162">
        <f>'1.3'!B212</f>
        <v>8035.899678669999</v>
      </c>
      <c r="F212" s="88">
        <v>11990.58</v>
      </c>
      <c r="G212" s="133"/>
      <c r="H212" s="91">
        <v>4681.84</v>
      </c>
      <c r="I212" s="88">
        <v>1625.91</v>
      </c>
      <c r="J212" s="133"/>
      <c r="K212" s="88">
        <v>1770.92</v>
      </c>
      <c r="L212" s="133"/>
      <c r="M212" s="33">
        <v>394.4</v>
      </c>
      <c r="N212" s="302"/>
      <c r="O212" s="301"/>
    </row>
    <row r="213" spans="1:15" ht="12.75" customHeight="1" x14ac:dyDescent="0.25">
      <c r="A213" s="285">
        <v>2019.12</v>
      </c>
      <c r="B213" s="160">
        <f t="shared" si="18"/>
        <v>34416.158814900002</v>
      </c>
      <c r="C213" s="161">
        <f t="shared" si="19"/>
        <v>34017.998814899998</v>
      </c>
      <c r="D213" s="161">
        <f t="shared" si="20"/>
        <v>20524.908814900002</v>
      </c>
      <c r="E213" s="162">
        <f>'1.3'!B213</f>
        <v>8217.7288149000015</v>
      </c>
      <c r="F213" s="88">
        <v>12307.18</v>
      </c>
      <c r="G213" s="133"/>
      <c r="H213" s="91">
        <v>9891.35</v>
      </c>
      <c r="I213" s="88">
        <v>1889.71</v>
      </c>
      <c r="J213" s="133"/>
      <c r="K213" s="88">
        <v>1712.03</v>
      </c>
      <c r="L213" s="133"/>
      <c r="M213" s="33">
        <v>398.16</v>
      </c>
      <c r="N213" s="302"/>
      <c r="O213" s="301"/>
    </row>
    <row r="214" spans="1:15" ht="12.75" customHeight="1" x14ac:dyDescent="0.25">
      <c r="A214" s="285">
        <v>2020.01</v>
      </c>
      <c r="B214" s="160">
        <f t="shared" si="18"/>
        <v>25468.28</v>
      </c>
      <c r="C214" s="161">
        <f t="shared" si="19"/>
        <v>25120.21</v>
      </c>
      <c r="D214" s="161">
        <f t="shared" si="20"/>
        <v>20468.059999999998</v>
      </c>
      <c r="E214" s="87">
        <v>7303.4</v>
      </c>
      <c r="F214" s="88">
        <v>13164.66</v>
      </c>
      <c r="G214" s="133"/>
      <c r="H214" s="91">
        <v>1785.79</v>
      </c>
      <c r="I214" s="88">
        <v>1500.06</v>
      </c>
      <c r="J214" s="133"/>
      <c r="K214" s="88">
        <v>1366.3</v>
      </c>
      <c r="L214" s="133"/>
      <c r="M214" s="33">
        <v>348.07</v>
      </c>
      <c r="N214" s="302"/>
      <c r="O214" s="301"/>
    </row>
    <row r="215" spans="1:15" ht="12.75" customHeight="1" x14ac:dyDescent="0.25">
      <c r="A215" s="285">
        <v>2020.02</v>
      </c>
      <c r="B215" s="160">
        <f t="shared" si="18"/>
        <v>30529.269999999997</v>
      </c>
      <c r="C215" s="161">
        <f t="shared" si="19"/>
        <v>30301.919999999998</v>
      </c>
      <c r="D215" s="161">
        <f t="shared" si="20"/>
        <v>21082.5</v>
      </c>
      <c r="E215" s="87">
        <v>8487.59</v>
      </c>
      <c r="F215" s="88">
        <v>12594.91</v>
      </c>
      <c r="G215" s="133"/>
      <c r="H215" s="91">
        <v>5743.93</v>
      </c>
      <c r="I215" s="88">
        <v>1646.46</v>
      </c>
      <c r="J215" s="133"/>
      <c r="K215" s="88">
        <v>1829.03</v>
      </c>
      <c r="L215" s="133"/>
      <c r="M215" s="33">
        <v>227.35</v>
      </c>
      <c r="N215" s="302"/>
      <c r="O215" s="301"/>
    </row>
    <row r="216" spans="1:15" ht="12.75" customHeight="1" x14ac:dyDescent="0.25">
      <c r="A216" s="285">
        <v>2020.03</v>
      </c>
      <c r="B216" s="160">
        <f t="shared" si="18"/>
        <v>26505.27</v>
      </c>
      <c r="C216" s="161">
        <f t="shared" si="19"/>
        <v>26206.14</v>
      </c>
      <c r="D216" s="161">
        <f t="shared" si="20"/>
        <v>17879.650000000001</v>
      </c>
      <c r="E216" s="87">
        <v>6785.33</v>
      </c>
      <c r="F216" s="88">
        <v>11094.32</v>
      </c>
      <c r="G216" s="133"/>
      <c r="H216" s="91">
        <v>5402.28</v>
      </c>
      <c r="I216" s="88">
        <v>984.57</v>
      </c>
      <c r="J216" s="133"/>
      <c r="K216" s="88">
        <v>1939.64</v>
      </c>
      <c r="L216" s="133"/>
      <c r="M216" s="33">
        <v>299.13</v>
      </c>
      <c r="N216" s="302"/>
      <c r="O216" s="301"/>
    </row>
    <row r="217" spans="1:15" ht="12.75" customHeight="1" x14ac:dyDescent="0.25">
      <c r="A217" s="285">
        <v>2020.04</v>
      </c>
      <c r="B217" s="160">
        <f t="shared" si="18"/>
        <v>27000.550000000003</v>
      </c>
      <c r="C217" s="161">
        <f t="shared" si="19"/>
        <v>26711.15</v>
      </c>
      <c r="D217" s="161">
        <f t="shared" si="20"/>
        <v>16788.810000000001</v>
      </c>
      <c r="E217" s="87">
        <v>6211.61</v>
      </c>
      <c r="F217" s="88">
        <v>10577.2</v>
      </c>
      <c r="G217" s="133"/>
      <c r="H217" s="91">
        <v>5201.3999999999996</v>
      </c>
      <c r="I217" s="88">
        <v>227.06</v>
      </c>
      <c r="J217" s="133"/>
      <c r="K217" s="88">
        <v>4493.88</v>
      </c>
      <c r="L217" s="133"/>
      <c r="M217" s="33">
        <v>289.39999999999998</v>
      </c>
      <c r="N217" s="302"/>
      <c r="O217" s="301"/>
    </row>
    <row r="218" spans="1:15" ht="12.75" customHeight="1" x14ac:dyDescent="0.25">
      <c r="A218" s="285">
        <v>2020.05</v>
      </c>
      <c r="B218" s="160">
        <f t="shared" si="18"/>
        <v>30302.32</v>
      </c>
      <c r="C218" s="161">
        <f t="shared" si="19"/>
        <v>30074.989999999998</v>
      </c>
      <c r="D218" s="161">
        <f t="shared" si="20"/>
        <v>21686.62</v>
      </c>
      <c r="E218" s="87">
        <v>7621.62</v>
      </c>
      <c r="F218" s="88">
        <v>14065</v>
      </c>
      <c r="G218" s="133"/>
      <c r="H218" s="91">
        <v>5222.91</v>
      </c>
      <c r="I218" s="88">
        <v>580.96</v>
      </c>
      <c r="J218" s="133"/>
      <c r="K218" s="88">
        <v>2584.5</v>
      </c>
      <c r="L218" s="133"/>
      <c r="M218" s="33">
        <v>227.33</v>
      </c>
      <c r="N218" s="302"/>
      <c r="O218" s="301"/>
    </row>
    <row r="219" spans="1:15" ht="12.75" customHeight="1" x14ac:dyDescent="0.25">
      <c r="A219" s="285">
        <v>2020.06</v>
      </c>
      <c r="B219" s="160">
        <f t="shared" si="18"/>
        <v>35507.14</v>
      </c>
      <c r="C219" s="161">
        <f t="shared" si="19"/>
        <v>35213.67</v>
      </c>
      <c r="D219" s="161">
        <f t="shared" si="20"/>
        <v>24996.94</v>
      </c>
      <c r="E219" s="87">
        <v>8479.98</v>
      </c>
      <c r="F219" s="88">
        <v>16516.96</v>
      </c>
      <c r="G219" s="133"/>
      <c r="H219" s="91">
        <v>6855.58</v>
      </c>
      <c r="I219" s="88">
        <v>1566.01</v>
      </c>
      <c r="J219" s="133"/>
      <c r="K219" s="88">
        <v>1795.14</v>
      </c>
      <c r="L219" s="133"/>
      <c r="M219" s="33">
        <v>293.47000000000003</v>
      </c>
      <c r="N219" s="302"/>
      <c r="O219" s="301"/>
    </row>
    <row r="220" spans="1:15" ht="12.75" customHeight="1" x14ac:dyDescent="0.25">
      <c r="A220" s="285">
        <v>2020.07</v>
      </c>
      <c r="B220" s="160">
        <f t="shared" si="18"/>
        <v>34696.120000000003</v>
      </c>
      <c r="C220" s="161">
        <f t="shared" si="19"/>
        <v>34324.68</v>
      </c>
      <c r="D220" s="161">
        <f t="shared" si="20"/>
        <v>23383.96</v>
      </c>
      <c r="E220" s="87">
        <v>9269.59</v>
      </c>
      <c r="F220" s="88">
        <v>14114.37</v>
      </c>
      <c r="G220" s="133"/>
      <c r="H220" s="91">
        <v>6099.63</v>
      </c>
      <c r="I220" s="88">
        <v>1710.43</v>
      </c>
      <c r="J220" s="133"/>
      <c r="K220" s="88">
        <v>3130.66</v>
      </c>
      <c r="L220" s="133"/>
      <c r="M220" s="33">
        <v>371.44</v>
      </c>
      <c r="N220" s="302"/>
      <c r="O220" s="301"/>
    </row>
    <row r="221" spans="1:15" ht="12.75" customHeight="1" x14ac:dyDescent="0.25">
      <c r="A221" s="285">
        <v>2020.08</v>
      </c>
      <c r="B221" s="160">
        <f t="shared" si="18"/>
        <v>38488.589999999997</v>
      </c>
      <c r="C221" s="161">
        <f t="shared" si="19"/>
        <v>38170.39</v>
      </c>
      <c r="D221" s="161">
        <f t="shared" si="20"/>
        <v>27205.61</v>
      </c>
      <c r="E221" s="87">
        <v>9522.2999999999993</v>
      </c>
      <c r="F221" s="88">
        <v>17683.310000000001</v>
      </c>
      <c r="G221" s="133"/>
      <c r="H221" s="91">
        <v>6693.55</v>
      </c>
      <c r="I221" s="88">
        <v>2416.6</v>
      </c>
      <c r="J221" s="133"/>
      <c r="K221" s="88">
        <v>1854.63</v>
      </c>
      <c r="L221" s="133"/>
      <c r="M221" s="33">
        <v>318.2</v>
      </c>
      <c r="N221" s="302"/>
      <c r="O221" s="301"/>
    </row>
    <row r="222" spans="1:15" ht="12.75" customHeight="1" x14ac:dyDescent="0.25">
      <c r="A222" s="285">
        <v>2020.09</v>
      </c>
      <c r="B222" s="160">
        <f t="shared" si="18"/>
        <v>36449.22</v>
      </c>
      <c r="C222" s="161">
        <f t="shared" si="19"/>
        <v>36129.160000000003</v>
      </c>
      <c r="D222" s="161">
        <f t="shared" si="20"/>
        <v>25727.63</v>
      </c>
      <c r="E222" s="87">
        <v>9339.34</v>
      </c>
      <c r="F222" s="88">
        <v>16388.29</v>
      </c>
      <c r="G222" s="133"/>
      <c r="H222" s="91">
        <v>5701.52</v>
      </c>
      <c r="I222" s="88">
        <v>1831.66</v>
      </c>
      <c r="J222" s="133"/>
      <c r="K222" s="88">
        <v>2868.35</v>
      </c>
      <c r="L222" s="133"/>
      <c r="M222" s="33">
        <v>320.06</v>
      </c>
      <c r="N222" s="302"/>
      <c r="O222" s="301"/>
    </row>
    <row r="223" spans="1:15" ht="12.75" customHeight="1" x14ac:dyDescent="0.25">
      <c r="A223" s="285">
        <v>2020.1</v>
      </c>
      <c r="B223" s="160">
        <f t="shared" si="18"/>
        <v>39498.649999999994</v>
      </c>
      <c r="C223" s="161">
        <f t="shared" si="19"/>
        <v>39141.759999999995</v>
      </c>
      <c r="D223" s="161">
        <f t="shared" si="20"/>
        <v>28614.479999999996</v>
      </c>
      <c r="E223" s="87">
        <v>9712.7199999999993</v>
      </c>
      <c r="F223" s="88">
        <v>18901.759999999998</v>
      </c>
      <c r="G223" s="133"/>
      <c r="H223" s="91">
        <v>5297.22</v>
      </c>
      <c r="I223" s="88">
        <v>1995.99</v>
      </c>
      <c r="J223" s="133"/>
      <c r="K223" s="88">
        <v>3234.07</v>
      </c>
      <c r="L223" s="133"/>
      <c r="M223" s="33">
        <v>356.89</v>
      </c>
      <c r="N223" s="302"/>
      <c r="O223" s="301"/>
    </row>
    <row r="224" spans="1:15" ht="12.75" customHeight="1" x14ac:dyDescent="0.25">
      <c r="A224" s="285">
        <v>2020.11</v>
      </c>
      <c r="B224" s="160">
        <f t="shared" si="18"/>
        <v>39908.729999999996</v>
      </c>
      <c r="C224" s="161">
        <f t="shared" si="19"/>
        <v>39432.78</v>
      </c>
      <c r="D224" s="161">
        <f t="shared" si="20"/>
        <v>29430.89</v>
      </c>
      <c r="E224" s="87">
        <v>10446.219999999999</v>
      </c>
      <c r="F224" s="88">
        <v>18984.669999999998</v>
      </c>
      <c r="G224" s="133"/>
      <c r="H224" s="91">
        <v>5281.71</v>
      </c>
      <c r="I224" s="88">
        <v>2010.49</v>
      </c>
      <c r="J224" s="133"/>
      <c r="K224" s="88">
        <v>2709.69</v>
      </c>
      <c r="L224" s="133"/>
      <c r="M224" s="33">
        <v>475.95</v>
      </c>
      <c r="N224" s="302"/>
      <c r="O224" s="301"/>
    </row>
    <row r="225" spans="1:15" ht="12.75" customHeight="1" x14ac:dyDescent="0.25">
      <c r="A225" s="285">
        <v>2020.12</v>
      </c>
      <c r="B225" s="160">
        <f t="shared" si="18"/>
        <v>51886.999999999993</v>
      </c>
      <c r="C225" s="161">
        <f t="shared" si="19"/>
        <v>51448.899999999994</v>
      </c>
      <c r="D225" s="161">
        <f t="shared" si="20"/>
        <v>30061.71</v>
      </c>
      <c r="E225" s="87">
        <v>9729.4</v>
      </c>
      <c r="F225" s="88">
        <v>20332.310000000001</v>
      </c>
      <c r="G225" s="133"/>
      <c r="H225" s="91">
        <v>10546.79</v>
      </c>
      <c r="I225" s="88">
        <v>2335.77</v>
      </c>
      <c r="J225" s="133"/>
      <c r="K225" s="88">
        <v>8504.6299999999992</v>
      </c>
      <c r="L225" s="133"/>
      <c r="M225" s="33">
        <v>438.1</v>
      </c>
      <c r="N225" s="302"/>
      <c r="O225" s="301"/>
    </row>
    <row r="226" spans="1:15" ht="12.75" customHeight="1" x14ac:dyDescent="0.25">
      <c r="A226" s="285">
        <v>2021.01</v>
      </c>
      <c r="B226" s="160">
        <f t="shared" si="18"/>
        <v>39130.269999999997</v>
      </c>
      <c r="C226" s="161">
        <f t="shared" si="19"/>
        <v>38733.049999999996</v>
      </c>
      <c r="D226" s="161">
        <f t="shared" si="20"/>
        <v>30382.989999999998</v>
      </c>
      <c r="E226" s="87">
        <v>10405.9</v>
      </c>
      <c r="F226" s="88">
        <v>19977.09</v>
      </c>
      <c r="G226" s="133"/>
      <c r="H226" s="91">
        <v>3635.68</v>
      </c>
      <c r="I226" s="88">
        <v>2129.1799999999998</v>
      </c>
      <c r="J226" s="133"/>
      <c r="K226" s="88">
        <v>2585.1999999999998</v>
      </c>
      <c r="L226" s="133"/>
      <c r="M226" s="33">
        <v>397.22</v>
      </c>
      <c r="N226" s="302"/>
      <c r="O226" s="301"/>
    </row>
    <row r="227" spans="1:15" ht="12.75" customHeight="1" x14ac:dyDescent="0.25">
      <c r="A227" s="285">
        <v>2021.02</v>
      </c>
      <c r="B227" s="160">
        <f t="shared" ref="B227:B257" si="21">C227+M227</f>
        <v>42397.240000000005</v>
      </c>
      <c r="C227" s="161">
        <f t="shared" ref="C227:C257" si="22">D227+H227+I227+K227</f>
        <v>42000.420000000006</v>
      </c>
      <c r="D227" s="161">
        <f t="shared" ref="D227:D258" si="23">E227+F227</f>
        <v>31543.22</v>
      </c>
      <c r="E227" s="87">
        <v>11997.45</v>
      </c>
      <c r="F227" s="88">
        <v>19545.77</v>
      </c>
      <c r="G227" s="133"/>
      <c r="H227" s="91">
        <v>4619.8500000000004</v>
      </c>
      <c r="I227" s="88">
        <v>2038.8</v>
      </c>
      <c r="J227" s="133"/>
      <c r="K227" s="88">
        <v>3798.55</v>
      </c>
      <c r="L227" s="133"/>
      <c r="M227" s="33">
        <v>396.82</v>
      </c>
      <c r="N227" s="302"/>
      <c r="O227" s="301"/>
    </row>
    <row r="228" spans="1:15" ht="12.75" customHeight="1" x14ac:dyDescent="0.25">
      <c r="A228" s="285">
        <v>2021.03</v>
      </c>
      <c r="B228" s="160">
        <f t="shared" si="21"/>
        <v>45855.63</v>
      </c>
      <c r="C228" s="161">
        <f t="shared" si="22"/>
        <v>45289.64</v>
      </c>
      <c r="D228" s="161">
        <f t="shared" si="23"/>
        <v>31247.21</v>
      </c>
      <c r="E228" s="87">
        <v>11015.3</v>
      </c>
      <c r="F228" s="88">
        <v>20231.91</v>
      </c>
      <c r="G228" s="133"/>
      <c r="H228" s="91">
        <v>7703.15</v>
      </c>
      <c r="I228" s="88">
        <v>2368.7800000000002</v>
      </c>
      <c r="J228" s="133"/>
      <c r="K228" s="88">
        <v>3970.5</v>
      </c>
      <c r="L228" s="133"/>
      <c r="M228" s="33">
        <v>565.99</v>
      </c>
      <c r="N228" s="302"/>
      <c r="O228" s="301"/>
    </row>
    <row r="229" spans="1:15" ht="12.75" customHeight="1" x14ac:dyDescent="0.25">
      <c r="A229" s="285">
        <v>2021.04</v>
      </c>
      <c r="B229" s="160">
        <f t="shared" si="21"/>
        <v>46859.729999999996</v>
      </c>
      <c r="C229" s="161">
        <f t="shared" si="22"/>
        <v>46414.759999999995</v>
      </c>
      <c r="D229" s="161">
        <f t="shared" si="23"/>
        <v>34556.89</v>
      </c>
      <c r="E229" s="87">
        <v>12087.11</v>
      </c>
      <c r="F229" s="88">
        <v>22469.78</v>
      </c>
      <c r="G229" s="133"/>
      <c r="H229" s="91">
        <v>5161.71</v>
      </c>
      <c r="I229" s="88">
        <v>2801.74</v>
      </c>
      <c r="J229" s="133"/>
      <c r="K229" s="88">
        <v>3894.42</v>
      </c>
      <c r="L229" s="133"/>
      <c r="M229" s="33">
        <v>444.97</v>
      </c>
      <c r="N229" s="302"/>
      <c r="O229" s="301"/>
    </row>
    <row r="230" spans="1:15" ht="12.75" customHeight="1" x14ac:dyDescent="0.25">
      <c r="A230" s="285">
        <v>2021.05</v>
      </c>
      <c r="B230" s="160">
        <f t="shared" si="21"/>
        <v>48275.58</v>
      </c>
      <c r="C230" s="161">
        <f t="shared" si="22"/>
        <v>47900.15</v>
      </c>
      <c r="D230" s="161">
        <f t="shared" si="23"/>
        <v>36172.899999999994</v>
      </c>
      <c r="E230" s="87">
        <v>12872.71</v>
      </c>
      <c r="F230" s="88">
        <v>23300.19</v>
      </c>
      <c r="G230" s="133"/>
      <c r="H230" s="91">
        <v>7043.9</v>
      </c>
      <c r="I230" s="88">
        <v>1717.16</v>
      </c>
      <c r="J230" s="133"/>
      <c r="K230" s="88">
        <v>2966.19</v>
      </c>
      <c r="L230" s="133"/>
      <c r="M230" s="33">
        <v>375.43</v>
      </c>
      <c r="N230" s="302"/>
      <c r="O230" s="301"/>
    </row>
    <row r="231" spans="1:15" ht="12.75" customHeight="1" x14ac:dyDescent="0.25">
      <c r="A231" s="285">
        <v>2021.06</v>
      </c>
      <c r="B231" s="160">
        <f t="shared" si="21"/>
        <v>56728.04</v>
      </c>
      <c r="C231" s="161">
        <f t="shared" si="22"/>
        <v>56238.58</v>
      </c>
      <c r="D231" s="161">
        <f t="shared" si="23"/>
        <v>40898.839999999997</v>
      </c>
      <c r="E231" s="87">
        <v>13612.13</v>
      </c>
      <c r="F231" s="88">
        <v>27286.71</v>
      </c>
      <c r="G231" s="133"/>
      <c r="H231" s="91">
        <v>9633.52</v>
      </c>
      <c r="I231" s="88">
        <v>2325.4</v>
      </c>
      <c r="J231" s="133"/>
      <c r="K231" s="88">
        <v>3380.82</v>
      </c>
      <c r="L231" s="133"/>
      <c r="M231" s="33">
        <v>489.46</v>
      </c>
      <c r="N231" s="302"/>
      <c r="O231" s="301"/>
    </row>
    <row r="232" spans="1:15" ht="12.75" customHeight="1" x14ac:dyDescent="0.25">
      <c r="A232" s="285">
        <v>2021.07</v>
      </c>
      <c r="B232" s="160">
        <f t="shared" si="21"/>
        <v>51639.090000000004</v>
      </c>
      <c r="C232" s="161">
        <f t="shared" si="22"/>
        <v>51128.740000000005</v>
      </c>
      <c r="D232" s="161">
        <f t="shared" si="23"/>
        <v>37089.14</v>
      </c>
      <c r="E232" s="87">
        <v>13703.47</v>
      </c>
      <c r="F232" s="88">
        <v>23385.67</v>
      </c>
      <c r="G232" s="133"/>
      <c r="H232" s="91">
        <v>8449.11</v>
      </c>
      <c r="I232" s="88">
        <v>2578.5500000000002</v>
      </c>
      <c r="J232" s="133"/>
      <c r="K232" s="88">
        <v>3011.94</v>
      </c>
      <c r="L232" s="133"/>
      <c r="M232" s="33">
        <v>510.35</v>
      </c>
      <c r="N232" s="302"/>
      <c r="O232" s="301"/>
    </row>
    <row r="233" spans="1:15" ht="12.75" customHeight="1" x14ac:dyDescent="0.25">
      <c r="A233" s="285">
        <v>2021.08</v>
      </c>
      <c r="B233" s="160">
        <f t="shared" si="21"/>
        <v>61111.49</v>
      </c>
      <c r="C233" s="161">
        <f t="shared" si="22"/>
        <v>60600.28</v>
      </c>
      <c r="D233" s="161">
        <f t="shared" si="23"/>
        <v>43534.51</v>
      </c>
      <c r="E233" s="87">
        <v>14639.97</v>
      </c>
      <c r="F233" s="88">
        <v>28894.54</v>
      </c>
      <c r="G233" s="133"/>
      <c r="H233" s="91">
        <v>8046.1</v>
      </c>
      <c r="I233" s="88">
        <v>2725.4</v>
      </c>
      <c r="J233" s="133"/>
      <c r="K233" s="88">
        <v>6294.27</v>
      </c>
      <c r="L233" s="133"/>
      <c r="M233" s="33">
        <v>511.21</v>
      </c>
      <c r="N233" s="302"/>
      <c r="O233" s="301"/>
    </row>
    <row r="234" spans="1:15" ht="12.75" customHeight="1" x14ac:dyDescent="0.25">
      <c r="A234" s="285">
        <v>2021.09</v>
      </c>
      <c r="B234" s="160">
        <f t="shared" si="21"/>
        <v>57306.98</v>
      </c>
      <c r="C234" s="161">
        <f t="shared" si="22"/>
        <v>56637.86</v>
      </c>
      <c r="D234" s="161">
        <f t="shared" si="23"/>
        <v>42027.69</v>
      </c>
      <c r="E234" s="87">
        <v>15087.16</v>
      </c>
      <c r="F234" s="88">
        <v>26940.53</v>
      </c>
      <c r="G234" s="133"/>
      <c r="H234" s="91">
        <v>8092.93</v>
      </c>
      <c r="I234" s="88">
        <v>2942.54</v>
      </c>
      <c r="J234" s="133"/>
      <c r="K234" s="88">
        <v>3574.7</v>
      </c>
      <c r="L234" s="133"/>
      <c r="M234" s="33">
        <v>669.12</v>
      </c>
      <c r="N234" s="302"/>
      <c r="O234" s="301"/>
    </row>
    <row r="235" spans="1:15" ht="12.75" customHeight="1" x14ac:dyDescent="0.25">
      <c r="A235" s="285">
        <v>2021.1</v>
      </c>
      <c r="B235" s="160">
        <f t="shared" si="21"/>
        <v>60601.35</v>
      </c>
      <c r="C235" s="161">
        <f t="shared" si="22"/>
        <v>60011</v>
      </c>
      <c r="D235" s="161">
        <f t="shared" si="23"/>
        <v>43064.43</v>
      </c>
      <c r="E235" s="87">
        <v>15141.5</v>
      </c>
      <c r="F235" s="88">
        <v>27922.93</v>
      </c>
      <c r="G235" s="133"/>
      <c r="H235" s="91">
        <v>8491.81</v>
      </c>
      <c r="I235" s="88">
        <v>3219.34</v>
      </c>
      <c r="J235" s="133"/>
      <c r="K235" s="88">
        <v>5235.42</v>
      </c>
      <c r="L235" s="133"/>
      <c r="M235" s="33">
        <v>590.35</v>
      </c>
      <c r="N235" s="302"/>
      <c r="O235" s="301"/>
    </row>
    <row r="236" spans="1:15" ht="12.75" customHeight="1" x14ac:dyDescent="0.25">
      <c r="A236" s="285">
        <v>2021.11</v>
      </c>
      <c r="B236" s="160">
        <f t="shared" si="21"/>
        <v>61677.850000000006</v>
      </c>
      <c r="C236" s="161">
        <f t="shared" si="22"/>
        <v>60988.800000000003</v>
      </c>
      <c r="D236" s="161">
        <f t="shared" si="23"/>
        <v>44457.4</v>
      </c>
      <c r="E236" s="87">
        <v>16231.61</v>
      </c>
      <c r="F236" s="88">
        <v>28225.79</v>
      </c>
      <c r="G236" s="133"/>
      <c r="H236" s="91">
        <v>8959.4699999999993</v>
      </c>
      <c r="I236" s="88">
        <v>3277.09</v>
      </c>
      <c r="J236" s="133"/>
      <c r="K236" s="88">
        <v>4294.84</v>
      </c>
      <c r="L236" s="133"/>
      <c r="M236" s="33">
        <v>689.05</v>
      </c>
      <c r="N236" s="302"/>
      <c r="O236" s="301"/>
    </row>
    <row r="237" spans="1:15" ht="12.75" customHeight="1" x14ac:dyDescent="0.25">
      <c r="A237" s="285">
        <v>2021.12</v>
      </c>
      <c r="B237" s="160">
        <f t="shared" si="21"/>
        <v>81630.930000000008</v>
      </c>
      <c r="C237" s="161">
        <f t="shared" si="22"/>
        <v>80712.400000000009</v>
      </c>
      <c r="D237" s="161">
        <f t="shared" si="23"/>
        <v>49652.95</v>
      </c>
      <c r="E237" s="87">
        <v>16582.57</v>
      </c>
      <c r="F237" s="88">
        <v>33070.379999999997</v>
      </c>
      <c r="G237" s="133"/>
      <c r="H237" s="91">
        <v>19021.650000000001</v>
      </c>
      <c r="I237" s="88">
        <v>4100.78</v>
      </c>
      <c r="J237" s="133"/>
      <c r="K237" s="88">
        <v>7937.02</v>
      </c>
      <c r="L237" s="133"/>
      <c r="M237" s="33">
        <v>918.53</v>
      </c>
      <c r="N237" s="302"/>
      <c r="O237" s="301"/>
    </row>
    <row r="238" spans="1:15" ht="12.75" customHeight="1" x14ac:dyDescent="0.25">
      <c r="A238" s="285">
        <v>2022.01</v>
      </c>
      <c r="B238" s="160">
        <f t="shared" si="21"/>
        <v>58870.719999999994</v>
      </c>
      <c r="C238" s="161">
        <f t="shared" si="22"/>
        <v>58152.869999999995</v>
      </c>
      <c r="D238" s="161">
        <f t="shared" si="23"/>
        <v>47830.09</v>
      </c>
      <c r="E238" s="87">
        <v>17128.259999999998</v>
      </c>
      <c r="F238" s="88">
        <v>30701.83</v>
      </c>
      <c r="G238" s="133"/>
      <c r="H238" s="91">
        <v>3389.98</v>
      </c>
      <c r="I238" s="88">
        <v>3096.42</v>
      </c>
      <c r="J238" s="133"/>
      <c r="K238" s="88">
        <v>3836.38</v>
      </c>
      <c r="L238" s="133"/>
      <c r="M238" s="33">
        <v>717.85</v>
      </c>
      <c r="N238" s="302"/>
      <c r="O238" s="301"/>
    </row>
    <row r="239" spans="1:15" ht="12.75" customHeight="1" x14ac:dyDescent="0.25">
      <c r="A239" s="285">
        <v>2022.02</v>
      </c>
      <c r="B239" s="160">
        <f t="shared" si="21"/>
        <v>67712.55</v>
      </c>
      <c r="C239" s="161">
        <f t="shared" si="22"/>
        <v>67175.19</v>
      </c>
      <c r="D239" s="161">
        <f t="shared" si="23"/>
        <v>50283.82</v>
      </c>
      <c r="E239" s="87">
        <v>19320.41</v>
      </c>
      <c r="F239" s="88">
        <v>30963.41</v>
      </c>
      <c r="G239" s="133"/>
      <c r="H239" s="91">
        <v>9617.8799999999992</v>
      </c>
      <c r="I239" s="88">
        <v>3120.01</v>
      </c>
      <c r="J239" s="133"/>
      <c r="K239" s="88">
        <v>4153.4799999999996</v>
      </c>
      <c r="L239" s="133"/>
      <c r="M239" s="33">
        <v>537.36</v>
      </c>
      <c r="N239" s="302"/>
      <c r="O239" s="301"/>
    </row>
    <row r="240" spans="1:15" ht="12.75" customHeight="1" x14ac:dyDescent="0.25">
      <c r="A240" s="285">
        <v>2022.03</v>
      </c>
      <c r="B240" s="160">
        <f t="shared" si="21"/>
        <v>68187.61</v>
      </c>
      <c r="C240" s="161">
        <f t="shared" si="22"/>
        <v>67119.61</v>
      </c>
      <c r="D240" s="161">
        <f t="shared" si="23"/>
        <v>48567.31</v>
      </c>
      <c r="E240" s="87">
        <v>16990.7</v>
      </c>
      <c r="F240" s="88">
        <v>31576.61</v>
      </c>
      <c r="G240" s="133"/>
      <c r="H240" s="91">
        <v>9975.65</v>
      </c>
      <c r="I240" s="88">
        <v>3916.54</v>
      </c>
      <c r="J240" s="133"/>
      <c r="K240" s="88">
        <v>4660.1099999999997</v>
      </c>
      <c r="L240" s="133"/>
      <c r="M240" s="33">
        <v>1068</v>
      </c>
      <c r="N240" s="302"/>
      <c r="O240" s="301"/>
    </row>
    <row r="241" spans="1:15" ht="12.75" customHeight="1" x14ac:dyDescent="0.25">
      <c r="A241" s="285">
        <v>2022.04</v>
      </c>
      <c r="B241" s="160">
        <f t="shared" si="21"/>
        <v>78807.72</v>
      </c>
      <c r="C241" s="161">
        <f t="shared" si="22"/>
        <v>77995.39</v>
      </c>
      <c r="D241" s="161">
        <f t="shared" si="23"/>
        <v>57179.509999999995</v>
      </c>
      <c r="E241" s="87">
        <v>20315.439999999999</v>
      </c>
      <c r="F241" s="88">
        <v>36864.07</v>
      </c>
      <c r="G241" s="133"/>
      <c r="H241" s="91">
        <v>11750.1</v>
      </c>
      <c r="I241" s="88">
        <v>4090.4</v>
      </c>
      <c r="J241" s="133"/>
      <c r="K241" s="88">
        <v>4975.38</v>
      </c>
      <c r="L241" s="133"/>
      <c r="M241" s="33">
        <v>812.33</v>
      </c>
      <c r="N241" s="302"/>
      <c r="O241" s="301"/>
    </row>
    <row r="242" spans="1:15" ht="12.75" customHeight="1" x14ac:dyDescent="0.25">
      <c r="A242" s="285">
        <v>2022.05</v>
      </c>
      <c r="B242" s="160">
        <f t="shared" si="21"/>
        <v>91195.44</v>
      </c>
      <c r="C242" s="161">
        <f t="shared" si="22"/>
        <v>88815.61</v>
      </c>
      <c r="D242" s="161">
        <f t="shared" si="23"/>
        <v>65540.06</v>
      </c>
      <c r="E242" s="87">
        <v>21892.16</v>
      </c>
      <c r="F242" s="88">
        <v>43647.9</v>
      </c>
      <c r="G242" s="133"/>
      <c r="H242" s="91">
        <v>12569.95</v>
      </c>
      <c r="I242" s="88">
        <v>4052.89</v>
      </c>
      <c r="J242" s="133"/>
      <c r="K242" s="88">
        <v>6652.71</v>
      </c>
      <c r="L242" s="133"/>
      <c r="M242" s="33">
        <v>2379.83</v>
      </c>
      <c r="N242" s="302"/>
      <c r="O242" s="301"/>
    </row>
    <row r="243" spans="1:15" ht="12.75" customHeight="1" x14ac:dyDescent="0.25">
      <c r="A243" s="285">
        <v>2022.06</v>
      </c>
      <c r="B243" s="160">
        <f t="shared" si="21"/>
        <v>103047.56000000001</v>
      </c>
      <c r="C243" s="161">
        <f t="shared" si="22"/>
        <v>102250.97000000002</v>
      </c>
      <c r="D243" s="161">
        <f t="shared" si="23"/>
        <v>75722.13</v>
      </c>
      <c r="E243" s="87">
        <v>23869.86</v>
      </c>
      <c r="F243" s="88">
        <v>51852.27</v>
      </c>
      <c r="G243" s="133"/>
      <c r="H243" s="91">
        <v>13589.6</v>
      </c>
      <c r="I243" s="88">
        <v>4793.91</v>
      </c>
      <c r="J243" s="133"/>
      <c r="K243" s="88">
        <v>8145.33</v>
      </c>
      <c r="L243" s="133"/>
      <c r="M243" s="33">
        <v>796.59</v>
      </c>
      <c r="N243" s="302"/>
      <c r="O243" s="301"/>
    </row>
    <row r="244" spans="1:15" ht="12.75" customHeight="1" x14ac:dyDescent="0.25">
      <c r="A244" s="285">
        <v>2022.07</v>
      </c>
      <c r="B244" s="160">
        <f t="shared" si="21"/>
        <v>104202.92</v>
      </c>
      <c r="C244" s="161">
        <f t="shared" si="22"/>
        <v>103403.95999999999</v>
      </c>
      <c r="D244" s="161">
        <f t="shared" si="23"/>
        <v>72244.47</v>
      </c>
      <c r="E244" s="87">
        <v>25461.74</v>
      </c>
      <c r="F244" s="88">
        <v>46782.73</v>
      </c>
      <c r="G244" s="133"/>
      <c r="H244" s="91">
        <v>18867.97</v>
      </c>
      <c r="I244" s="88">
        <v>4714.04</v>
      </c>
      <c r="J244" s="133"/>
      <c r="K244" s="88">
        <v>7577.48</v>
      </c>
      <c r="L244" s="133"/>
      <c r="M244" s="33">
        <v>798.96</v>
      </c>
      <c r="N244" s="302"/>
      <c r="O244" s="301"/>
    </row>
    <row r="245" spans="1:15" ht="12.75" customHeight="1" x14ac:dyDescent="0.25">
      <c r="A245" s="285">
        <v>2022.08</v>
      </c>
      <c r="B245" s="160">
        <f t="shared" si="21"/>
        <v>104240.26000000001</v>
      </c>
      <c r="C245" s="161">
        <f t="shared" si="22"/>
        <v>103341.41</v>
      </c>
      <c r="D245" s="161">
        <f t="shared" si="23"/>
        <v>75650.320000000007</v>
      </c>
      <c r="E245" s="87">
        <v>25306.54</v>
      </c>
      <c r="F245" s="88">
        <v>50343.78</v>
      </c>
      <c r="G245" s="133"/>
      <c r="H245" s="91">
        <v>14274.43</v>
      </c>
      <c r="I245" s="88">
        <v>5133.95</v>
      </c>
      <c r="J245" s="133"/>
      <c r="K245" s="88">
        <v>8282.7099999999991</v>
      </c>
      <c r="L245" s="133"/>
      <c r="M245" s="33">
        <v>898.85</v>
      </c>
      <c r="N245" s="302"/>
      <c r="O245" s="301"/>
    </row>
    <row r="246" spans="1:15" ht="12.75" customHeight="1" x14ac:dyDescent="0.25">
      <c r="A246" s="285">
        <v>2022.09</v>
      </c>
      <c r="B246" s="160">
        <f t="shared" si="21"/>
        <v>105689.91</v>
      </c>
      <c r="C246" s="161">
        <f t="shared" si="22"/>
        <v>104876.68000000001</v>
      </c>
      <c r="D246" s="161">
        <f t="shared" si="23"/>
        <v>78690.350000000006</v>
      </c>
      <c r="E246" s="87">
        <v>27818.32</v>
      </c>
      <c r="F246" s="88">
        <v>50872.03</v>
      </c>
      <c r="G246" s="133"/>
      <c r="H246" s="91">
        <v>14620.22</v>
      </c>
      <c r="I246" s="88">
        <v>5473.89</v>
      </c>
      <c r="J246" s="133"/>
      <c r="K246" s="88">
        <v>6092.22</v>
      </c>
      <c r="L246" s="133"/>
      <c r="M246" s="33">
        <v>813.23</v>
      </c>
      <c r="N246" s="302"/>
      <c r="O246" s="301"/>
    </row>
    <row r="247" spans="1:15" ht="12.75" customHeight="1" x14ac:dyDescent="0.25">
      <c r="A247" s="285">
        <v>2022.1</v>
      </c>
      <c r="B247" s="160">
        <f t="shared" si="21"/>
        <v>120906.45</v>
      </c>
      <c r="C247" s="161">
        <f t="shared" si="22"/>
        <v>119752.94</v>
      </c>
      <c r="D247" s="161">
        <f t="shared" si="23"/>
        <v>91385.03</v>
      </c>
      <c r="E247" s="87">
        <v>28235.360000000001</v>
      </c>
      <c r="F247" s="88">
        <v>63149.67</v>
      </c>
      <c r="G247" s="133"/>
      <c r="H247" s="91">
        <v>15897.49</v>
      </c>
      <c r="I247" s="88">
        <v>5035.51</v>
      </c>
      <c r="J247" s="133"/>
      <c r="K247" s="88">
        <v>7434.91</v>
      </c>
      <c r="L247" s="133"/>
      <c r="M247" s="33">
        <v>1153.51</v>
      </c>
      <c r="N247" s="302"/>
      <c r="O247" s="301"/>
    </row>
    <row r="248" spans="1:15" ht="12.75" customHeight="1" x14ac:dyDescent="0.25">
      <c r="A248" s="285">
        <v>2022.11</v>
      </c>
      <c r="B248" s="160">
        <f t="shared" si="21"/>
        <v>120432.95999999999</v>
      </c>
      <c r="C248" s="161">
        <f t="shared" si="22"/>
        <v>117871.15</v>
      </c>
      <c r="D248" s="161">
        <f t="shared" si="23"/>
        <v>82523.03</v>
      </c>
      <c r="E248" s="87">
        <v>28738.52</v>
      </c>
      <c r="F248" s="151">
        <f>75278.42-G248</f>
        <v>53784.509999999995</v>
      </c>
      <c r="G248" s="134">
        <v>21493.91</v>
      </c>
      <c r="H248" s="91">
        <v>19211.96</v>
      </c>
      <c r="I248" s="88">
        <v>5419.36</v>
      </c>
      <c r="J248" s="133"/>
      <c r="K248" s="151">
        <f>12301.95-L248</f>
        <v>10716.800000000001</v>
      </c>
      <c r="L248" s="134">
        <v>1585.15</v>
      </c>
      <c r="M248" s="33">
        <v>2561.81</v>
      </c>
      <c r="N248" s="302"/>
      <c r="O248" s="301"/>
    </row>
    <row r="249" spans="1:15" ht="12.75" customHeight="1" x14ac:dyDescent="0.25">
      <c r="A249" s="285">
        <v>2022.12</v>
      </c>
      <c r="B249" s="160">
        <f t="shared" si="21"/>
        <v>156481.38999999998</v>
      </c>
      <c r="C249" s="161">
        <f t="shared" si="22"/>
        <v>155067.37</v>
      </c>
      <c r="D249" s="161">
        <f t="shared" si="23"/>
        <v>95302.760000000009</v>
      </c>
      <c r="E249" s="87">
        <v>30029.4</v>
      </c>
      <c r="F249" s="88">
        <v>65273.36</v>
      </c>
      <c r="G249" s="109">
        <v>29775.23</v>
      </c>
      <c r="H249" s="91">
        <v>41858.239999999998</v>
      </c>
      <c r="I249" s="88">
        <v>5828.68</v>
      </c>
      <c r="J249" s="133"/>
      <c r="K249" s="88">
        <v>12077.69</v>
      </c>
      <c r="L249" s="130">
        <v>0</v>
      </c>
      <c r="M249" s="33">
        <v>1414.02</v>
      </c>
      <c r="N249" s="302"/>
      <c r="O249" s="301"/>
    </row>
    <row r="250" spans="1:15" ht="12.75" customHeight="1" x14ac:dyDescent="0.25">
      <c r="A250" s="285">
        <v>2023.01</v>
      </c>
      <c r="B250" s="160">
        <f t="shared" si="21"/>
        <v>127310.43</v>
      </c>
      <c r="C250" s="161">
        <f t="shared" si="22"/>
        <v>126228.5</v>
      </c>
      <c r="D250" s="161">
        <f t="shared" si="23"/>
        <v>95273.600000000006</v>
      </c>
      <c r="E250" s="87">
        <v>33505.64</v>
      </c>
      <c r="F250" s="88">
        <v>61767.96</v>
      </c>
      <c r="G250" s="109">
        <v>0</v>
      </c>
      <c r="H250" s="91">
        <v>17047.71</v>
      </c>
      <c r="I250" s="88">
        <v>6241.98</v>
      </c>
      <c r="J250" s="133"/>
      <c r="K250" s="88">
        <v>7665.21</v>
      </c>
      <c r="L250" s="130">
        <v>106.67</v>
      </c>
      <c r="M250" s="33">
        <v>1081.93</v>
      </c>
      <c r="N250" s="302"/>
      <c r="O250" s="301"/>
    </row>
    <row r="251" spans="1:15" ht="12.75" customHeight="1" x14ac:dyDescent="0.25">
      <c r="A251" s="285">
        <v>2023.02</v>
      </c>
      <c r="B251" s="160">
        <f t="shared" si="21"/>
        <v>137458.39000000001</v>
      </c>
      <c r="C251" s="161">
        <f t="shared" si="22"/>
        <v>136627.86000000002</v>
      </c>
      <c r="D251" s="161">
        <f t="shared" si="23"/>
        <v>96152.44</v>
      </c>
      <c r="E251" s="87">
        <v>34595.32</v>
      </c>
      <c r="F251" s="88">
        <v>61557.120000000003</v>
      </c>
      <c r="G251" s="109">
        <v>0</v>
      </c>
      <c r="H251" s="91">
        <v>26978.63</v>
      </c>
      <c r="I251" s="88">
        <v>5989.44</v>
      </c>
      <c r="J251" s="133"/>
      <c r="K251" s="88">
        <v>7507.35</v>
      </c>
      <c r="L251" s="130">
        <v>189.32</v>
      </c>
      <c r="M251" s="33">
        <v>830.53</v>
      </c>
      <c r="N251" s="302"/>
      <c r="O251" s="301"/>
    </row>
    <row r="252" spans="1:15" ht="12.75" customHeight="1" x14ac:dyDescent="0.25">
      <c r="A252" s="285">
        <v>2023.03</v>
      </c>
      <c r="B252" s="160">
        <f t="shared" si="21"/>
        <v>135950.88</v>
      </c>
      <c r="C252" s="161">
        <f t="shared" si="22"/>
        <v>135073.22</v>
      </c>
      <c r="D252" s="161">
        <f t="shared" si="23"/>
        <v>99189.52</v>
      </c>
      <c r="E252" s="87">
        <v>32866.639999999999</v>
      </c>
      <c r="F252" s="88">
        <v>66322.880000000005</v>
      </c>
      <c r="G252" s="109">
        <v>0</v>
      </c>
      <c r="H252" s="91">
        <v>18036.669999999998</v>
      </c>
      <c r="I252" s="88">
        <v>6750.98</v>
      </c>
      <c r="J252" s="133"/>
      <c r="K252" s="88">
        <v>11096.05</v>
      </c>
      <c r="L252" s="130">
        <v>0</v>
      </c>
      <c r="M252" s="33">
        <v>877.66</v>
      </c>
      <c r="N252" s="302"/>
      <c r="O252" s="301"/>
    </row>
    <row r="253" spans="1:15" ht="12.75" customHeight="1" x14ac:dyDescent="0.25">
      <c r="A253" s="285">
        <v>2023.04</v>
      </c>
      <c r="B253" s="160">
        <f t="shared" si="21"/>
        <v>164116.16999999998</v>
      </c>
      <c r="C253" s="161">
        <f t="shared" si="22"/>
        <v>163333.51999999999</v>
      </c>
      <c r="D253" s="161">
        <f t="shared" si="23"/>
        <v>112088.66</v>
      </c>
      <c r="E253" s="87">
        <v>38067.11</v>
      </c>
      <c r="F253" s="88">
        <v>74021.55</v>
      </c>
      <c r="G253" s="109">
        <v>11271.71</v>
      </c>
      <c r="H253" s="91">
        <v>35766.71</v>
      </c>
      <c r="I253" s="88">
        <v>6352.12</v>
      </c>
      <c r="J253" s="133"/>
      <c r="K253" s="88">
        <v>9126.0300000000007</v>
      </c>
      <c r="L253" s="130">
        <v>0</v>
      </c>
      <c r="M253" s="33">
        <v>782.65</v>
      </c>
      <c r="N253" s="302"/>
      <c r="O253" s="301"/>
    </row>
    <row r="254" spans="1:15" ht="12.75" customHeight="1" x14ac:dyDescent="0.25">
      <c r="A254" s="285">
        <v>2023.05</v>
      </c>
      <c r="B254" s="160">
        <f t="shared" si="21"/>
        <v>191085.32000000004</v>
      </c>
      <c r="C254" s="161">
        <f t="shared" si="22"/>
        <v>189990.10000000003</v>
      </c>
      <c r="D254" s="161">
        <f t="shared" si="23"/>
        <v>135367.26</v>
      </c>
      <c r="E254" s="87">
        <v>42822.64</v>
      </c>
      <c r="F254" s="88">
        <v>92544.62</v>
      </c>
      <c r="G254" s="109">
        <v>0</v>
      </c>
      <c r="H254" s="91">
        <v>32035.64</v>
      </c>
      <c r="I254" s="88">
        <v>7756.35</v>
      </c>
      <c r="J254" s="133"/>
      <c r="K254" s="88">
        <v>14830.85</v>
      </c>
      <c r="L254" s="130">
        <v>1838.56</v>
      </c>
      <c r="M254" s="33">
        <v>1095.22</v>
      </c>
      <c r="N254" s="302"/>
      <c r="O254" s="301"/>
    </row>
    <row r="255" spans="1:15" ht="12.75" customHeight="1" x14ac:dyDescent="0.25">
      <c r="A255" s="285">
        <v>2023.06</v>
      </c>
      <c r="B255" s="160">
        <f t="shared" si="21"/>
        <v>217463.53000000003</v>
      </c>
      <c r="C255" s="161">
        <f t="shared" si="22"/>
        <v>215951.99000000002</v>
      </c>
      <c r="D255" s="161">
        <f t="shared" si="23"/>
        <v>158552.59</v>
      </c>
      <c r="E255" s="87">
        <v>47774.76</v>
      </c>
      <c r="F255" s="88">
        <v>110777.83</v>
      </c>
      <c r="G255" s="109">
        <v>0</v>
      </c>
      <c r="H255" s="91">
        <v>35462.92</v>
      </c>
      <c r="I255" s="88">
        <v>8510.7900000000009</v>
      </c>
      <c r="J255" s="133"/>
      <c r="K255" s="88">
        <v>13425.69</v>
      </c>
      <c r="L255" s="130">
        <v>0</v>
      </c>
      <c r="M255" s="33">
        <v>1511.54</v>
      </c>
      <c r="N255" s="302"/>
      <c r="O255" s="301"/>
    </row>
    <row r="256" spans="1:15" ht="12.75" customHeight="1" x14ac:dyDescent="0.25">
      <c r="A256" s="285">
        <v>2023.07</v>
      </c>
      <c r="B256" s="160">
        <f t="shared" si="21"/>
        <v>205324.13999999998</v>
      </c>
      <c r="C256" s="161">
        <f t="shared" si="22"/>
        <v>203365.37999999998</v>
      </c>
      <c r="D256" s="161">
        <f t="shared" si="23"/>
        <v>149228.54999999999</v>
      </c>
      <c r="E256" s="87">
        <v>51834.62</v>
      </c>
      <c r="F256" s="88">
        <v>97393.93</v>
      </c>
      <c r="G256" s="109">
        <v>0</v>
      </c>
      <c r="H256" s="91">
        <v>31666.13</v>
      </c>
      <c r="I256" s="88">
        <v>8643.93</v>
      </c>
      <c r="J256" s="133"/>
      <c r="K256" s="88">
        <v>13826.77</v>
      </c>
      <c r="L256" s="130">
        <v>158.97999999999999</v>
      </c>
      <c r="M256" s="33">
        <v>1958.76</v>
      </c>
      <c r="N256" s="302"/>
      <c r="O256" s="301"/>
    </row>
    <row r="257" spans="1:15" ht="12.75" customHeight="1" x14ac:dyDescent="0.25">
      <c r="A257" s="285">
        <v>2023.08</v>
      </c>
      <c r="B257" s="160">
        <f t="shared" si="21"/>
        <v>259312.89</v>
      </c>
      <c r="C257" s="161">
        <f t="shared" si="22"/>
        <v>257493.27000000002</v>
      </c>
      <c r="D257" s="161">
        <f t="shared" si="23"/>
        <v>177709.96000000002</v>
      </c>
      <c r="E257" s="87">
        <v>59777.14</v>
      </c>
      <c r="F257" s="88">
        <v>117932.82</v>
      </c>
      <c r="G257" s="109">
        <v>39262.559999999998</v>
      </c>
      <c r="H257" s="91">
        <v>53337.22</v>
      </c>
      <c r="I257" s="88">
        <v>9410.5400000000009</v>
      </c>
      <c r="J257" s="134">
        <v>0.17</v>
      </c>
      <c r="K257" s="88">
        <v>17035.55</v>
      </c>
      <c r="L257" s="130">
        <v>284.64999999999998</v>
      </c>
      <c r="M257" s="33">
        <v>1819.62</v>
      </c>
      <c r="N257" s="302"/>
      <c r="O257" s="301"/>
    </row>
    <row r="258" spans="1:15" ht="12.75" customHeight="1" x14ac:dyDescent="0.25">
      <c r="A258" s="285">
        <v>2023.09</v>
      </c>
      <c r="B258" s="160">
        <f>C258+M258</f>
        <v>256722.78999999998</v>
      </c>
      <c r="C258" s="161">
        <f>D258+H258+I258+K258</f>
        <v>255207.93</v>
      </c>
      <c r="D258" s="161">
        <f t="shared" si="23"/>
        <v>186989.28</v>
      </c>
      <c r="E258" s="87">
        <v>64496.04</v>
      </c>
      <c r="F258" s="88">
        <v>122493.24</v>
      </c>
      <c r="G258" s="109">
        <v>0</v>
      </c>
      <c r="H258" s="91">
        <v>39354.550000000003</v>
      </c>
      <c r="I258" s="88">
        <v>10832.71</v>
      </c>
      <c r="J258" s="88">
        <v>20.95</v>
      </c>
      <c r="K258" s="88">
        <v>18031.39</v>
      </c>
      <c r="L258" s="130">
        <v>0</v>
      </c>
      <c r="M258" s="33">
        <v>1514.86</v>
      </c>
      <c r="N258" s="302"/>
      <c r="O258" s="301"/>
    </row>
    <row r="259" spans="1:15" ht="12.75" customHeight="1" x14ac:dyDescent="0.25">
      <c r="A259" s="285">
        <v>2023.1</v>
      </c>
      <c r="B259" s="160">
        <f t="shared" ref="B259:B322" si="24">C259+M259</f>
        <v>281671.45999999996</v>
      </c>
      <c r="C259" s="161">
        <f t="shared" ref="C259:C322" si="25">D259+H259+I259+K259</f>
        <v>280417.05</v>
      </c>
      <c r="D259" s="161">
        <f t="shared" ref="D259:D322" si="26">E259+F259</f>
        <v>200488.36</v>
      </c>
      <c r="E259" s="87">
        <v>72110.009999999995</v>
      </c>
      <c r="F259" s="88">
        <v>128378.35</v>
      </c>
      <c r="G259" s="109">
        <v>0</v>
      </c>
      <c r="H259" s="91">
        <v>46317.32</v>
      </c>
      <c r="I259" s="88">
        <v>10883.21</v>
      </c>
      <c r="J259" s="88">
        <v>0</v>
      </c>
      <c r="K259" s="88">
        <v>22728.16</v>
      </c>
      <c r="L259" s="130">
        <v>0</v>
      </c>
      <c r="M259" s="33">
        <v>1254.4100000000001</v>
      </c>
      <c r="N259" s="302"/>
      <c r="O259" s="301"/>
    </row>
    <row r="260" spans="1:15" ht="12.75" customHeight="1" x14ac:dyDescent="0.25">
      <c r="A260" s="285">
        <v>2023.11</v>
      </c>
      <c r="B260" s="160">
        <f t="shared" si="24"/>
        <v>303597.65000000002</v>
      </c>
      <c r="C260" s="161">
        <f t="shared" si="25"/>
        <v>302190.67000000004</v>
      </c>
      <c r="D260" s="161">
        <f t="shared" si="26"/>
        <v>207979.14</v>
      </c>
      <c r="E260" s="87">
        <v>73683.600000000006</v>
      </c>
      <c r="F260" s="88">
        <v>134295.54</v>
      </c>
      <c r="G260" s="109">
        <v>0</v>
      </c>
      <c r="H260" s="91">
        <v>58394.41</v>
      </c>
      <c r="I260" s="88">
        <v>11851.17</v>
      </c>
      <c r="J260" s="88">
        <v>0</v>
      </c>
      <c r="K260" s="88">
        <v>23965.95</v>
      </c>
      <c r="L260" s="130">
        <v>3040.04</v>
      </c>
      <c r="M260" s="33">
        <v>1406.98</v>
      </c>
      <c r="N260" s="302"/>
      <c r="O260" s="301"/>
    </row>
    <row r="261" spans="1:15" ht="12.75" customHeight="1" x14ac:dyDescent="0.25">
      <c r="A261" s="285">
        <v>2023.12</v>
      </c>
      <c r="B261" s="160">
        <f t="shared" si="24"/>
        <v>349290.34</v>
      </c>
      <c r="C261" s="161">
        <f t="shared" si="25"/>
        <v>344765</v>
      </c>
      <c r="D261" s="161">
        <f t="shared" si="26"/>
        <v>242511.69</v>
      </c>
      <c r="E261" s="87">
        <v>83901.78</v>
      </c>
      <c r="F261" s="88">
        <v>158609.91</v>
      </c>
      <c r="G261" s="109">
        <v>0</v>
      </c>
      <c r="H261" s="91">
        <v>41424.080000000002</v>
      </c>
      <c r="I261" s="88">
        <v>12970.51</v>
      </c>
      <c r="J261" s="88">
        <v>28.21</v>
      </c>
      <c r="K261" s="88">
        <v>47858.720000000001</v>
      </c>
      <c r="L261" s="130">
        <v>0</v>
      </c>
      <c r="M261" s="33">
        <v>4525.34</v>
      </c>
      <c r="N261" s="302"/>
      <c r="O261" s="301"/>
    </row>
    <row r="262" spans="1:15" ht="12.75" customHeight="1" x14ac:dyDescent="0.25">
      <c r="A262" s="285">
        <v>2024.01</v>
      </c>
      <c r="B262" s="160">
        <f t="shared" si="24"/>
        <v>408444.63</v>
      </c>
      <c r="C262" s="161">
        <f t="shared" si="25"/>
        <v>407130.62</v>
      </c>
      <c r="D262" s="161">
        <f>E262+F262</f>
        <v>304682.26</v>
      </c>
      <c r="E262" s="87">
        <v>106788.37</v>
      </c>
      <c r="F262" s="88">
        <v>197893.89</v>
      </c>
      <c r="G262" s="133"/>
      <c r="H262" s="91">
        <v>63066.47</v>
      </c>
      <c r="I262" s="88">
        <v>11997.36</v>
      </c>
      <c r="J262" s="136"/>
      <c r="K262" s="88">
        <v>27384.53</v>
      </c>
      <c r="L262" s="203"/>
      <c r="M262" s="33">
        <v>1314.01</v>
      </c>
      <c r="N262" s="302"/>
      <c r="O262" s="301"/>
    </row>
    <row r="263" spans="1:15" ht="12.75" customHeight="1" x14ac:dyDescent="0.25">
      <c r="A263" s="285">
        <v>2024.02</v>
      </c>
      <c r="B263" s="160">
        <f t="shared" si="24"/>
        <v>430501.06999999995</v>
      </c>
      <c r="C263" s="161">
        <f t="shared" si="25"/>
        <v>429227.51999999996</v>
      </c>
      <c r="D263" s="161">
        <f t="shared" si="26"/>
        <v>325014.8</v>
      </c>
      <c r="E263" s="87">
        <v>134048.32999999999</v>
      </c>
      <c r="F263" s="88">
        <v>190966.47</v>
      </c>
      <c r="G263" s="133"/>
      <c r="H263" s="91">
        <v>62779.07</v>
      </c>
      <c r="I263" s="88">
        <v>13867.61</v>
      </c>
      <c r="J263" s="136"/>
      <c r="K263" s="88">
        <v>27566.04</v>
      </c>
      <c r="L263" s="203"/>
      <c r="M263" s="33">
        <v>1273.55</v>
      </c>
      <c r="N263" s="302"/>
      <c r="O263" s="301"/>
    </row>
    <row r="264" spans="1:15" ht="12.75" customHeight="1" x14ac:dyDescent="0.25">
      <c r="A264" s="285">
        <v>2024.03</v>
      </c>
      <c r="B264" s="160">
        <f t="shared" si="24"/>
        <v>443031.88000000006</v>
      </c>
      <c r="C264" s="161">
        <f t="shared" si="25"/>
        <v>441211.87000000005</v>
      </c>
      <c r="D264" s="161">
        <f>E264+F264</f>
        <v>319636.52</v>
      </c>
      <c r="E264" s="87">
        <v>129467.99</v>
      </c>
      <c r="F264" s="88">
        <v>190168.53</v>
      </c>
      <c r="G264" s="133"/>
      <c r="H264" s="91">
        <v>76959.56</v>
      </c>
      <c r="I264" s="88">
        <v>15979.33</v>
      </c>
      <c r="J264" s="136"/>
      <c r="K264" s="88">
        <v>28636.46</v>
      </c>
      <c r="L264" s="203"/>
      <c r="M264" s="33">
        <v>1820.01</v>
      </c>
      <c r="N264" s="302"/>
      <c r="O264" s="301"/>
    </row>
    <row r="265" spans="1:15" ht="12.75" customHeight="1" x14ac:dyDescent="0.25">
      <c r="A265" s="285">
        <v>2024.04</v>
      </c>
      <c r="B265" s="160">
        <f>C265+M265</f>
        <v>499487.18999999994</v>
      </c>
      <c r="C265" s="161">
        <f>D265+H265+I265+K265</f>
        <v>497540.83999999997</v>
      </c>
      <c r="D265" s="161">
        <f>E265+F265</f>
        <v>367743.31</v>
      </c>
      <c r="E265" s="87">
        <v>137584.51999999999</v>
      </c>
      <c r="F265" s="88">
        <v>230158.79</v>
      </c>
      <c r="G265" s="133"/>
      <c r="H265" s="91">
        <v>83480.990000000005</v>
      </c>
      <c r="I265" s="88">
        <v>16729.419999999998</v>
      </c>
      <c r="J265" s="136"/>
      <c r="K265" s="88">
        <v>29587.119999999999</v>
      </c>
      <c r="L265" s="203"/>
      <c r="M265" s="33">
        <v>1946.35</v>
      </c>
      <c r="N265" s="302"/>
      <c r="O265" s="301"/>
    </row>
    <row r="266" spans="1:15" ht="12.75" customHeight="1" x14ac:dyDescent="0.25">
      <c r="A266" s="285">
        <v>2024.05</v>
      </c>
      <c r="B266" s="160">
        <f t="shared" si="24"/>
        <v>755118.85999999987</v>
      </c>
      <c r="C266" s="161">
        <f t="shared" si="25"/>
        <v>752996.75999999989</v>
      </c>
      <c r="D266" s="161">
        <f>E266+F266</f>
        <v>595883.84</v>
      </c>
      <c r="E266" s="87">
        <v>148510.32999999999</v>
      </c>
      <c r="F266" s="88">
        <v>447373.51</v>
      </c>
      <c r="G266" s="133"/>
      <c r="H266" s="91">
        <v>98971.6</v>
      </c>
      <c r="I266" s="88">
        <v>19361.330000000002</v>
      </c>
      <c r="J266" s="136"/>
      <c r="K266" s="88">
        <v>38779.99</v>
      </c>
      <c r="L266" s="218"/>
      <c r="M266" s="33">
        <v>2122.1</v>
      </c>
      <c r="N266" s="302"/>
      <c r="O266" s="301"/>
    </row>
    <row r="267" spans="1:15" ht="12.75" customHeight="1" x14ac:dyDescent="0.25">
      <c r="A267" s="285">
        <v>2024.06</v>
      </c>
      <c r="B267" s="160">
        <f t="shared" si="24"/>
        <v>670942.56999999995</v>
      </c>
      <c r="C267" s="161">
        <f t="shared" si="25"/>
        <v>669008.05999999994</v>
      </c>
      <c r="D267" s="161">
        <f t="shared" si="26"/>
        <v>476081.48</v>
      </c>
      <c r="E267" s="87">
        <v>161375.97</v>
      </c>
      <c r="F267" s="88">
        <v>314705.51</v>
      </c>
      <c r="G267" s="133"/>
      <c r="H267" s="91">
        <v>142253.97</v>
      </c>
      <c r="I267" s="88">
        <v>23173.45</v>
      </c>
      <c r="J267" s="136"/>
      <c r="K267" s="88">
        <v>27499.16</v>
      </c>
      <c r="L267" s="218"/>
      <c r="M267" s="33">
        <v>1934.51</v>
      </c>
      <c r="N267" s="302"/>
      <c r="O267" s="301"/>
    </row>
    <row r="268" spans="1:15" ht="12.75" customHeight="1" x14ac:dyDescent="0.25">
      <c r="A268" s="285">
        <v>2024.07</v>
      </c>
      <c r="B268" s="160">
        <f t="shared" si="24"/>
        <v>695356.91999999993</v>
      </c>
      <c r="C268" s="161">
        <f t="shared" si="25"/>
        <v>691682.32</v>
      </c>
      <c r="D268" s="161">
        <f t="shared" si="26"/>
        <v>522012.41000000003</v>
      </c>
      <c r="E268" s="87">
        <v>157982.28</v>
      </c>
      <c r="F268" s="88">
        <v>364030.13</v>
      </c>
      <c r="G268" s="133"/>
      <c r="H268" s="91">
        <v>117380.85</v>
      </c>
      <c r="I268" s="88">
        <v>23186.58</v>
      </c>
      <c r="J268" s="136"/>
      <c r="K268" s="88">
        <v>29102.48</v>
      </c>
      <c r="L268" s="218"/>
      <c r="M268" s="33">
        <v>3674.6</v>
      </c>
      <c r="N268" s="302"/>
      <c r="O268" s="301"/>
    </row>
    <row r="269" spans="1:15" ht="12.75" customHeight="1" x14ac:dyDescent="0.25">
      <c r="A269" s="285">
        <v>2024.08</v>
      </c>
      <c r="B269" s="160">
        <f t="shared" si="24"/>
        <v>680384.29999999993</v>
      </c>
      <c r="C269" s="161">
        <f t="shared" si="25"/>
        <v>675338.28999999992</v>
      </c>
      <c r="D269" s="161">
        <f t="shared" si="26"/>
        <v>498850.77</v>
      </c>
      <c r="E269" s="87">
        <v>177315.62</v>
      </c>
      <c r="F269" s="88">
        <v>321535.15000000002</v>
      </c>
      <c r="G269" s="133"/>
      <c r="H269" s="91">
        <v>115859.18</v>
      </c>
      <c r="I269" s="88">
        <v>26276.95</v>
      </c>
      <c r="J269" s="136"/>
      <c r="K269" s="88">
        <v>34351.39</v>
      </c>
      <c r="L269" s="218"/>
      <c r="M269" s="33">
        <v>5046.01</v>
      </c>
      <c r="N269" s="302"/>
      <c r="O269" s="301"/>
    </row>
    <row r="270" spans="1:15" ht="12.75" customHeight="1" x14ac:dyDescent="0.25">
      <c r="A270" s="285">
        <v>2024.09</v>
      </c>
      <c r="B270" s="160">
        <f t="shared" si="24"/>
        <v>732245.69</v>
      </c>
      <c r="C270" s="161">
        <f t="shared" si="25"/>
        <v>729062.69</v>
      </c>
      <c r="D270" s="161">
        <f t="shared" si="26"/>
        <v>547164.66999999993</v>
      </c>
      <c r="E270" s="87">
        <v>175714.87</v>
      </c>
      <c r="F270" s="88">
        <v>371449.8</v>
      </c>
      <c r="G270" s="133"/>
      <c r="H270" s="91">
        <v>120815.47</v>
      </c>
      <c r="I270" s="88">
        <v>31059.41</v>
      </c>
      <c r="J270" s="136"/>
      <c r="K270" s="88">
        <v>30023.14</v>
      </c>
      <c r="L270" s="218"/>
      <c r="M270" s="33">
        <v>3183</v>
      </c>
      <c r="N270" s="302"/>
      <c r="O270" s="301"/>
    </row>
    <row r="271" spans="1:15" ht="12.75" customHeight="1" x14ac:dyDescent="0.25">
      <c r="A271" s="285">
        <v>2024.1</v>
      </c>
      <c r="B271" s="160">
        <f t="shared" si="24"/>
        <v>730221.31</v>
      </c>
      <c r="C271" s="161">
        <f t="shared" si="25"/>
        <v>725480.89</v>
      </c>
      <c r="D271" s="161">
        <f t="shared" si="26"/>
        <v>531598.62</v>
      </c>
      <c r="E271" s="87">
        <v>178323.16</v>
      </c>
      <c r="F271" s="88">
        <v>353275.46</v>
      </c>
      <c r="G271" s="133"/>
      <c r="H271" s="91">
        <v>130044.52</v>
      </c>
      <c r="I271" s="88">
        <v>25110.95</v>
      </c>
      <c r="J271" s="136"/>
      <c r="K271" s="88">
        <v>38726.800000000003</v>
      </c>
      <c r="L271" s="218"/>
      <c r="M271" s="33">
        <v>4740.42</v>
      </c>
      <c r="N271" s="302"/>
      <c r="O271" s="301"/>
    </row>
    <row r="272" spans="1:15" ht="12.75" customHeight="1" x14ac:dyDescent="0.25">
      <c r="A272" s="285">
        <v>2024.11</v>
      </c>
      <c r="B272" s="160">
        <f t="shared" si="24"/>
        <v>829269.71999999986</v>
      </c>
      <c r="C272" s="161">
        <f>D272+H272+I272+K272</f>
        <v>824510.73999999987</v>
      </c>
      <c r="D272" s="161">
        <f t="shared" si="26"/>
        <v>613933.5</v>
      </c>
      <c r="E272" s="87">
        <v>187379.75</v>
      </c>
      <c r="F272" s="88">
        <v>426553.75</v>
      </c>
      <c r="G272" s="133"/>
      <c r="H272" s="91">
        <v>144157.07999999999</v>
      </c>
      <c r="I272" s="88">
        <v>28775.45</v>
      </c>
      <c r="J272" s="136"/>
      <c r="K272" s="88">
        <v>37644.71</v>
      </c>
      <c r="L272" s="218"/>
      <c r="M272" s="33">
        <v>4758.9799999999996</v>
      </c>
      <c r="N272" s="302"/>
      <c r="O272" s="301"/>
    </row>
    <row r="273" spans="1:15" ht="12.75" customHeight="1" x14ac:dyDescent="0.25">
      <c r="A273" s="285">
        <v>2024.12</v>
      </c>
      <c r="B273" s="160">
        <f t="shared" si="24"/>
        <v>925080.33</v>
      </c>
      <c r="C273" s="161">
        <f t="shared" si="25"/>
        <v>919841.85</v>
      </c>
      <c r="D273" s="161">
        <f t="shared" si="26"/>
        <v>546615.96</v>
      </c>
      <c r="E273" s="87">
        <v>186458.83</v>
      </c>
      <c r="F273" s="88">
        <v>360157.13</v>
      </c>
      <c r="G273" s="133"/>
      <c r="H273" s="91">
        <v>284629.88</v>
      </c>
      <c r="I273" s="88">
        <v>37389.94</v>
      </c>
      <c r="J273" s="136"/>
      <c r="K273" s="88">
        <v>51206.07</v>
      </c>
      <c r="L273" s="218"/>
      <c r="M273" s="33">
        <v>5238.4799999999996</v>
      </c>
      <c r="N273" s="302"/>
      <c r="O273" s="301"/>
    </row>
    <row r="274" spans="1:15" ht="12.75" customHeight="1" x14ac:dyDescent="0.25">
      <c r="A274" s="285">
        <v>2025.01</v>
      </c>
      <c r="B274" s="160">
        <f t="shared" si="24"/>
        <v>740334.42999999993</v>
      </c>
      <c r="C274" s="161">
        <f t="shared" si="25"/>
        <v>735472.74</v>
      </c>
      <c r="D274" s="161">
        <f t="shared" si="26"/>
        <v>602068.16</v>
      </c>
      <c r="E274" s="87">
        <v>199786.57</v>
      </c>
      <c r="F274" s="88">
        <v>402281.59</v>
      </c>
      <c r="G274" s="133"/>
      <c r="H274" s="91">
        <v>72104.240000000005</v>
      </c>
      <c r="I274" s="88">
        <v>29663.19</v>
      </c>
      <c r="J274" s="136"/>
      <c r="K274" s="88">
        <v>31637.15</v>
      </c>
      <c r="L274" s="218"/>
      <c r="M274" s="33">
        <v>4861.6899999999996</v>
      </c>
      <c r="N274" s="302"/>
      <c r="O274" s="301"/>
    </row>
    <row r="275" spans="1:15" ht="12.75" customHeight="1" x14ac:dyDescent="0.25">
      <c r="A275" s="285">
        <v>2025.02</v>
      </c>
      <c r="B275" s="160">
        <f t="shared" si="24"/>
        <v>853137.15999999992</v>
      </c>
      <c r="C275" s="161">
        <f t="shared" si="25"/>
        <v>848675.54999999993</v>
      </c>
      <c r="D275" s="161">
        <f t="shared" si="26"/>
        <v>629105.43999999994</v>
      </c>
      <c r="E275" s="87">
        <v>255361.88</v>
      </c>
      <c r="F275" s="88">
        <v>373743.56</v>
      </c>
      <c r="G275" s="133"/>
      <c r="H275" s="91">
        <v>159305.87</v>
      </c>
      <c r="I275" s="88">
        <v>28684.07</v>
      </c>
      <c r="J275" s="136"/>
      <c r="K275" s="88">
        <v>31580.17</v>
      </c>
      <c r="L275" s="218"/>
      <c r="M275" s="33">
        <v>4461.6099999999997</v>
      </c>
      <c r="N275" s="302"/>
      <c r="O275" s="301"/>
    </row>
    <row r="276" spans="1:15" ht="12.75" customHeight="1" x14ac:dyDescent="0.25">
      <c r="A276" s="285">
        <v>2025.03</v>
      </c>
      <c r="B276" s="160">
        <f t="shared" si="24"/>
        <v>794858.44999999984</v>
      </c>
      <c r="C276" s="161">
        <f t="shared" si="25"/>
        <v>790707.87999999989</v>
      </c>
      <c r="D276" s="161">
        <f t="shared" si="26"/>
        <v>556287.61</v>
      </c>
      <c r="E276" s="87">
        <v>185401.09</v>
      </c>
      <c r="F276" s="88">
        <v>370886.52</v>
      </c>
      <c r="G276" s="133"/>
      <c r="H276" s="91">
        <v>154740.57</v>
      </c>
      <c r="I276" s="88">
        <v>40103.82</v>
      </c>
      <c r="J276" s="136"/>
      <c r="K276" s="88">
        <v>39575.879999999997</v>
      </c>
      <c r="L276" s="218"/>
      <c r="M276" s="33">
        <v>4150.57</v>
      </c>
      <c r="N276" s="302"/>
      <c r="O276" s="301"/>
    </row>
    <row r="277" spans="1:15" ht="12.75" customHeight="1" x14ac:dyDescent="0.25">
      <c r="A277" s="285">
        <v>2025.04</v>
      </c>
      <c r="B277" s="160">
        <f t="shared" si="24"/>
        <v>822146.15</v>
      </c>
      <c r="C277" s="161">
        <f t="shared" si="25"/>
        <v>817070.74</v>
      </c>
      <c r="D277" s="161">
        <f t="shared" si="26"/>
        <v>572680.13</v>
      </c>
      <c r="E277" s="87">
        <v>208889.46</v>
      </c>
      <c r="F277" s="88">
        <v>363790.67</v>
      </c>
      <c r="G277" s="133"/>
      <c r="H277" s="91">
        <v>169399.16</v>
      </c>
      <c r="I277" s="88">
        <v>34503.89</v>
      </c>
      <c r="J277" s="136"/>
      <c r="K277" s="88">
        <v>40487.56</v>
      </c>
      <c r="L277" s="218"/>
      <c r="M277" s="33">
        <v>5075.41</v>
      </c>
      <c r="N277" s="302"/>
      <c r="O277" s="301"/>
    </row>
    <row r="278" spans="1:15" ht="12.75" customHeight="1" x14ac:dyDescent="0.25">
      <c r="A278" s="285">
        <v>2025.05</v>
      </c>
      <c r="B278" s="160">
        <f t="shared" si="24"/>
        <v>994186.96</v>
      </c>
      <c r="C278" s="161">
        <f t="shared" si="25"/>
        <v>988807.86</v>
      </c>
      <c r="D278" s="161">
        <f t="shared" si="26"/>
        <v>734890.1</v>
      </c>
      <c r="E278" s="87">
        <v>225377.43</v>
      </c>
      <c r="F278" s="88">
        <v>509512.67</v>
      </c>
      <c r="G278" s="133"/>
      <c r="H278" s="91">
        <v>167575.37</v>
      </c>
      <c r="I278" s="88">
        <v>37041.49</v>
      </c>
      <c r="J278" s="136"/>
      <c r="K278" s="88">
        <v>49300.9</v>
      </c>
      <c r="L278" s="218"/>
      <c r="M278" s="33">
        <v>5379.1</v>
      </c>
      <c r="N278" s="302"/>
      <c r="O278" s="301"/>
    </row>
    <row r="279" spans="1:15" ht="12.75" customHeight="1" x14ac:dyDescent="0.25">
      <c r="A279" s="285">
        <v>2025.06</v>
      </c>
      <c r="B279" s="160">
        <f t="shared" si="24"/>
        <v>1032126.5100000001</v>
      </c>
      <c r="C279" s="161">
        <f t="shared" si="25"/>
        <v>1027062.5800000001</v>
      </c>
      <c r="D279" s="161">
        <f t="shared" si="26"/>
        <v>707463.29</v>
      </c>
      <c r="E279" s="87">
        <v>245665.03</v>
      </c>
      <c r="F279" s="88">
        <v>461798.26</v>
      </c>
      <c r="G279" s="133"/>
      <c r="H279" s="91">
        <v>229994.95</v>
      </c>
      <c r="I279" s="88">
        <v>39928.79</v>
      </c>
      <c r="J279" s="136"/>
      <c r="K279" s="88">
        <v>49675.55</v>
      </c>
      <c r="L279" s="218"/>
      <c r="M279" s="33">
        <v>5063.93</v>
      </c>
      <c r="N279" s="302"/>
      <c r="O279" s="301"/>
    </row>
    <row r="280" spans="1:15" ht="12.75" customHeight="1" x14ac:dyDescent="0.25">
      <c r="A280" s="285">
        <v>2025.07</v>
      </c>
      <c r="B280" s="160">
        <f t="shared" si="24"/>
        <v>965568.89</v>
      </c>
      <c r="C280" s="161">
        <f t="shared" si="25"/>
        <v>957600.20000000007</v>
      </c>
      <c r="D280" s="161">
        <f t="shared" si="26"/>
        <v>680079.61</v>
      </c>
      <c r="E280" s="87">
        <v>247964.68</v>
      </c>
      <c r="F280" s="88">
        <v>432114.93</v>
      </c>
      <c r="G280" s="133"/>
      <c r="H280" s="91">
        <v>194297.04</v>
      </c>
      <c r="I280" s="88">
        <v>40521.64</v>
      </c>
      <c r="J280" s="136"/>
      <c r="K280" s="88">
        <v>42701.91</v>
      </c>
      <c r="L280" s="218"/>
      <c r="M280" s="33">
        <v>7968.69</v>
      </c>
      <c r="N280" s="302"/>
      <c r="O280" s="301"/>
    </row>
    <row r="281" spans="1:15" ht="12.75" customHeight="1" x14ac:dyDescent="0.25">
      <c r="A281" s="285">
        <v>2025.08</v>
      </c>
      <c r="B281" s="160">
        <f t="shared" si="24"/>
        <v>1133214.95</v>
      </c>
      <c r="C281" s="161">
        <f t="shared" si="25"/>
        <v>1126205.97</v>
      </c>
      <c r="D281" s="161">
        <f t="shared" si="26"/>
        <v>727744.22</v>
      </c>
      <c r="E281" s="87">
        <v>262128.22</v>
      </c>
      <c r="F281" s="88">
        <v>465616</v>
      </c>
      <c r="G281" s="133"/>
      <c r="H281" s="91">
        <v>306439.39</v>
      </c>
      <c r="I281" s="88">
        <v>45442.27</v>
      </c>
      <c r="J281" s="136"/>
      <c r="K281" s="88">
        <v>46580.09</v>
      </c>
      <c r="L281" s="218"/>
      <c r="M281" s="33">
        <v>7008.98</v>
      </c>
      <c r="N281" s="302"/>
      <c r="O281" s="301"/>
    </row>
    <row r="282" spans="1:15" ht="12.75" customHeight="1" x14ac:dyDescent="0.25">
      <c r="A282" s="285">
        <v>2025.09</v>
      </c>
      <c r="B282" s="160" t="e">
        <f t="shared" si="24"/>
        <v>#N/A</v>
      </c>
      <c r="C282" s="161" t="e">
        <f t="shared" si="25"/>
        <v>#N/A</v>
      </c>
      <c r="D282" s="161" t="e">
        <f t="shared" si="26"/>
        <v>#N/A</v>
      </c>
      <c r="E282" s="87" t="e">
        <v>#N/A</v>
      </c>
      <c r="F282" s="88" t="e">
        <v>#N/A</v>
      </c>
      <c r="G282" s="109" t="e">
        <v>#N/A</v>
      </c>
      <c r="H282" s="91" t="e">
        <v>#N/A</v>
      </c>
      <c r="I282" s="88" t="e">
        <v>#N/A</v>
      </c>
      <c r="J282" s="88" t="e">
        <v>#N/A</v>
      </c>
      <c r="K282" s="88" t="e">
        <v>#N/A</v>
      </c>
      <c r="L282" s="130" t="e">
        <v>#N/A</v>
      </c>
      <c r="M282" s="33" t="e">
        <v>#N/A</v>
      </c>
      <c r="N282" s="207"/>
      <c r="O282" s="301"/>
    </row>
    <row r="283" spans="1:15" ht="12.75" customHeight="1" x14ac:dyDescent="0.25">
      <c r="A283" s="285">
        <v>2025.1</v>
      </c>
      <c r="B283" s="160" t="e">
        <f t="shared" si="24"/>
        <v>#N/A</v>
      </c>
      <c r="C283" s="161" t="e">
        <f t="shared" si="25"/>
        <v>#N/A</v>
      </c>
      <c r="D283" s="161" t="e">
        <f t="shared" si="26"/>
        <v>#N/A</v>
      </c>
      <c r="E283" s="87" t="e">
        <v>#N/A</v>
      </c>
      <c r="F283" s="88" t="e">
        <v>#N/A</v>
      </c>
      <c r="G283" s="109" t="e">
        <v>#N/A</v>
      </c>
      <c r="H283" s="91" t="e">
        <v>#N/A</v>
      </c>
      <c r="I283" s="88" t="e">
        <v>#N/A</v>
      </c>
      <c r="J283" s="88" t="e">
        <v>#N/A</v>
      </c>
      <c r="K283" s="88" t="e">
        <v>#N/A</v>
      </c>
      <c r="L283" s="130" t="e">
        <v>#N/A</v>
      </c>
      <c r="M283" s="33" t="e">
        <v>#N/A</v>
      </c>
      <c r="N283" s="302"/>
      <c r="O283" s="301"/>
    </row>
    <row r="284" spans="1:15" ht="12.75" customHeight="1" x14ac:dyDescent="0.25">
      <c r="A284" s="285">
        <v>2025.11</v>
      </c>
      <c r="B284" s="160" t="e">
        <f t="shared" si="24"/>
        <v>#N/A</v>
      </c>
      <c r="C284" s="161" t="e">
        <f t="shared" si="25"/>
        <v>#N/A</v>
      </c>
      <c r="D284" s="161" t="e">
        <f t="shared" si="26"/>
        <v>#N/A</v>
      </c>
      <c r="E284" s="87" t="e">
        <v>#N/A</v>
      </c>
      <c r="F284" s="88" t="e">
        <v>#N/A</v>
      </c>
      <c r="G284" s="109" t="e">
        <v>#N/A</v>
      </c>
      <c r="H284" s="91" t="e">
        <v>#N/A</v>
      </c>
      <c r="I284" s="88" t="e">
        <v>#N/A</v>
      </c>
      <c r="J284" s="88" t="e">
        <v>#N/A</v>
      </c>
      <c r="K284" s="88" t="e">
        <v>#N/A</v>
      </c>
      <c r="L284" s="130" t="e">
        <v>#N/A</v>
      </c>
      <c r="M284" s="33" t="e">
        <v>#N/A</v>
      </c>
      <c r="N284" s="302"/>
      <c r="O284" s="301"/>
    </row>
    <row r="285" spans="1:15" ht="12.75" customHeight="1" x14ac:dyDescent="0.25">
      <c r="A285" s="285">
        <v>2025.12</v>
      </c>
      <c r="B285" s="160" t="e">
        <f t="shared" si="24"/>
        <v>#N/A</v>
      </c>
      <c r="C285" s="161" t="e">
        <f t="shared" si="25"/>
        <v>#N/A</v>
      </c>
      <c r="D285" s="161" t="e">
        <f t="shared" si="26"/>
        <v>#N/A</v>
      </c>
      <c r="E285" s="87" t="e">
        <v>#N/A</v>
      </c>
      <c r="F285" s="88" t="e">
        <v>#N/A</v>
      </c>
      <c r="G285" s="109" t="e">
        <v>#N/A</v>
      </c>
      <c r="H285" s="91" t="e">
        <v>#N/A</v>
      </c>
      <c r="I285" s="88" t="e">
        <v>#N/A</v>
      </c>
      <c r="J285" s="88" t="e">
        <v>#N/A</v>
      </c>
      <c r="K285" s="88" t="e">
        <v>#N/A</v>
      </c>
      <c r="L285" s="130" t="e">
        <v>#N/A</v>
      </c>
      <c r="M285" s="33" t="e">
        <v>#N/A</v>
      </c>
      <c r="N285" s="302"/>
      <c r="O285" s="301"/>
    </row>
    <row r="286" spans="1:15" ht="12.75" customHeight="1" x14ac:dyDescent="0.25">
      <c r="A286" s="285">
        <v>2026.01</v>
      </c>
      <c r="B286" s="160" t="e">
        <f t="shared" si="24"/>
        <v>#N/A</v>
      </c>
      <c r="C286" s="161" t="e">
        <f t="shared" si="25"/>
        <v>#N/A</v>
      </c>
      <c r="D286" s="161" t="e">
        <f t="shared" si="26"/>
        <v>#N/A</v>
      </c>
      <c r="E286" s="87" t="e">
        <v>#N/A</v>
      </c>
      <c r="F286" s="88" t="e">
        <v>#N/A</v>
      </c>
      <c r="G286" s="109" t="e">
        <v>#N/A</v>
      </c>
      <c r="H286" s="91" t="e">
        <v>#N/A</v>
      </c>
      <c r="I286" s="88" t="e">
        <v>#N/A</v>
      </c>
      <c r="J286" s="88" t="e">
        <v>#N/A</v>
      </c>
      <c r="K286" s="88" t="e">
        <v>#N/A</v>
      </c>
      <c r="L286" s="130" t="e">
        <v>#N/A</v>
      </c>
      <c r="M286" s="33" t="e">
        <v>#N/A</v>
      </c>
      <c r="N286" s="302"/>
      <c r="O286" s="301"/>
    </row>
    <row r="287" spans="1:15" ht="12.75" customHeight="1" x14ac:dyDescent="0.25">
      <c r="A287" s="285">
        <v>2026.02</v>
      </c>
      <c r="B287" s="160" t="e">
        <f t="shared" si="24"/>
        <v>#N/A</v>
      </c>
      <c r="C287" s="161" t="e">
        <f t="shared" si="25"/>
        <v>#N/A</v>
      </c>
      <c r="D287" s="161" t="e">
        <f t="shared" si="26"/>
        <v>#N/A</v>
      </c>
      <c r="E287" s="87" t="e">
        <v>#N/A</v>
      </c>
      <c r="F287" s="88" t="e">
        <v>#N/A</v>
      </c>
      <c r="G287" s="109" t="e">
        <v>#N/A</v>
      </c>
      <c r="H287" s="91" t="e">
        <v>#N/A</v>
      </c>
      <c r="I287" s="88" t="e">
        <v>#N/A</v>
      </c>
      <c r="J287" s="88" t="e">
        <v>#N/A</v>
      </c>
      <c r="K287" s="88" t="e">
        <v>#N/A</v>
      </c>
      <c r="L287" s="130" t="e">
        <v>#N/A</v>
      </c>
      <c r="M287" s="33" t="e">
        <v>#N/A</v>
      </c>
      <c r="N287" s="302"/>
      <c r="O287" s="301"/>
    </row>
    <row r="288" spans="1:15" ht="12.75" customHeight="1" x14ac:dyDescent="0.25">
      <c r="A288" s="285">
        <v>2026.03</v>
      </c>
      <c r="B288" s="160" t="e">
        <f t="shared" si="24"/>
        <v>#N/A</v>
      </c>
      <c r="C288" s="161" t="e">
        <f t="shared" si="25"/>
        <v>#N/A</v>
      </c>
      <c r="D288" s="161" t="e">
        <f t="shared" si="26"/>
        <v>#N/A</v>
      </c>
      <c r="E288" s="87" t="e">
        <v>#N/A</v>
      </c>
      <c r="F288" s="88" t="e">
        <v>#N/A</v>
      </c>
      <c r="G288" s="109" t="e">
        <v>#N/A</v>
      </c>
      <c r="H288" s="91" t="e">
        <v>#N/A</v>
      </c>
      <c r="I288" s="88" t="e">
        <v>#N/A</v>
      </c>
      <c r="J288" s="88" t="e">
        <v>#N/A</v>
      </c>
      <c r="K288" s="88" t="e">
        <v>#N/A</v>
      </c>
      <c r="L288" s="130" t="e">
        <v>#N/A</v>
      </c>
      <c r="M288" s="33" t="e">
        <v>#N/A</v>
      </c>
      <c r="N288" s="302"/>
      <c r="O288" s="301"/>
    </row>
    <row r="289" spans="1:15" ht="12.75" customHeight="1" x14ac:dyDescent="0.25">
      <c r="A289" s="285">
        <v>2026.04</v>
      </c>
      <c r="B289" s="160" t="e">
        <f t="shared" si="24"/>
        <v>#N/A</v>
      </c>
      <c r="C289" s="161" t="e">
        <f t="shared" si="25"/>
        <v>#N/A</v>
      </c>
      <c r="D289" s="161" t="e">
        <f t="shared" si="26"/>
        <v>#N/A</v>
      </c>
      <c r="E289" s="87" t="e">
        <v>#N/A</v>
      </c>
      <c r="F289" s="88" t="e">
        <v>#N/A</v>
      </c>
      <c r="G289" s="109" t="e">
        <v>#N/A</v>
      </c>
      <c r="H289" s="91" t="e">
        <v>#N/A</v>
      </c>
      <c r="I289" s="88" t="e">
        <v>#N/A</v>
      </c>
      <c r="J289" s="88" t="e">
        <v>#N/A</v>
      </c>
      <c r="K289" s="88" t="e">
        <v>#N/A</v>
      </c>
      <c r="L289" s="130" t="e">
        <v>#N/A</v>
      </c>
      <c r="M289" s="33" t="e">
        <v>#N/A</v>
      </c>
      <c r="N289" s="302"/>
      <c r="O289" s="301"/>
    </row>
    <row r="290" spans="1:15" ht="12.75" customHeight="1" x14ac:dyDescent="0.25">
      <c r="A290" s="285">
        <v>2026.05</v>
      </c>
      <c r="B290" s="160" t="e">
        <f t="shared" si="24"/>
        <v>#N/A</v>
      </c>
      <c r="C290" s="161" t="e">
        <f t="shared" si="25"/>
        <v>#N/A</v>
      </c>
      <c r="D290" s="161" t="e">
        <f t="shared" si="26"/>
        <v>#N/A</v>
      </c>
      <c r="E290" s="87" t="e">
        <v>#N/A</v>
      </c>
      <c r="F290" s="88" t="e">
        <v>#N/A</v>
      </c>
      <c r="G290" s="109" t="e">
        <v>#N/A</v>
      </c>
      <c r="H290" s="91" t="e">
        <v>#N/A</v>
      </c>
      <c r="I290" s="88" t="e">
        <v>#N/A</v>
      </c>
      <c r="J290" s="88" t="e">
        <v>#N/A</v>
      </c>
      <c r="K290" s="88" t="e">
        <v>#N/A</v>
      </c>
      <c r="L290" s="130" t="e">
        <v>#N/A</v>
      </c>
      <c r="M290" s="33" t="e">
        <v>#N/A</v>
      </c>
      <c r="N290" s="302"/>
      <c r="O290" s="301"/>
    </row>
    <row r="291" spans="1:15" ht="12.75" customHeight="1" x14ac:dyDescent="0.25">
      <c r="A291" s="285">
        <v>2026.06</v>
      </c>
      <c r="B291" s="160" t="e">
        <f t="shared" si="24"/>
        <v>#N/A</v>
      </c>
      <c r="C291" s="161" t="e">
        <f t="shared" si="25"/>
        <v>#N/A</v>
      </c>
      <c r="D291" s="161" t="e">
        <f t="shared" si="26"/>
        <v>#N/A</v>
      </c>
      <c r="E291" s="87" t="e">
        <v>#N/A</v>
      </c>
      <c r="F291" s="88" t="e">
        <v>#N/A</v>
      </c>
      <c r="G291" s="109" t="e">
        <v>#N/A</v>
      </c>
      <c r="H291" s="91" t="e">
        <v>#N/A</v>
      </c>
      <c r="I291" s="88" t="e">
        <v>#N/A</v>
      </c>
      <c r="J291" s="88" t="e">
        <v>#N/A</v>
      </c>
      <c r="K291" s="88" t="e">
        <v>#N/A</v>
      </c>
      <c r="L291" s="130" t="e">
        <v>#N/A</v>
      </c>
      <c r="M291" s="33" t="e">
        <v>#N/A</v>
      </c>
      <c r="N291" s="302"/>
      <c r="O291" s="301"/>
    </row>
    <row r="292" spans="1:15" ht="12.75" customHeight="1" x14ac:dyDescent="0.25">
      <c r="A292" s="285">
        <v>2026.07</v>
      </c>
      <c r="B292" s="160" t="e">
        <f t="shared" si="24"/>
        <v>#N/A</v>
      </c>
      <c r="C292" s="161" t="e">
        <f t="shared" si="25"/>
        <v>#N/A</v>
      </c>
      <c r="D292" s="161" t="e">
        <f t="shared" si="26"/>
        <v>#N/A</v>
      </c>
      <c r="E292" s="87" t="e">
        <v>#N/A</v>
      </c>
      <c r="F292" s="88" t="e">
        <v>#N/A</v>
      </c>
      <c r="G292" s="109" t="e">
        <v>#N/A</v>
      </c>
      <c r="H292" s="91" t="e">
        <v>#N/A</v>
      </c>
      <c r="I292" s="88" t="e">
        <v>#N/A</v>
      </c>
      <c r="J292" s="88" t="e">
        <v>#N/A</v>
      </c>
      <c r="K292" s="88" t="e">
        <v>#N/A</v>
      </c>
      <c r="L292" s="130" t="e">
        <v>#N/A</v>
      </c>
      <c r="M292" s="33" t="e">
        <v>#N/A</v>
      </c>
      <c r="N292" s="302"/>
      <c r="O292" s="301"/>
    </row>
    <row r="293" spans="1:15" ht="12.75" customHeight="1" x14ac:dyDescent="0.25">
      <c r="A293" s="285">
        <v>2026.08</v>
      </c>
      <c r="B293" s="160" t="e">
        <f t="shared" si="24"/>
        <v>#N/A</v>
      </c>
      <c r="C293" s="161" t="e">
        <f t="shared" si="25"/>
        <v>#N/A</v>
      </c>
      <c r="D293" s="161" t="e">
        <f t="shared" si="26"/>
        <v>#N/A</v>
      </c>
      <c r="E293" s="87" t="e">
        <v>#N/A</v>
      </c>
      <c r="F293" s="88" t="e">
        <v>#N/A</v>
      </c>
      <c r="G293" s="109" t="e">
        <v>#N/A</v>
      </c>
      <c r="H293" s="91" t="e">
        <v>#N/A</v>
      </c>
      <c r="I293" s="88" t="e">
        <v>#N/A</v>
      </c>
      <c r="J293" s="88" t="e">
        <v>#N/A</v>
      </c>
      <c r="K293" s="88" t="e">
        <v>#N/A</v>
      </c>
      <c r="L293" s="130" t="e">
        <v>#N/A</v>
      </c>
      <c r="M293" s="33" t="e">
        <v>#N/A</v>
      </c>
      <c r="N293" s="302"/>
      <c r="O293" s="301"/>
    </row>
    <row r="294" spans="1:15" ht="12.75" customHeight="1" x14ac:dyDescent="0.25">
      <c r="A294" s="285">
        <v>2026.09</v>
      </c>
      <c r="B294" s="160" t="e">
        <f t="shared" si="24"/>
        <v>#N/A</v>
      </c>
      <c r="C294" s="161" t="e">
        <f t="shared" si="25"/>
        <v>#N/A</v>
      </c>
      <c r="D294" s="161" t="e">
        <f t="shared" si="26"/>
        <v>#N/A</v>
      </c>
      <c r="E294" s="87" t="e">
        <v>#N/A</v>
      </c>
      <c r="F294" s="88" t="e">
        <v>#N/A</v>
      </c>
      <c r="G294" s="109" t="e">
        <v>#N/A</v>
      </c>
      <c r="H294" s="91" t="e">
        <v>#N/A</v>
      </c>
      <c r="I294" s="88" t="e">
        <v>#N/A</v>
      </c>
      <c r="J294" s="88" t="e">
        <v>#N/A</v>
      </c>
      <c r="K294" s="88" t="e">
        <v>#N/A</v>
      </c>
      <c r="L294" s="130" t="e">
        <v>#N/A</v>
      </c>
      <c r="M294" s="33" t="e">
        <v>#N/A</v>
      </c>
      <c r="N294" s="302"/>
      <c r="O294" s="301"/>
    </row>
    <row r="295" spans="1:15" ht="12.75" customHeight="1" x14ac:dyDescent="0.25">
      <c r="A295" s="285">
        <v>2026.1</v>
      </c>
      <c r="B295" s="160" t="e">
        <f t="shared" si="24"/>
        <v>#N/A</v>
      </c>
      <c r="C295" s="161" t="e">
        <f t="shared" si="25"/>
        <v>#N/A</v>
      </c>
      <c r="D295" s="161" t="e">
        <f t="shared" si="26"/>
        <v>#N/A</v>
      </c>
      <c r="E295" s="87" t="e">
        <v>#N/A</v>
      </c>
      <c r="F295" s="88" t="e">
        <v>#N/A</v>
      </c>
      <c r="G295" s="109" t="e">
        <v>#N/A</v>
      </c>
      <c r="H295" s="91" t="e">
        <v>#N/A</v>
      </c>
      <c r="I295" s="88" t="e">
        <v>#N/A</v>
      </c>
      <c r="J295" s="88" t="e">
        <v>#N/A</v>
      </c>
      <c r="K295" s="88" t="e">
        <v>#N/A</v>
      </c>
      <c r="L295" s="130" t="e">
        <v>#N/A</v>
      </c>
      <c r="M295" s="33" t="e">
        <v>#N/A</v>
      </c>
      <c r="N295" s="302"/>
      <c r="O295" s="301"/>
    </row>
    <row r="296" spans="1:15" ht="12.75" customHeight="1" x14ac:dyDescent="0.25">
      <c r="A296" s="285">
        <v>2026.11</v>
      </c>
      <c r="B296" s="160" t="e">
        <f t="shared" si="24"/>
        <v>#N/A</v>
      </c>
      <c r="C296" s="161" t="e">
        <f t="shared" si="25"/>
        <v>#N/A</v>
      </c>
      <c r="D296" s="161" t="e">
        <f t="shared" si="26"/>
        <v>#N/A</v>
      </c>
      <c r="E296" s="87" t="e">
        <v>#N/A</v>
      </c>
      <c r="F296" s="88" t="e">
        <v>#N/A</v>
      </c>
      <c r="G296" s="109" t="e">
        <v>#N/A</v>
      </c>
      <c r="H296" s="91" t="e">
        <v>#N/A</v>
      </c>
      <c r="I296" s="88" t="e">
        <v>#N/A</v>
      </c>
      <c r="J296" s="88" t="e">
        <v>#N/A</v>
      </c>
      <c r="K296" s="88" t="e">
        <v>#N/A</v>
      </c>
      <c r="L296" s="130" t="e">
        <v>#N/A</v>
      </c>
      <c r="M296" s="33" t="e">
        <v>#N/A</v>
      </c>
      <c r="N296" s="302"/>
      <c r="O296" s="301"/>
    </row>
    <row r="297" spans="1:15" ht="12.75" customHeight="1" x14ac:dyDescent="0.25">
      <c r="A297" s="285">
        <v>2026.12</v>
      </c>
      <c r="B297" s="160" t="e">
        <f t="shared" si="24"/>
        <v>#N/A</v>
      </c>
      <c r="C297" s="161" t="e">
        <f t="shared" si="25"/>
        <v>#N/A</v>
      </c>
      <c r="D297" s="161" t="e">
        <f t="shared" si="26"/>
        <v>#N/A</v>
      </c>
      <c r="E297" s="87" t="e">
        <v>#N/A</v>
      </c>
      <c r="F297" s="88" t="e">
        <v>#N/A</v>
      </c>
      <c r="G297" s="109" t="e">
        <v>#N/A</v>
      </c>
      <c r="H297" s="91" t="e">
        <v>#N/A</v>
      </c>
      <c r="I297" s="88" t="e">
        <v>#N/A</v>
      </c>
      <c r="J297" s="88" t="e">
        <v>#N/A</v>
      </c>
      <c r="K297" s="88" t="e">
        <v>#N/A</v>
      </c>
      <c r="L297" s="130" t="e">
        <v>#N/A</v>
      </c>
      <c r="M297" s="33" t="e">
        <v>#N/A</v>
      </c>
      <c r="N297" s="302"/>
      <c r="O297" s="301"/>
    </row>
    <row r="298" spans="1:15" ht="12.75" customHeight="1" x14ac:dyDescent="0.25">
      <c r="A298" s="285">
        <v>2027.01</v>
      </c>
      <c r="B298" s="160" t="e">
        <f t="shared" si="24"/>
        <v>#N/A</v>
      </c>
      <c r="C298" s="161" t="e">
        <f t="shared" si="25"/>
        <v>#N/A</v>
      </c>
      <c r="D298" s="161" t="e">
        <f t="shared" si="26"/>
        <v>#N/A</v>
      </c>
      <c r="E298" s="87" t="e">
        <v>#N/A</v>
      </c>
      <c r="F298" s="88" t="e">
        <v>#N/A</v>
      </c>
      <c r="G298" s="109" t="e">
        <v>#N/A</v>
      </c>
      <c r="H298" s="91" t="e">
        <v>#N/A</v>
      </c>
      <c r="I298" s="88" t="e">
        <v>#N/A</v>
      </c>
      <c r="J298" s="88" t="e">
        <v>#N/A</v>
      </c>
      <c r="K298" s="88" t="e">
        <v>#N/A</v>
      </c>
      <c r="L298" s="130" t="e">
        <v>#N/A</v>
      </c>
      <c r="M298" s="33" t="e">
        <v>#N/A</v>
      </c>
      <c r="N298" s="302"/>
      <c r="O298" s="301"/>
    </row>
    <row r="299" spans="1:15" ht="12.75" customHeight="1" x14ac:dyDescent="0.25">
      <c r="A299" s="285">
        <v>2027.02</v>
      </c>
      <c r="B299" s="160" t="e">
        <f t="shared" si="24"/>
        <v>#N/A</v>
      </c>
      <c r="C299" s="161" t="e">
        <f t="shared" si="25"/>
        <v>#N/A</v>
      </c>
      <c r="D299" s="161" t="e">
        <f t="shared" si="26"/>
        <v>#N/A</v>
      </c>
      <c r="E299" s="87" t="e">
        <v>#N/A</v>
      </c>
      <c r="F299" s="88" t="e">
        <v>#N/A</v>
      </c>
      <c r="G299" s="109" t="e">
        <v>#N/A</v>
      </c>
      <c r="H299" s="91" t="e">
        <v>#N/A</v>
      </c>
      <c r="I299" s="88" t="e">
        <v>#N/A</v>
      </c>
      <c r="J299" s="88" t="e">
        <v>#N/A</v>
      </c>
      <c r="K299" s="88" t="e">
        <v>#N/A</v>
      </c>
      <c r="L299" s="130" t="e">
        <v>#N/A</v>
      </c>
      <c r="M299" s="33" t="e">
        <v>#N/A</v>
      </c>
      <c r="N299" s="302"/>
      <c r="O299" s="301"/>
    </row>
    <row r="300" spans="1:15" ht="12.75" customHeight="1" x14ac:dyDescent="0.25">
      <c r="A300" s="285">
        <v>2027.03</v>
      </c>
      <c r="B300" s="160" t="e">
        <f t="shared" si="24"/>
        <v>#N/A</v>
      </c>
      <c r="C300" s="161" t="e">
        <f t="shared" si="25"/>
        <v>#N/A</v>
      </c>
      <c r="D300" s="161" t="e">
        <f t="shared" si="26"/>
        <v>#N/A</v>
      </c>
      <c r="E300" s="87" t="e">
        <v>#N/A</v>
      </c>
      <c r="F300" s="88" t="e">
        <v>#N/A</v>
      </c>
      <c r="G300" s="109" t="e">
        <v>#N/A</v>
      </c>
      <c r="H300" s="91" t="e">
        <v>#N/A</v>
      </c>
      <c r="I300" s="88" t="e">
        <v>#N/A</v>
      </c>
      <c r="J300" s="88" t="e">
        <v>#N/A</v>
      </c>
      <c r="K300" s="88" t="e">
        <v>#N/A</v>
      </c>
      <c r="L300" s="130" t="e">
        <v>#N/A</v>
      </c>
      <c r="M300" s="33" t="e">
        <v>#N/A</v>
      </c>
      <c r="N300" s="302"/>
      <c r="O300" s="301"/>
    </row>
    <row r="301" spans="1:15" ht="12.75" customHeight="1" x14ac:dyDescent="0.25">
      <c r="A301" s="285">
        <v>2027.04</v>
      </c>
      <c r="B301" s="160" t="e">
        <f t="shared" si="24"/>
        <v>#N/A</v>
      </c>
      <c r="C301" s="161" t="e">
        <f t="shared" si="25"/>
        <v>#N/A</v>
      </c>
      <c r="D301" s="161" t="e">
        <f t="shared" si="26"/>
        <v>#N/A</v>
      </c>
      <c r="E301" s="87" t="e">
        <v>#N/A</v>
      </c>
      <c r="F301" s="88" t="e">
        <v>#N/A</v>
      </c>
      <c r="G301" s="109" t="e">
        <v>#N/A</v>
      </c>
      <c r="H301" s="91" t="e">
        <v>#N/A</v>
      </c>
      <c r="I301" s="88" t="e">
        <v>#N/A</v>
      </c>
      <c r="J301" s="88" t="e">
        <v>#N/A</v>
      </c>
      <c r="K301" s="88" t="e">
        <v>#N/A</v>
      </c>
      <c r="L301" s="130" t="e">
        <v>#N/A</v>
      </c>
      <c r="M301" s="33" t="e">
        <v>#N/A</v>
      </c>
      <c r="N301" s="302"/>
      <c r="O301" s="301"/>
    </row>
    <row r="302" spans="1:15" ht="12.75" customHeight="1" x14ac:dyDescent="0.25">
      <c r="A302" s="285">
        <v>2027.05</v>
      </c>
      <c r="B302" s="160" t="e">
        <f t="shared" si="24"/>
        <v>#N/A</v>
      </c>
      <c r="C302" s="161" t="e">
        <f t="shared" si="25"/>
        <v>#N/A</v>
      </c>
      <c r="D302" s="161" t="e">
        <f t="shared" si="26"/>
        <v>#N/A</v>
      </c>
      <c r="E302" s="87" t="e">
        <v>#N/A</v>
      </c>
      <c r="F302" s="88" t="e">
        <v>#N/A</v>
      </c>
      <c r="G302" s="109" t="e">
        <v>#N/A</v>
      </c>
      <c r="H302" s="91" t="e">
        <v>#N/A</v>
      </c>
      <c r="I302" s="88" t="e">
        <v>#N/A</v>
      </c>
      <c r="J302" s="88" t="e">
        <v>#N/A</v>
      </c>
      <c r="K302" s="88" t="e">
        <v>#N/A</v>
      </c>
      <c r="L302" s="130" t="e">
        <v>#N/A</v>
      </c>
      <c r="M302" s="33" t="e">
        <v>#N/A</v>
      </c>
      <c r="N302" s="302"/>
      <c r="O302" s="301"/>
    </row>
    <row r="303" spans="1:15" ht="12.75" customHeight="1" x14ac:dyDescent="0.25">
      <c r="A303" s="285">
        <v>2027.06</v>
      </c>
      <c r="B303" s="160" t="e">
        <f t="shared" si="24"/>
        <v>#N/A</v>
      </c>
      <c r="C303" s="161" t="e">
        <f t="shared" si="25"/>
        <v>#N/A</v>
      </c>
      <c r="D303" s="161" t="e">
        <f t="shared" si="26"/>
        <v>#N/A</v>
      </c>
      <c r="E303" s="87" t="e">
        <v>#N/A</v>
      </c>
      <c r="F303" s="88" t="e">
        <v>#N/A</v>
      </c>
      <c r="G303" s="109" t="e">
        <v>#N/A</v>
      </c>
      <c r="H303" s="91" t="e">
        <v>#N/A</v>
      </c>
      <c r="I303" s="88" t="e">
        <v>#N/A</v>
      </c>
      <c r="J303" s="88" t="e">
        <v>#N/A</v>
      </c>
      <c r="K303" s="88" t="e">
        <v>#N/A</v>
      </c>
      <c r="L303" s="130" t="e">
        <v>#N/A</v>
      </c>
      <c r="M303" s="33" t="e">
        <v>#N/A</v>
      </c>
      <c r="N303" s="302"/>
      <c r="O303" s="301"/>
    </row>
    <row r="304" spans="1:15" ht="12.75" customHeight="1" x14ac:dyDescent="0.25">
      <c r="A304" s="285">
        <v>2027.07</v>
      </c>
      <c r="B304" s="160" t="e">
        <f t="shared" si="24"/>
        <v>#N/A</v>
      </c>
      <c r="C304" s="161" t="e">
        <f t="shared" si="25"/>
        <v>#N/A</v>
      </c>
      <c r="D304" s="161" t="e">
        <f t="shared" si="26"/>
        <v>#N/A</v>
      </c>
      <c r="E304" s="87" t="e">
        <v>#N/A</v>
      </c>
      <c r="F304" s="88" t="e">
        <v>#N/A</v>
      </c>
      <c r="G304" s="109" t="e">
        <v>#N/A</v>
      </c>
      <c r="H304" s="91" t="e">
        <v>#N/A</v>
      </c>
      <c r="I304" s="88" t="e">
        <v>#N/A</v>
      </c>
      <c r="J304" s="88" t="e">
        <v>#N/A</v>
      </c>
      <c r="K304" s="88" t="e">
        <v>#N/A</v>
      </c>
      <c r="L304" s="130" t="e">
        <v>#N/A</v>
      </c>
      <c r="M304" s="33" t="e">
        <v>#N/A</v>
      </c>
      <c r="N304" s="302"/>
      <c r="O304" s="301"/>
    </row>
    <row r="305" spans="1:15" ht="12.75" customHeight="1" x14ac:dyDescent="0.25">
      <c r="A305" s="285">
        <v>2027.08</v>
      </c>
      <c r="B305" s="160" t="e">
        <f t="shared" si="24"/>
        <v>#N/A</v>
      </c>
      <c r="C305" s="161" t="e">
        <f t="shared" si="25"/>
        <v>#N/A</v>
      </c>
      <c r="D305" s="161" t="e">
        <f t="shared" si="26"/>
        <v>#N/A</v>
      </c>
      <c r="E305" s="87" t="e">
        <v>#N/A</v>
      </c>
      <c r="F305" s="88" t="e">
        <v>#N/A</v>
      </c>
      <c r="G305" s="109" t="e">
        <v>#N/A</v>
      </c>
      <c r="H305" s="91" t="e">
        <v>#N/A</v>
      </c>
      <c r="I305" s="88" t="e">
        <v>#N/A</v>
      </c>
      <c r="J305" s="88" t="e">
        <v>#N/A</v>
      </c>
      <c r="K305" s="88" t="e">
        <v>#N/A</v>
      </c>
      <c r="L305" s="130" t="e">
        <v>#N/A</v>
      </c>
      <c r="M305" s="33" t="e">
        <v>#N/A</v>
      </c>
      <c r="N305" s="302"/>
      <c r="O305" s="301"/>
    </row>
    <row r="306" spans="1:15" ht="12.75" customHeight="1" x14ac:dyDescent="0.25">
      <c r="A306" s="285">
        <v>2027.09</v>
      </c>
      <c r="B306" s="160" t="e">
        <f t="shared" si="24"/>
        <v>#N/A</v>
      </c>
      <c r="C306" s="161" t="e">
        <f t="shared" si="25"/>
        <v>#N/A</v>
      </c>
      <c r="D306" s="161" t="e">
        <f t="shared" si="26"/>
        <v>#N/A</v>
      </c>
      <c r="E306" s="87" t="e">
        <v>#N/A</v>
      </c>
      <c r="F306" s="88" t="e">
        <v>#N/A</v>
      </c>
      <c r="G306" s="109" t="e">
        <v>#N/A</v>
      </c>
      <c r="H306" s="91" t="e">
        <v>#N/A</v>
      </c>
      <c r="I306" s="88" t="e">
        <v>#N/A</v>
      </c>
      <c r="J306" s="88" t="e">
        <v>#N/A</v>
      </c>
      <c r="K306" s="88" t="e">
        <v>#N/A</v>
      </c>
      <c r="L306" s="130" t="e">
        <v>#N/A</v>
      </c>
      <c r="M306" s="33" t="e">
        <v>#N/A</v>
      </c>
      <c r="N306" s="302"/>
      <c r="O306" s="301"/>
    </row>
    <row r="307" spans="1:15" ht="12.75" customHeight="1" x14ac:dyDescent="0.25">
      <c r="A307" s="285">
        <v>2027.1</v>
      </c>
      <c r="B307" s="160" t="e">
        <f t="shared" si="24"/>
        <v>#N/A</v>
      </c>
      <c r="C307" s="161" t="e">
        <f t="shared" si="25"/>
        <v>#N/A</v>
      </c>
      <c r="D307" s="161" t="e">
        <f t="shared" si="26"/>
        <v>#N/A</v>
      </c>
      <c r="E307" s="87" t="e">
        <v>#N/A</v>
      </c>
      <c r="F307" s="88" t="e">
        <v>#N/A</v>
      </c>
      <c r="G307" s="109" t="e">
        <v>#N/A</v>
      </c>
      <c r="H307" s="91" t="e">
        <v>#N/A</v>
      </c>
      <c r="I307" s="88" t="e">
        <v>#N/A</v>
      </c>
      <c r="J307" s="88" t="e">
        <v>#N/A</v>
      </c>
      <c r="K307" s="88" t="e">
        <v>#N/A</v>
      </c>
      <c r="L307" s="130" t="e">
        <v>#N/A</v>
      </c>
      <c r="M307" s="33" t="e">
        <v>#N/A</v>
      </c>
      <c r="N307" s="302"/>
      <c r="O307" s="301"/>
    </row>
    <row r="308" spans="1:15" ht="12.75" customHeight="1" x14ac:dyDescent="0.25">
      <c r="A308" s="285">
        <v>2027.11</v>
      </c>
      <c r="B308" s="160" t="e">
        <f t="shared" si="24"/>
        <v>#N/A</v>
      </c>
      <c r="C308" s="161" t="e">
        <f t="shared" si="25"/>
        <v>#N/A</v>
      </c>
      <c r="D308" s="161" t="e">
        <f t="shared" si="26"/>
        <v>#N/A</v>
      </c>
      <c r="E308" s="87" t="e">
        <v>#N/A</v>
      </c>
      <c r="F308" s="88" t="e">
        <v>#N/A</v>
      </c>
      <c r="G308" s="109" t="e">
        <v>#N/A</v>
      </c>
      <c r="H308" s="91" t="e">
        <v>#N/A</v>
      </c>
      <c r="I308" s="88" t="e">
        <v>#N/A</v>
      </c>
      <c r="J308" s="88" t="e">
        <v>#N/A</v>
      </c>
      <c r="K308" s="88" t="e">
        <v>#N/A</v>
      </c>
      <c r="L308" s="130" t="e">
        <v>#N/A</v>
      </c>
      <c r="M308" s="33" t="e">
        <v>#N/A</v>
      </c>
      <c r="N308" s="302"/>
      <c r="O308" s="301"/>
    </row>
    <row r="309" spans="1:15" ht="12.75" customHeight="1" x14ac:dyDescent="0.25">
      <c r="A309" s="285">
        <v>2027.12</v>
      </c>
      <c r="B309" s="160" t="e">
        <f t="shared" si="24"/>
        <v>#N/A</v>
      </c>
      <c r="C309" s="161" t="e">
        <f t="shared" si="25"/>
        <v>#N/A</v>
      </c>
      <c r="D309" s="161" t="e">
        <f t="shared" si="26"/>
        <v>#N/A</v>
      </c>
      <c r="E309" s="87" t="e">
        <v>#N/A</v>
      </c>
      <c r="F309" s="88" t="e">
        <v>#N/A</v>
      </c>
      <c r="G309" s="109" t="e">
        <v>#N/A</v>
      </c>
      <c r="H309" s="91" t="e">
        <v>#N/A</v>
      </c>
      <c r="I309" s="88" t="e">
        <v>#N/A</v>
      </c>
      <c r="J309" s="88" t="e">
        <v>#N/A</v>
      </c>
      <c r="K309" s="88" t="e">
        <v>#N/A</v>
      </c>
      <c r="L309" s="130" t="e">
        <v>#N/A</v>
      </c>
      <c r="M309" s="33" t="e">
        <v>#N/A</v>
      </c>
      <c r="N309" s="302"/>
      <c r="O309" s="301"/>
    </row>
    <row r="310" spans="1:15" ht="12.75" customHeight="1" x14ac:dyDescent="0.25">
      <c r="A310" s="285">
        <v>2028.01</v>
      </c>
      <c r="B310" s="160" t="e">
        <f t="shared" si="24"/>
        <v>#N/A</v>
      </c>
      <c r="C310" s="161" t="e">
        <f t="shared" si="25"/>
        <v>#N/A</v>
      </c>
      <c r="D310" s="161" t="e">
        <f t="shared" si="26"/>
        <v>#N/A</v>
      </c>
      <c r="E310" s="87" t="e">
        <v>#N/A</v>
      </c>
      <c r="F310" s="88" t="e">
        <v>#N/A</v>
      </c>
      <c r="G310" s="109" t="e">
        <v>#N/A</v>
      </c>
      <c r="H310" s="91" t="e">
        <v>#N/A</v>
      </c>
      <c r="I310" s="88" t="e">
        <v>#N/A</v>
      </c>
      <c r="J310" s="88" t="e">
        <v>#N/A</v>
      </c>
      <c r="K310" s="88" t="e">
        <v>#N/A</v>
      </c>
      <c r="L310" s="130" t="e">
        <v>#N/A</v>
      </c>
      <c r="M310" s="33" t="e">
        <v>#N/A</v>
      </c>
      <c r="N310" s="302"/>
      <c r="O310" s="301"/>
    </row>
    <row r="311" spans="1:15" ht="12.75" customHeight="1" x14ac:dyDescent="0.25">
      <c r="A311" s="285">
        <v>2028.02</v>
      </c>
      <c r="B311" s="160" t="e">
        <f t="shared" si="24"/>
        <v>#N/A</v>
      </c>
      <c r="C311" s="161" t="e">
        <f t="shared" si="25"/>
        <v>#N/A</v>
      </c>
      <c r="D311" s="161" t="e">
        <f t="shared" si="26"/>
        <v>#N/A</v>
      </c>
      <c r="E311" s="87" t="e">
        <v>#N/A</v>
      </c>
      <c r="F311" s="88" t="e">
        <v>#N/A</v>
      </c>
      <c r="G311" s="109" t="e">
        <v>#N/A</v>
      </c>
      <c r="H311" s="91" t="e">
        <v>#N/A</v>
      </c>
      <c r="I311" s="88" t="e">
        <v>#N/A</v>
      </c>
      <c r="J311" s="88" t="e">
        <v>#N/A</v>
      </c>
      <c r="K311" s="88" t="e">
        <v>#N/A</v>
      </c>
      <c r="L311" s="130" t="e">
        <v>#N/A</v>
      </c>
      <c r="M311" s="33" t="e">
        <v>#N/A</v>
      </c>
      <c r="N311" s="302"/>
      <c r="O311" s="301"/>
    </row>
    <row r="312" spans="1:15" ht="12.75" customHeight="1" x14ac:dyDescent="0.25">
      <c r="A312" s="285">
        <v>2028.03</v>
      </c>
      <c r="B312" s="160" t="e">
        <f t="shared" si="24"/>
        <v>#N/A</v>
      </c>
      <c r="C312" s="161" t="e">
        <f t="shared" si="25"/>
        <v>#N/A</v>
      </c>
      <c r="D312" s="161" t="e">
        <f t="shared" si="26"/>
        <v>#N/A</v>
      </c>
      <c r="E312" s="87" t="e">
        <v>#N/A</v>
      </c>
      <c r="F312" s="88" t="e">
        <v>#N/A</v>
      </c>
      <c r="G312" s="109" t="e">
        <v>#N/A</v>
      </c>
      <c r="H312" s="91" t="e">
        <v>#N/A</v>
      </c>
      <c r="I312" s="88" t="e">
        <v>#N/A</v>
      </c>
      <c r="J312" s="88" t="e">
        <v>#N/A</v>
      </c>
      <c r="K312" s="88" t="e">
        <v>#N/A</v>
      </c>
      <c r="L312" s="130" t="e">
        <v>#N/A</v>
      </c>
      <c r="M312" s="33" t="e">
        <v>#N/A</v>
      </c>
      <c r="N312" s="302"/>
      <c r="O312" s="301"/>
    </row>
    <row r="313" spans="1:15" ht="12.75" customHeight="1" x14ac:dyDescent="0.25">
      <c r="A313" s="285">
        <v>2028.04</v>
      </c>
      <c r="B313" s="160" t="e">
        <f t="shared" si="24"/>
        <v>#N/A</v>
      </c>
      <c r="C313" s="161" t="e">
        <f t="shared" si="25"/>
        <v>#N/A</v>
      </c>
      <c r="D313" s="161" t="e">
        <f t="shared" si="26"/>
        <v>#N/A</v>
      </c>
      <c r="E313" s="87" t="e">
        <v>#N/A</v>
      </c>
      <c r="F313" s="88" t="e">
        <v>#N/A</v>
      </c>
      <c r="G313" s="109" t="e">
        <v>#N/A</v>
      </c>
      <c r="H313" s="91" t="e">
        <v>#N/A</v>
      </c>
      <c r="I313" s="88" t="e">
        <v>#N/A</v>
      </c>
      <c r="J313" s="88" t="e">
        <v>#N/A</v>
      </c>
      <c r="K313" s="88" t="e">
        <v>#N/A</v>
      </c>
      <c r="L313" s="130" t="e">
        <v>#N/A</v>
      </c>
      <c r="M313" s="33" t="e">
        <v>#N/A</v>
      </c>
      <c r="N313" s="302"/>
      <c r="O313" s="301"/>
    </row>
    <row r="314" spans="1:15" ht="12.75" customHeight="1" x14ac:dyDescent="0.25">
      <c r="A314" s="285">
        <v>2028.05</v>
      </c>
      <c r="B314" s="160" t="e">
        <f t="shared" si="24"/>
        <v>#N/A</v>
      </c>
      <c r="C314" s="161" t="e">
        <f t="shared" si="25"/>
        <v>#N/A</v>
      </c>
      <c r="D314" s="161" t="e">
        <f t="shared" si="26"/>
        <v>#N/A</v>
      </c>
      <c r="E314" s="87" t="e">
        <v>#N/A</v>
      </c>
      <c r="F314" s="88" t="e">
        <v>#N/A</v>
      </c>
      <c r="G314" s="109" t="e">
        <v>#N/A</v>
      </c>
      <c r="H314" s="91" t="e">
        <v>#N/A</v>
      </c>
      <c r="I314" s="88" t="e">
        <v>#N/A</v>
      </c>
      <c r="J314" s="88" t="e">
        <v>#N/A</v>
      </c>
      <c r="K314" s="88" t="e">
        <v>#N/A</v>
      </c>
      <c r="L314" s="130" t="e">
        <v>#N/A</v>
      </c>
      <c r="M314" s="33" t="e">
        <v>#N/A</v>
      </c>
      <c r="N314" s="302"/>
      <c r="O314" s="301"/>
    </row>
    <row r="315" spans="1:15" ht="12.75" customHeight="1" x14ac:dyDescent="0.25">
      <c r="A315" s="285">
        <v>2028.06</v>
      </c>
      <c r="B315" s="160" t="e">
        <f t="shared" si="24"/>
        <v>#N/A</v>
      </c>
      <c r="C315" s="161" t="e">
        <f t="shared" si="25"/>
        <v>#N/A</v>
      </c>
      <c r="D315" s="161" t="e">
        <f t="shared" si="26"/>
        <v>#N/A</v>
      </c>
      <c r="E315" s="87" t="e">
        <v>#N/A</v>
      </c>
      <c r="F315" s="88" t="e">
        <v>#N/A</v>
      </c>
      <c r="G315" s="109" t="e">
        <v>#N/A</v>
      </c>
      <c r="H315" s="91" t="e">
        <v>#N/A</v>
      </c>
      <c r="I315" s="88" t="e">
        <v>#N/A</v>
      </c>
      <c r="J315" s="88" t="e">
        <v>#N/A</v>
      </c>
      <c r="K315" s="88" t="e">
        <v>#N/A</v>
      </c>
      <c r="L315" s="130" t="e">
        <v>#N/A</v>
      </c>
      <c r="M315" s="33" t="e">
        <v>#N/A</v>
      </c>
      <c r="N315" s="302"/>
      <c r="O315" s="301"/>
    </row>
    <row r="316" spans="1:15" ht="12.75" customHeight="1" x14ac:dyDescent="0.25">
      <c r="A316" s="285">
        <v>2028.07</v>
      </c>
      <c r="B316" s="160" t="e">
        <f t="shared" si="24"/>
        <v>#N/A</v>
      </c>
      <c r="C316" s="161" t="e">
        <f t="shared" si="25"/>
        <v>#N/A</v>
      </c>
      <c r="D316" s="161" t="e">
        <f t="shared" si="26"/>
        <v>#N/A</v>
      </c>
      <c r="E316" s="87" t="e">
        <v>#N/A</v>
      </c>
      <c r="F316" s="88" t="e">
        <v>#N/A</v>
      </c>
      <c r="G316" s="109" t="e">
        <v>#N/A</v>
      </c>
      <c r="H316" s="91" t="e">
        <v>#N/A</v>
      </c>
      <c r="I316" s="88" t="e">
        <v>#N/A</v>
      </c>
      <c r="J316" s="88" t="e">
        <v>#N/A</v>
      </c>
      <c r="K316" s="88" t="e">
        <v>#N/A</v>
      </c>
      <c r="L316" s="130" t="e">
        <v>#N/A</v>
      </c>
      <c r="M316" s="33" t="e">
        <v>#N/A</v>
      </c>
      <c r="N316" s="302"/>
      <c r="O316" s="301"/>
    </row>
    <row r="317" spans="1:15" ht="12.75" customHeight="1" x14ac:dyDescent="0.25">
      <c r="A317" s="285">
        <v>2028.08</v>
      </c>
      <c r="B317" s="160" t="e">
        <f t="shared" si="24"/>
        <v>#N/A</v>
      </c>
      <c r="C317" s="161" t="e">
        <f t="shared" si="25"/>
        <v>#N/A</v>
      </c>
      <c r="D317" s="161" t="e">
        <f t="shared" si="26"/>
        <v>#N/A</v>
      </c>
      <c r="E317" s="87" t="e">
        <v>#N/A</v>
      </c>
      <c r="F317" s="88" t="e">
        <v>#N/A</v>
      </c>
      <c r="G317" s="109" t="e">
        <v>#N/A</v>
      </c>
      <c r="H317" s="91" t="e">
        <v>#N/A</v>
      </c>
      <c r="I317" s="88" t="e">
        <v>#N/A</v>
      </c>
      <c r="J317" s="88" t="e">
        <v>#N/A</v>
      </c>
      <c r="K317" s="88" t="e">
        <v>#N/A</v>
      </c>
      <c r="L317" s="130" t="e">
        <v>#N/A</v>
      </c>
      <c r="M317" s="33" t="e">
        <v>#N/A</v>
      </c>
      <c r="N317" s="302"/>
      <c r="O317" s="301"/>
    </row>
    <row r="318" spans="1:15" ht="12.75" customHeight="1" x14ac:dyDescent="0.25">
      <c r="A318" s="285">
        <v>2028.09</v>
      </c>
      <c r="B318" s="160" t="e">
        <f t="shared" si="24"/>
        <v>#N/A</v>
      </c>
      <c r="C318" s="161" t="e">
        <f t="shared" si="25"/>
        <v>#N/A</v>
      </c>
      <c r="D318" s="161" t="e">
        <f t="shared" si="26"/>
        <v>#N/A</v>
      </c>
      <c r="E318" s="87" t="e">
        <v>#N/A</v>
      </c>
      <c r="F318" s="88" t="e">
        <v>#N/A</v>
      </c>
      <c r="G318" s="109" t="e">
        <v>#N/A</v>
      </c>
      <c r="H318" s="91" t="e">
        <v>#N/A</v>
      </c>
      <c r="I318" s="88" t="e">
        <v>#N/A</v>
      </c>
      <c r="J318" s="88" t="e">
        <v>#N/A</v>
      </c>
      <c r="K318" s="88" t="e">
        <v>#N/A</v>
      </c>
      <c r="L318" s="130" t="e">
        <v>#N/A</v>
      </c>
      <c r="M318" s="33" t="e">
        <v>#N/A</v>
      </c>
      <c r="N318" s="302"/>
      <c r="O318" s="301"/>
    </row>
    <row r="319" spans="1:15" ht="12.75" customHeight="1" x14ac:dyDescent="0.25">
      <c r="A319" s="285">
        <v>2028.1</v>
      </c>
      <c r="B319" s="160" t="e">
        <f t="shared" si="24"/>
        <v>#N/A</v>
      </c>
      <c r="C319" s="161" t="e">
        <f t="shared" si="25"/>
        <v>#N/A</v>
      </c>
      <c r="D319" s="161" t="e">
        <f t="shared" si="26"/>
        <v>#N/A</v>
      </c>
      <c r="E319" s="87" t="e">
        <v>#N/A</v>
      </c>
      <c r="F319" s="88" t="e">
        <v>#N/A</v>
      </c>
      <c r="G319" s="109" t="e">
        <v>#N/A</v>
      </c>
      <c r="H319" s="91" t="e">
        <v>#N/A</v>
      </c>
      <c r="I319" s="88" t="e">
        <v>#N/A</v>
      </c>
      <c r="J319" s="88" t="e">
        <v>#N/A</v>
      </c>
      <c r="K319" s="88" t="e">
        <v>#N/A</v>
      </c>
      <c r="L319" s="130" t="e">
        <v>#N/A</v>
      </c>
      <c r="M319" s="33" t="e">
        <v>#N/A</v>
      </c>
      <c r="N319" s="302"/>
      <c r="O319" s="301"/>
    </row>
    <row r="320" spans="1:15" ht="12.75" customHeight="1" x14ac:dyDescent="0.25">
      <c r="A320" s="285">
        <v>2028.11</v>
      </c>
      <c r="B320" s="160" t="e">
        <f t="shared" si="24"/>
        <v>#N/A</v>
      </c>
      <c r="C320" s="161" t="e">
        <f t="shared" si="25"/>
        <v>#N/A</v>
      </c>
      <c r="D320" s="161" t="e">
        <f t="shared" si="26"/>
        <v>#N/A</v>
      </c>
      <c r="E320" s="87" t="e">
        <v>#N/A</v>
      </c>
      <c r="F320" s="88" t="e">
        <v>#N/A</v>
      </c>
      <c r="G320" s="109" t="e">
        <v>#N/A</v>
      </c>
      <c r="H320" s="91" t="e">
        <v>#N/A</v>
      </c>
      <c r="I320" s="88" t="e">
        <v>#N/A</v>
      </c>
      <c r="J320" s="88" t="e">
        <v>#N/A</v>
      </c>
      <c r="K320" s="88" t="e">
        <v>#N/A</v>
      </c>
      <c r="L320" s="130" t="e">
        <v>#N/A</v>
      </c>
      <c r="M320" s="33" t="e">
        <v>#N/A</v>
      </c>
      <c r="N320" s="302"/>
      <c r="O320" s="301"/>
    </row>
    <row r="321" spans="1:15" ht="12.75" customHeight="1" x14ac:dyDescent="0.25">
      <c r="A321" s="285">
        <v>2028.12</v>
      </c>
      <c r="B321" s="160" t="e">
        <f t="shared" si="24"/>
        <v>#N/A</v>
      </c>
      <c r="C321" s="161" t="e">
        <f t="shared" si="25"/>
        <v>#N/A</v>
      </c>
      <c r="D321" s="161" t="e">
        <f t="shared" si="26"/>
        <v>#N/A</v>
      </c>
      <c r="E321" s="87" t="e">
        <v>#N/A</v>
      </c>
      <c r="F321" s="88" t="e">
        <v>#N/A</v>
      </c>
      <c r="G321" s="109" t="e">
        <v>#N/A</v>
      </c>
      <c r="H321" s="91" t="e">
        <v>#N/A</v>
      </c>
      <c r="I321" s="88" t="e">
        <v>#N/A</v>
      </c>
      <c r="J321" s="88" t="e">
        <v>#N/A</v>
      </c>
      <c r="K321" s="88" t="e">
        <v>#N/A</v>
      </c>
      <c r="L321" s="130" t="e">
        <v>#N/A</v>
      </c>
      <c r="M321" s="33" t="e">
        <v>#N/A</v>
      </c>
      <c r="N321" s="302"/>
      <c r="O321" s="301"/>
    </row>
    <row r="322" spans="1:15" ht="12.75" customHeight="1" x14ac:dyDescent="0.25">
      <c r="A322" s="285">
        <v>2029.01</v>
      </c>
      <c r="B322" s="160" t="e">
        <f t="shared" si="24"/>
        <v>#N/A</v>
      </c>
      <c r="C322" s="161" t="e">
        <f t="shared" si="25"/>
        <v>#N/A</v>
      </c>
      <c r="D322" s="161" t="e">
        <f t="shared" si="26"/>
        <v>#N/A</v>
      </c>
      <c r="E322" s="87" t="e">
        <v>#N/A</v>
      </c>
      <c r="F322" s="88" t="e">
        <v>#N/A</v>
      </c>
      <c r="G322" s="109" t="e">
        <v>#N/A</v>
      </c>
      <c r="H322" s="91" t="e">
        <v>#N/A</v>
      </c>
      <c r="I322" s="88" t="e">
        <v>#N/A</v>
      </c>
      <c r="J322" s="88" t="e">
        <v>#N/A</v>
      </c>
      <c r="K322" s="88" t="e">
        <v>#N/A</v>
      </c>
      <c r="L322" s="130" t="e">
        <v>#N/A</v>
      </c>
      <c r="M322" s="33" t="e">
        <v>#N/A</v>
      </c>
      <c r="N322" s="302"/>
      <c r="O322" s="301"/>
    </row>
    <row r="323" spans="1:15" ht="12.75" customHeight="1" x14ac:dyDescent="0.25">
      <c r="A323" s="285">
        <v>2029.02</v>
      </c>
      <c r="B323" s="160" t="e">
        <f t="shared" ref="B323:B345" si="27">C323+M323</f>
        <v>#N/A</v>
      </c>
      <c r="C323" s="161" t="e">
        <f t="shared" ref="C323:C345" si="28">D323+H323+I323+K323</f>
        <v>#N/A</v>
      </c>
      <c r="D323" s="161" t="e">
        <f t="shared" ref="D323:D345" si="29">E323+F323</f>
        <v>#N/A</v>
      </c>
      <c r="E323" s="87" t="e">
        <v>#N/A</v>
      </c>
      <c r="F323" s="88" t="e">
        <v>#N/A</v>
      </c>
      <c r="G323" s="109" t="e">
        <v>#N/A</v>
      </c>
      <c r="H323" s="91" t="e">
        <v>#N/A</v>
      </c>
      <c r="I323" s="88" t="e">
        <v>#N/A</v>
      </c>
      <c r="J323" s="88" t="e">
        <v>#N/A</v>
      </c>
      <c r="K323" s="88" t="e">
        <v>#N/A</v>
      </c>
      <c r="L323" s="130" t="e">
        <v>#N/A</v>
      </c>
      <c r="M323" s="33" t="e">
        <v>#N/A</v>
      </c>
      <c r="N323" s="302"/>
      <c r="O323" s="301"/>
    </row>
    <row r="324" spans="1:15" ht="12.75" customHeight="1" x14ac:dyDescent="0.25">
      <c r="A324" s="285">
        <v>2029.03</v>
      </c>
      <c r="B324" s="160" t="e">
        <f t="shared" si="27"/>
        <v>#N/A</v>
      </c>
      <c r="C324" s="161" t="e">
        <f t="shared" si="28"/>
        <v>#N/A</v>
      </c>
      <c r="D324" s="161" t="e">
        <f t="shared" si="29"/>
        <v>#N/A</v>
      </c>
      <c r="E324" s="87" t="e">
        <v>#N/A</v>
      </c>
      <c r="F324" s="88" t="e">
        <v>#N/A</v>
      </c>
      <c r="G324" s="109" t="e">
        <v>#N/A</v>
      </c>
      <c r="H324" s="91" t="e">
        <v>#N/A</v>
      </c>
      <c r="I324" s="88" t="e">
        <v>#N/A</v>
      </c>
      <c r="J324" s="88" t="e">
        <v>#N/A</v>
      </c>
      <c r="K324" s="88" t="e">
        <v>#N/A</v>
      </c>
      <c r="L324" s="130" t="e">
        <v>#N/A</v>
      </c>
      <c r="M324" s="33" t="e">
        <v>#N/A</v>
      </c>
      <c r="N324" s="302"/>
      <c r="O324" s="301"/>
    </row>
    <row r="325" spans="1:15" ht="12.75" customHeight="1" x14ac:dyDescent="0.25">
      <c r="A325" s="285">
        <v>2029.04</v>
      </c>
      <c r="B325" s="160" t="e">
        <f t="shared" si="27"/>
        <v>#N/A</v>
      </c>
      <c r="C325" s="161" t="e">
        <f t="shared" si="28"/>
        <v>#N/A</v>
      </c>
      <c r="D325" s="161" t="e">
        <f t="shared" si="29"/>
        <v>#N/A</v>
      </c>
      <c r="E325" s="87" t="e">
        <v>#N/A</v>
      </c>
      <c r="F325" s="88" t="e">
        <v>#N/A</v>
      </c>
      <c r="G325" s="109" t="e">
        <v>#N/A</v>
      </c>
      <c r="H325" s="91" t="e">
        <v>#N/A</v>
      </c>
      <c r="I325" s="88" t="e">
        <v>#N/A</v>
      </c>
      <c r="J325" s="88" t="e">
        <v>#N/A</v>
      </c>
      <c r="K325" s="88" t="e">
        <v>#N/A</v>
      </c>
      <c r="L325" s="130" t="e">
        <v>#N/A</v>
      </c>
      <c r="M325" s="33" t="e">
        <v>#N/A</v>
      </c>
      <c r="N325" s="302"/>
      <c r="O325" s="301"/>
    </row>
    <row r="326" spans="1:15" ht="12.75" customHeight="1" x14ac:dyDescent="0.25">
      <c r="A326" s="285">
        <v>2029.05</v>
      </c>
      <c r="B326" s="160" t="e">
        <f t="shared" si="27"/>
        <v>#N/A</v>
      </c>
      <c r="C326" s="161" t="e">
        <f t="shared" si="28"/>
        <v>#N/A</v>
      </c>
      <c r="D326" s="161" t="e">
        <f t="shared" si="29"/>
        <v>#N/A</v>
      </c>
      <c r="E326" s="87" t="e">
        <v>#N/A</v>
      </c>
      <c r="F326" s="88" t="e">
        <v>#N/A</v>
      </c>
      <c r="G326" s="109" t="e">
        <v>#N/A</v>
      </c>
      <c r="H326" s="91" t="e">
        <v>#N/A</v>
      </c>
      <c r="I326" s="88" t="e">
        <v>#N/A</v>
      </c>
      <c r="J326" s="88" t="e">
        <v>#N/A</v>
      </c>
      <c r="K326" s="88" t="e">
        <v>#N/A</v>
      </c>
      <c r="L326" s="130" t="e">
        <v>#N/A</v>
      </c>
      <c r="M326" s="33" t="e">
        <v>#N/A</v>
      </c>
      <c r="N326" s="302"/>
      <c r="O326" s="301"/>
    </row>
    <row r="327" spans="1:15" ht="12.75" customHeight="1" x14ac:dyDescent="0.25">
      <c r="A327" s="285">
        <v>2029.06</v>
      </c>
      <c r="B327" s="160" t="e">
        <f t="shared" si="27"/>
        <v>#N/A</v>
      </c>
      <c r="C327" s="161" t="e">
        <f t="shared" si="28"/>
        <v>#N/A</v>
      </c>
      <c r="D327" s="161" t="e">
        <f t="shared" si="29"/>
        <v>#N/A</v>
      </c>
      <c r="E327" s="87" t="e">
        <v>#N/A</v>
      </c>
      <c r="F327" s="88" t="e">
        <v>#N/A</v>
      </c>
      <c r="G327" s="109" t="e">
        <v>#N/A</v>
      </c>
      <c r="H327" s="91" t="e">
        <v>#N/A</v>
      </c>
      <c r="I327" s="88" t="e">
        <v>#N/A</v>
      </c>
      <c r="J327" s="88" t="e">
        <v>#N/A</v>
      </c>
      <c r="K327" s="88" t="e">
        <v>#N/A</v>
      </c>
      <c r="L327" s="130" t="e">
        <v>#N/A</v>
      </c>
      <c r="M327" s="33" t="e">
        <v>#N/A</v>
      </c>
      <c r="N327" s="302"/>
      <c r="O327" s="301"/>
    </row>
    <row r="328" spans="1:15" ht="12.75" customHeight="1" x14ac:dyDescent="0.25">
      <c r="A328" s="285">
        <v>2029.07</v>
      </c>
      <c r="B328" s="160" t="e">
        <f t="shared" si="27"/>
        <v>#N/A</v>
      </c>
      <c r="C328" s="161" t="e">
        <f t="shared" si="28"/>
        <v>#N/A</v>
      </c>
      <c r="D328" s="161" t="e">
        <f t="shared" si="29"/>
        <v>#N/A</v>
      </c>
      <c r="E328" s="87" t="e">
        <v>#N/A</v>
      </c>
      <c r="F328" s="88" t="e">
        <v>#N/A</v>
      </c>
      <c r="G328" s="109" t="e">
        <v>#N/A</v>
      </c>
      <c r="H328" s="91" t="e">
        <v>#N/A</v>
      </c>
      <c r="I328" s="88" t="e">
        <v>#N/A</v>
      </c>
      <c r="J328" s="88" t="e">
        <v>#N/A</v>
      </c>
      <c r="K328" s="88" t="e">
        <v>#N/A</v>
      </c>
      <c r="L328" s="130" t="e">
        <v>#N/A</v>
      </c>
      <c r="M328" s="33" t="e">
        <v>#N/A</v>
      </c>
      <c r="N328" s="302"/>
      <c r="O328" s="301"/>
    </row>
    <row r="329" spans="1:15" ht="12.75" customHeight="1" x14ac:dyDescent="0.25">
      <c r="A329" s="285">
        <v>2029.08</v>
      </c>
      <c r="B329" s="160" t="e">
        <f t="shared" si="27"/>
        <v>#N/A</v>
      </c>
      <c r="C329" s="161" t="e">
        <f t="shared" si="28"/>
        <v>#N/A</v>
      </c>
      <c r="D329" s="161" t="e">
        <f t="shared" si="29"/>
        <v>#N/A</v>
      </c>
      <c r="E329" s="87" t="e">
        <v>#N/A</v>
      </c>
      <c r="F329" s="88" t="e">
        <v>#N/A</v>
      </c>
      <c r="G329" s="109" t="e">
        <v>#N/A</v>
      </c>
      <c r="H329" s="91" t="e">
        <v>#N/A</v>
      </c>
      <c r="I329" s="88" t="e">
        <v>#N/A</v>
      </c>
      <c r="J329" s="88" t="e">
        <v>#N/A</v>
      </c>
      <c r="K329" s="88" t="e">
        <v>#N/A</v>
      </c>
      <c r="L329" s="130" t="e">
        <v>#N/A</v>
      </c>
      <c r="M329" s="33" t="e">
        <v>#N/A</v>
      </c>
      <c r="N329" s="302"/>
      <c r="O329" s="301"/>
    </row>
    <row r="330" spans="1:15" ht="12.75" customHeight="1" x14ac:dyDescent="0.25">
      <c r="A330" s="285">
        <v>2029.09</v>
      </c>
      <c r="B330" s="160" t="e">
        <f t="shared" si="27"/>
        <v>#N/A</v>
      </c>
      <c r="C330" s="161" t="e">
        <f t="shared" si="28"/>
        <v>#N/A</v>
      </c>
      <c r="D330" s="161" t="e">
        <f t="shared" si="29"/>
        <v>#N/A</v>
      </c>
      <c r="E330" s="87" t="e">
        <v>#N/A</v>
      </c>
      <c r="F330" s="88" t="e">
        <v>#N/A</v>
      </c>
      <c r="G330" s="109" t="e">
        <v>#N/A</v>
      </c>
      <c r="H330" s="91" t="e">
        <v>#N/A</v>
      </c>
      <c r="I330" s="88" t="e">
        <v>#N/A</v>
      </c>
      <c r="J330" s="88" t="e">
        <v>#N/A</v>
      </c>
      <c r="K330" s="88" t="e">
        <v>#N/A</v>
      </c>
      <c r="L330" s="130" t="e">
        <v>#N/A</v>
      </c>
      <c r="M330" s="33" t="e">
        <v>#N/A</v>
      </c>
      <c r="N330" s="302"/>
      <c r="O330" s="301"/>
    </row>
    <row r="331" spans="1:15" ht="12.75" customHeight="1" x14ac:dyDescent="0.25">
      <c r="A331" s="285">
        <v>2029.1</v>
      </c>
      <c r="B331" s="160" t="e">
        <f t="shared" si="27"/>
        <v>#N/A</v>
      </c>
      <c r="C331" s="161" t="e">
        <f t="shared" si="28"/>
        <v>#N/A</v>
      </c>
      <c r="D331" s="161" t="e">
        <f t="shared" si="29"/>
        <v>#N/A</v>
      </c>
      <c r="E331" s="87" t="e">
        <v>#N/A</v>
      </c>
      <c r="F331" s="88" t="e">
        <v>#N/A</v>
      </c>
      <c r="G331" s="109" t="e">
        <v>#N/A</v>
      </c>
      <c r="H331" s="91" t="e">
        <v>#N/A</v>
      </c>
      <c r="I331" s="88" t="e">
        <v>#N/A</v>
      </c>
      <c r="J331" s="88" t="e">
        <v>#N/A</v>
      </c>
      <c r="K331" s="88" t="e">
        <v>#N/A</v>
      </c>
      <c r="L331" s="130" t="e">
        <v>#N/A</v>
      </c>
      <c r="M331" s="33" t="e">
        <v>#N/A</v>
      </c>
      <c r="N331" s="302"/>
      <c r="O331" s="301"/>
    </row>
    <row r="332" spans="1:15" ht="12.75" customHeight="1" x14ac:dyDescent="0.25">
      <c r="A332" s="285">
        <v>2029.11</v>
      </c>
      <c r="B332" s="160" t="e">
        <f t="shared" si="27"/>
        <v>#N/A</v>
      </c>
      <c r="C332" s="161" t="e">
        <f t="shared" si="28"/>
        <v>#N/A</v>
      </c>
      <c r="D332" s="161" t="e">
        <f t="shared" si="29"/>
        <v>#N/A</v>
      </c>
      <c r="E332" s="87" t="e">
        <v>#N/A</v>
      </c>
      <c r="F332" s="88" t="e">
        <v>#N/A</v>
      </c>
      <c r="G332" s="109" t="e">
        <v>#N/A</v>
      </c>
      <c r="H332" s="91" t="e">
        <v>#N/A</v>
      </c>
      <c r="I332" s="88" t="e">
        <v>#N/A</v>
      </c>
      <c r="J332" s="88" t="e">
        <v>#N/A</v>
      </c>
      <c r="K332" s="88" t="e">
        <v>#N/A</v>
      </c>
      <c r="L332" s="130" t="e">
        <v>#N/A</v>
      </c>
      <c r="M332" s="33" t="e">
        <v>#N/A</v>
      </c>
      <c r="N332" s="302"/>
      <c r="O332" s="301"/>
    </row>
    <row r="333" spans="1:15" ht="12.75" customHeight="1" x14ac:dyDescent="0.25">
      <c r="A333" s="285">
        <v>2029.12</v>
      </c>
      <c r="B333" s="160" t="e">
        <f t="shared" si="27"/>
        <v>#N/A</v>
      </c>
      <c r="C333" s="161" t="e">
        <f t="shared" si="28"/>
        <v>#N/A</v>
      </c>
      <c r="D333" s="161" t="e">
        <f t="shared" si="29"/>
        <v>#N/A</v>
      </c>
      <c r="E333" s="87" t="e">
        <v>#N/A</v>
      </c>
      <c r="F333" s="88" t="e">
        <v>#N/A</v>
      </c>
      <c r="G333" s="109" t="e">
        <v>#N/A</v>
      </c>
      <c r="H333" s="91" t="e">
        <v>#N/A</v>
      </c>
      <c r="I333" s="88" t="e">
        <v>#N/A</v>
      </c>
      <c r="J333" s="88" t="e">
        <v>#N/A</v>
      </c>
      <c r="K333" s="88" t="e">
        <v>#N/A</v>
      </c>
      <c r="L333" s="130" t="e">
        <v>#N/A</v>
      </c>
      <c r="M333" s="33" t="e">
        <v>#N/A</v>
      </c>
      <c r="N333" s="302"/>
      <c r="O333" s="301"/>
    </row>
    <row r="334" spans="1:15" ht="12.75" customHeight="1" x14ac:dyDescent="0.25">
      <c r="A334" s="285">
        <v>2030.01</v>
      </c>
      <c r="B334" s="160" t="e">
        <f t="shared" si="27"/>
        <v>#N/A</v>
      </c>
      <c r="C334" s="161" t="e">
        <f t="shared" si="28"/>
        <v>#N/A</v>
      </c>
      <c r="D334" s="161" t="e">
        <f t="shared" si="29"/>
        <v>#N/A</v>
      </c>
      <c r="E334" s="87" t="e">
        <v>#N/A</v>
      </c>
      <c r="F334" s="88" t="e">
        <v>#N/A</v>
      </c>
      <c r="G334" s="109" t="e">
        <v>#N/A</v>
      </c>
      <c r="H334" s="91" t="e">
        <v>#N/A</v>
      </c>
      <c r="I334" s="88" t="e">
        <v>#N/A</v>
      </c>
      <c r="J334" s="88" t="e">
        <v>#N/A</v>
      </c>
      <c r="K334" s="88" t="e">
        <v>#N/A</v>
      </c>
      <c r="L334" s="130" t="e">
        <v>#N/A</v>
      </c>
      <c r="M334" s="33" t="e">
        <v>#N/A</v>
      </c>
      <c r="N334" s="302"/>
      <c r="O334" s="301"/>
    </row>
    <row r="335" spans="1:15" ht="12.75" customHeight="1" x14ac:dyDescent="0.25">
      <c r="A335" s="285">
        <v>2030.02</v>
      </c>
      <c r="B335" s="160" t="e">
        <f t="shared" si="27"/>
        <v>#N/A</v>
      </c>
      <c r="C335" s="161" t="e">
        <f t="shared" si="28"/>
        <v>#N/A</v>
      </c>
      <c r="D335" s="161" t="e">
        <f t="shared" si="29"/>
        <v>#N/A</v>
      </c>
      <c r="E335" s="87" t="e">
        <v>#N/A</v>
      </c>
      <c r="F335" s="88" t="e">
        <v>#N/A</v>
      </c>
      <c r="G335" s="109" t="e">
        <v>#N/A</v>
      </c>
      <c r="H335" s="91" t="e">
        <v>#N/A</v>
      </c>
      <c r="I335" s="88" t="e">
        <v>#N/A</v>
      </c>
      <c r="J335" s="88" t="e">
        <v>#N/A</v>
      </c>
      <c r="K335" s="88" t="e">
        <v>#N/A</v>
      </c>
      <c r="L335" s="130" t="e">
        <v>#N/A</v>
      </c>
      <c r="M335" s="33" t="e">
        <v>#N/A</v>
      </c>
      <c r="N335" s="302"/>
      <c r="O335" s="301"/>
    </row>
    <row r="336" spans="1:15" ht="12.75" customHeight="1" x14ac:dyDescent="0.25">
      <c r="A336" s="285">
        <v>2030.03</v>
      </c>
      <c r="B336" s="160" t="e">
        <f t="shared" si="27"/>
        <v>#N/A</v>
      </c>
      <c r="C336" s="161" t="e">
        <f t="shared" si="28"/>
        <v>#N/A</v>
      </c>
      <c r="D336" s="161" t="e">
        <f t="shared" si="29"/>
        <v>#N/A</v>
      </c>
      <c r="E336" s="87" t="e">
        <v>#N/A</v>
      </c>
      <c r="F336" s="88" t="e">
        <v>#N/A</v>
      </c>
      <c r="G336" s="109" t="e">
        <v>#N/A</v>
      </c>
      <c r="H336" s="91" t="e">
        <v>#N/A</v>
      </c>
      <c r="I336" s="88" t="e">
        <v>#N/A</v>
      </c>
      <c r="J336" s="88" t="e">
        <v>#N/A</v>
      </c>
      <c r="K336" s="88" t="e">
        <v>#N/A</v>
      </c>
      <c r="L336" s="130" t="e">
        <v>#N/A</v>
      </c>
      <c r="M336" s="33" t="e">
        <v>#N/A</v>
      </c>
      <c r="N336" s="302"/>
      <c r="O336" s="301"/>
    </row>
    <row r="337" spans="1:15" ht="12.75" customHeight="1" x14ac:dyDescent="0.25">
      <c r="A337" s="285">
        <v>2030.04</v>
      </c>
      <c r="B337" s="160" t="e">
        <f t="shared" si="27"/>
        <v>#N/A</v>
      </c>
      <c r="C337" s="161" t="e">
        <f t="shared" si="28"/>
        <v>#N/A</v>
      </c>
      <c r="D337" s="161" t="e">
        <f t="shared" si="29"/>
        <v>#N/A</v>
      </c>
      <c r="E337" s="87" t="e">
        <v>#N/A</v>
      </c>
      <c r="F337" s="88" t="e">
        <v>#N/A</v>
      </c>
      <c r="G337" s="109" t="e">
        <v>#N/A</v>
      </c>
      <c r="H337" s="91" t="e">
        <v>#N/A</v>
      </c>
      <c r="I337" s="88" t="e">
        <v>#N/A</v>
      </c>
      <c r="J337" s="88" t="e">
        <v>#N/A</v>
      </c>
      <c r="K337" s="88" t="e">
        <v>#N/A</v>
      </c>
      <c r="L337" s="130" t="e">
        <v>#N/A</v>
      </c>
      <c r="M337" s="33" t="e">
        <v>#N/A</v>
      </c>
      <c r="N337" s="302"/>
      <c r="O337" s="301"/>
    </row>
    <row r="338" spans="1:15" ht="12.75" customHeight="1" x14ac:dyDescent="0.25">
      <c r="A338" s="285">
        <v>2030.05</v>
      </c>
      <c r="B338" s="160" t="e">
        <f t="shared" si="27"/>
        <v>#N/A</v>
      </c>
      <c r="C338" s="161" t="e">
        <f t="shared" si="28"/>
        <v>#N/A</v>
      </c>
      <c r="D338" s="161" t="e">
        <f t="shared" si="29"/>
        <v>#N/A</v>
      </c>
      <c r="E338" s="87" t="e">
        <v>#N/A</v>
      </c>
      <c r="F338" s="88" t="e">
        <v>#N/A</v>
      </c>
      <c r="G338" s="109" t="e">
        <v>#N/A</v>
      </c>
      <c r="H338" s="91" t="e">
        <v>#N/A</v>
      </c>
      <c r="I338" s="88" t="e">
        <v>#N/A</v>
      </c>
      <c r="J338" s="88" t="e">
        <v>#N/A</v>
      </c>
      <c r="K338" s="88" t="e">
        <v>#N/A</v>
      </c>
      <c r="L338" s="130" t="e">
        <v>#N/A</v>
      </c>
      <c r="M338" s="33" t="e">
        <v>#N/A</v>
      </c>
      <c r="N338" s="302"/>
      <c r="O338" s="301"/>
    </row>
    <row r="339" spans="1:15" ht="12.75" customHeight="1" x14ac:dyDescent="0.25">
      <c r="A339" s="285">
        <v>2030.06</v>
      </c>
      <c r="B339" s="160" t="e">
        <f t="shared" si="27"/>
        <v>#N/A</v>
      </c>
      <c r="C339" s="161" t="e">
        <f t="shared" si="28"/>
        <v>#N/A</v>
      </c>
      <c r="D339" s="161" t="e">
        <f t="shared" si="29"/>
        <v>#N/A</v>
      </c>
      <c r="E339" s="87" t="e">
        <v>#N/A</v>
      </c>
      <c r="F339" s="88" t="e">
        <v>#N/A</v>
      </c>
      <c r="G339" s="109" t="e">
        <v>#N/A</v>
      </c>
      <c r="H339" s="91" t="e">
        <v>#N/A</v>
      </c>
      <c r="I339" s="88" t="e">
        <v>#N/A</v>
      </c>
      <c r="J339" s="88" t="e">
        <v>#N/A</v>
      </c>
      <c r="K339" s="88" t="e">
        <v>#N/A</v>
      </c>
      <c r="L339" s="130" t="e">
        <v>#N/A</v>
      </c>
      <c r="M339" s="33" t="e">
        <v>#N/A</v>
      </c>
      <c r="N339" s="302"/>
      <c r="O339" s="301"/>
    </row>
    <row r="340" spans="1:15" ht="12.75" customHeight="1" x14ac:dyDescent="0.25">
      <c r="A340" s="285">
        <v>2030.07</v>
      </c>
      <c r="B340" s="160" t="e">
        <f t="shared" si="27"/>
        <v>#N/A</v>
      </c>
      <c r="C340" s="161" t="e">
        <f t="shared" si="28"/>
        <v>#N/A</v>
      </c>
      <c r="D340" s="161" t="e">
        <f t="shared" si="29"/>
        <v>#N/A</v>
      </c>
      <c r="E340" s="87" t="e">
        <v>#N/A</v>
      </c>
      <c r="F340" s="88" t="e">
        <v>#N/A</v>
      </c>
      <c r="G340" s="109" t="e">
        <v>#N/A</v>
      </c>
      <c r="H340" s="91" t="e">
        <v>#N/A</v>
      </c>
      <c r="I340" s="88" t="e">
        <v>#N/A</v>
      </c>
      <c r="J340" s="88" t="e">
        <v>#N/A</v>
      </c>
      <c r="K340" s="88" t="e">
        <v>#N/A</v>
      </c>
      <c r="L340" s="130" t="e">
        <v>#N/A</v>
      </c>
      <c r="M340" s="33" t="e">
        <v>#N/A</v>
      </c>
      <c r="N340" s="302"/>
      <c r="O340" s="301"/>
    </row>
    <row r="341" spans="1:15" ht="12.75" customHeight="1" x14ac:dyDescent="0.25">
      <c r="A341" s="285">
        <v>2030.08</v>
      </c>
      <c r="B341" s="160" t="e">
        <f t="shared" si="27"/>
        <v>#N/A</v>
      </c>
      <c r="C341" s="161" t="e">
        <f t="shared" si="28"/>
        <v>#N/A</v>
      </c>
      <c r="D341" s="161" t="e">
        <f t="shared" si="29"/>
        <v>#N/A</v>
      </c>
      <c r="E341" s="87" t="e">
        <v>#N/A</v>
      </c>
      <c r="F341" s="88" t="e">
        <v>#N/A</v>
      </c>
      <c r="G341" s="109" t="e">
        <v>#N/A</v>
      </c>
      <c r="H341" s="91" t="e">
        <v>#N/A</v>
      </c>
      <c r="I341" s="88" t="e">
        <v>#N/A</v>
      </c>
      <c r="J341" s="88" t="e">
        <v>#N/A</v>
      </c>
      <c r="K341" s="88" t="e">
        <v>#N/A</v>
      </c>
      <c r="L341" s="130" t="e">
        <v>#N/A</v>
      </c>
      <c r="M341" s="33" t="e">
        <v>#N/A</v>
      </c>
      <c r="N341" s="302"/>
      <c r="O341" s="301"/>
    </row>
    <row r="342" spans="1:15" ht="12.75" customHeight="1" x14ac:dyDescent="0.25">
      <c r="A342" s="285">
        <v>2030.09</v>
      </c>
      <c r="B342" s="160" t="e">
        <f t="shared" si="27"/>
        <v>#N/A</v>
      </c>
      <c r="C342" s="161" t="e">
        <f t="shared" si="28"/>
        <v>#N/A</v>
      </c>
      <c r="D342" s="161" t="e">
        <f t="shared" si="29"/>
        <v>#N/A</v>
      </c>
      <c r="E342" s="87" t="e">
        <v>#N/A</v>
      </c>
      <c r="F342" s="88" t="e">
        <v>#N/A</v>
      </c>
      <c r="G342" s="109" t="e">
        <v>#N/A</v>
      </c>
      <c r="H342" s="91" t="e">
        <v>#N/A</v>
      </c>
      <c r="I342" s="88" t="e">
        <v>#N/A</v>
      </c>
      <c r="J342" s="88" t="e">
        <v>#N/A</v>
      </c>
      <c r="K342" s="88" t="e">
        <v>#N/A</v>
      </c>
      <c r="L342" s="130" t="e">
        <v>#N/A</v>
      </c>
      <c r="M342" s="33" t="e">
        <v>#N/A</v>
      </c>
      <c r="N342" s="302"/>
      <c r="O342" s="301"/>
    </row>
    <row r="343" spans="1:15" ht="12.75" customHeight="1" x14ac:dyDescent="0.25">
      <c r="A343" s="285">
        <v>2030.1</v>
      </c>
      <c r="B343" s="160" t="e">
        <f t="shared" si="27"/>
        <v>#N/A</v>
      </c>
      <c r="C343" s="161" t="e">
        <f t="shared" si="28"/>
        <v>#N/A</v>
      </c>
      <c r="D343" s="161" t="e">
        <f t="shared" si="29"/>
        <v>#N/A</v>
      </c>
      <c r="E343" s="87" t="e">
        <v>#N/A</v>
      </c>
      <c r="F343" s="88" t="e">
        <v>#N/A</v>
      </c>
      <c r="G343" s="109" t="e">
        <v>#N/A</v>
      </c>
      <c r="H343" s="91" t="e">
        <v>#N/A</v>
      </c>
      <c r="I343" s="88" t="e">
        <v>#N/A</v>
      </c>
      <c r="J343" s="88" t="e">
        <v>#N/A</v>
      </c>
      <c r="K343" s="88" t="e">
        <v>#N/A</v>
      </c>
      <c r="L343" s="130" t="e">
        <v>#N/A</v>
      </c>
      <c r="M343" s="33" t="e">
        <v>#N/A</v>
      </c>
      <c r="N343" s="302"/>
      <c r="O343" s="301"/>
    </row>
    <row r="344" spans="1:15" ht="12.75" customHeight="1" x14ac:dyDescent="0.25">
      <c r="A344" s="285">
        <v>2030.11</v>
      </c>
      <c r="B344" s="160" t="e">
        <f t="shared" si="27"/>
        <v>#N/A</v>
      </c>
      <c r="C344" s="161" t="e">
        <f t="shared" si="28"/>
        <v>#N/A</v>
      </c>
      <c r="D344" s="161" t="e">
        <f t="shared" si="29"/>
        <v>#N/A</v>
      </c>
      <c r="E344" s="87" t="e">
        <v>#N/A</v>
      </c>
      <c r="F344" s="88" t="e">
        <v>#N/A</v>
      </c>
      <c r="G344" s="109" t="e">
        <v>#N/A</v>
      </c>
      <c r="H344" s="91" t="e">
        <v>#N/A</v>
      </c>
      <c r="I344" s="88" t="e">
        <v>#N/A</v>
      </c>
      <c r="J344" s="88" t="e">
        <v>#N/A</v>
      </c>
      <c r="K344" s="88" t="e">
        <v>#N/A</v>
      </c>
      <c r="L344" s="130" t="e">
        <v>#N/A</v>
      </c>
      <c r="M344" s="33" t="e">
        <v>#N/A</v>
      </c>
      <c r="N344" s="302"/>
      <c r="O344" s="301"/>
    </row>
    <row r="345" spans="1:15" ht="12.75" customHeight="1" x14ac:dyDescent="0.25">
      <c r="A345" s="285">
        <v>2030.12</v>
      </c>
      <c r="B345" s="160" t="e">
        <f t="shared" si="27"/>
        <v>#N/A</v>
      </c>
      <c r="C345" s="161" t="e">
        <f t="shared" si="28"/>
        <v>#N/A</v>
      </c>
      <c r="D345" s="161" t="e">
        <f t="shared" si="29"/>
        <v>#N/A</v>
      </c>
      <c r="E345" s="87" t="e">
        <v>#N/A</v>
      </c>
      <c r="F345" s="88" t="e">
        <v>#N/A</v>
      </c>
      <c r="G345" s="109" t="e">
        <v>#N/A</v>
      </c>
      <c r="H345" s="91" t="e">
        <v>#N/A</v>
      </c>
      <c r="I345" s="88" t="e">
        <v>#N/A</v>
      </c>
      <c r="J345" s="88" t="e">
        <v>#N/A</v>
      </c>
      <c r="K345" s="88" t="e">
        <v>#N/A</v>
      </c>
      <c r="L345" s="130" t="e">
        <v>#N/A</v>
      </c>
      <c r="M345" s="33" t="e">
        <v>#N/A</v>
      </c>
      <c r="N345" s="302"/>
      <c r="O345" s="301"/>
    </row>
    <row r="346" spans="1:15" x14ac:dyDescent="0.25">
      <c r="A346" s="286"/>
    </row>
    <row r="347" spans="1:15" x14ac:dyDescent="0.25">
      <c r="A347" s="286"/>
    </row>
    <row r="348" spans="1:15" x14ac:dyDescent="0.25">
      <c r="A348" s="286"/>
    </row>
    <row r="349" spans="1:15" x14ac:dyDescent="0.25">
      <c r="A349" s="286"/>
    </row>
    <row r="350" spans="1:15" x14ac:dyDescent="0.25">
      <c r="A350" s="286"/>
    </row>
    <row r="351" spans="1:15" x14ac:dyDescent="0.25">
      <c r="A351" s="286"/>
    </row>
    <row r="352" spans="1:15"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phoneticPr fontId="26" type="noConversion"/>
  <hyperlinks>
    <hyperlink ref="A5" location="Indice!A13" display="VOLVER AL INDICE" xr:uid="{00000000-0004-0000-0100-000000000000}"/>
  </hyperlinks>
  <pageMargins left="0.7" right="0.7" top="0.75" bottom="0.75" header="0.3" footer="0.3"/>
  <pageSetup paperSize="9" orientation="portrait" r:id="rId1"/>
  <ignoredErrors>
    <ignoredError sqref="B255:D257 B286:D345 B267:D271 B264:C264 B263:D263 B262:C262 B273:D285 B272 D272 B266:C266 B259:D261 D258" evalError="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54"/>
  <sheetViews>
    <sheetView zoomScale="130" zoomScaleNormal="130" workbookViewId="0">
      <pane xSplit="1" ySplit="9" topLeftCell="B273" activePane="bottomRight" state="frozen"/>
      <selection pane="topRight" activeCell="B1" sqref="B1"/>
      <selection pane="bottomLeft" activeCell="A10" sqref="A10"/>
      <selection pane="bottomRight" activeCell="F248" sqref="F248"/>
    </sheetView>
  </sheetViews>
  <sheetFormatPr baseColWidth="10" defaultColWidth="11.5703125" defaultRowHeight="15" x14ac:dyDescent="0.25"/>
  <cols>
    <col min="1" max="1" width="9.7109375" style="287" bestFit="1" customWidth="1"/>
    <col min="2" max="17" width="14.7109375" style="3" customWidth="1"/>
    <col min="18" max="16384" width="11.5703125" style="3"/>
  </cols>
  <sheetData>
    <row r="1" spans="1:10" ht="3" hidden="1" customHeight="1" x14ac:dyDescent="0.25">
      <c r="A1" s="280"/>
      <c r="B1" s="10"/>
      <c r="C1" s="10"/>
      <c r="D1" s="10"/>
      <c r="E1" s="10"/>
      <c r="F1" s="10"/>
      <c r="G1" s="10"/>
      <c r="H1" s="10"/>
      <c r="I1" s="10"/>
      <c r="J1" s="12"/>
    </row>
    <row r="2" spans="1:10" ht="24.75" customHeight="1" x14ac:dyDescent="0.25">
      <c r="A2" s="281" t="s">
        <v>10</v>
      </c>
      <c r="B2" s="82" t="s">
        <v>26</v>
      </c>
      <c r="C2" s="52"/>
      <c r="D2" s="53"/>
      <c r="E2" s="53"/>
      <c r="F2" s="53"/>
      <c r="G2" s="53"/>
      <c r="H2" s="53"/>
      <c r="I2" s="53"/>
      <c r="J2" s="12"/>
    </row>
    <row r="3" spans="1:10" ht="12.75" customHeight="1" x14ac:dyDescent="0.25">
      <c r="A3" s="281" t="s">
        <v>11</v>
      </c>
      <c r="B3" s="28" t="s">
        <v>12</v>
      </c>
      <c r="C3" s="55"/>
      <c r="D3" s="28"/>
      <c r="E3" s="28"/>
      <c r="F3" s="28"/>
      <c r="G3" s="28"/>
      <c r="H3" s="28"/>
      <c r="I3" s="28"/>
      <c r="J3" s="12"/>
    </row>
    <row r="4" spans="1:10" ht="3" hidden="1" customHeight="1" x14ac:dyDescent="0.25">
      <c r="A4" s="281"/>
      <c r="B4" s="10"/>
      <c r="C4" s="10"/>
      <c r="D4" s="10"/>
      <c r="E4" s="10"/>
      <c r="F4" s="10"/>
      <c r="G4" s="10"/>
      <c r="H4" s="10"/>
      <c r="I4" s="10"/>
      <c r="J4" s="12"/>
    </row>
    <row r="5" spans="1:10" ht="45" x14ac:dyDescent="0.25">
      <c r="A5" s="282" t="s">
        <v>515</v>
      </c>
      <c r="B5" s="225" t="s">
        <v>412</v>
      </c>
      <c r="C5" s="67" t="s">
        <v>413</v>
      </c>
      <c r="D5" s="67" t="s">
        <v>414</v>
      </c>
      <c r="E5" s="67" t="s">
        <v>415</v>
      </c>
      <c r="F5" s="223" t="s">
        <v>408</v>
      </c>
      <c r="G5" s="67" t="s">
        <v>36</v>
      </c>
      <c r="H5" s="67" t="s">
        <v>416</v>
      </c>
      <c r="I5" s="67" t="s">
        <v>417</v>
      </c>
      <c r="J5" s="226" t="s">
        <v>418</v>
      </c>
    </row>
    <row r="6" spans="1:10" ht="3" hidden="1" customHeight="1" x14ac:dyDescent="0.25">
      <c r="A6" s="281"/>
      <c r="B6" s="48"/>
      <c r="C6" s="48"/>
      <c r="D6" s="48"/>
      <c r="E6" s="48"/>
      <c r="F6" s="48"/>
      <c r="G6" s="48"/>
      <c r="H6" s="48"/>
      <c r="I6" s="48"/>
      <c r="J6" s="49"/>
    </row>
    <row r="7" spans="1:10" ht="22.5" customHeight="1" x14ac:dyDescent="0.25">
      <c r="A7" s="281" t="s">
        <v>516</v>
      </c>
      <c r="B7" s="17" t="s">
        <v>27</v>
      </c>
      <c r="C7" s="18" t="s">
        <v>27</v>
      </c>
      <c r="D7" s="18" t="s">
        <v>27</v>
      </c>
      <c r="E7" s="18" t="s">
        <v>27</v>
      </c>
      <c r="F7" s="18" t="s">
        <v>27</v>
      </c>
      <c r="G7" s="18" t="s">
        <v>27</v>
      </c>
      <c r="H7" s="18" t="s">
        <v>27</v>
      </c>
      <c r="I7" s="18" t="s">
        <v>27</v>
      </c>
      <c r="J7" s="19" t="s">
        <v>27</v>
      </c>
    </row>
    <row r="8" spans="1:10" ht="13.5" customHeight="1" x14ac:dyDescent="0.25">
      <c r="A8" s="283" t="s">
        <v>514</v>
      </c>
      <c r="B8" s="84" t="s">
        <v>28</v>
      </c>
      <c r="C8" s="25" t="s">
        <v>29</v>
      </c>
      <c r="D8" s="25" t="s">
        <v>30</v>
      </c>
      <c r="E8" s="25" t="s">
        <v>31</v>
      </c>
      <c r="F8" s="25" t="s">
        <v>409</v>
      </c>
      <c r="G8" s="25" t="s">
        <v>32</v>
      </c>
      <c r="H8" s="25" t="s">
        <v>33</v>
      </c>
      <c r="I8" s="25" t="s">
        <v>34</v>
      </c>
      <c r="J8" s="26" t="s">
        <v>35</v>
      </c>
    </row>
    <row r="9" spans="1:10" ht="13.5" hidden="1" customHeight="1" x14ac:dyDescent="0.25">
      <c r="A9" s="284"/>
      <c r="B9" s="20"/>
      <c r="C9" s="16"/>
      <c r="D9" s="16"/>
      <c r="E9" s="16"/>
      <c r="F9" s="16"/>
      <c r="G9" s="16"/>
      <c r="H9" s="16"/>
      <c r="I9" s="16"/>
      <c r="J9" s="49"/>
    </row>
    <row r="10" spans="1:10" ht="12.75" customHeight="1" x14ac:dyDescent="0.25">
      <c r="A10" s="285">
        <v>2003.01</v>
      </c>
      <c r="B10" s="165">
        <f>'1.1'!C10/'1.1'!$B10</f>
        <v>0.995469168815168</v>
      </c>
      <c r="C10" s="166">
        <f>'1.1'!D10/'1.1'!$C10</f>
        <v>0.89038583903985025</v>
      </c>
      <c r="D10" s="166">
        <f>'1.1'!E10/'1.1'!$D10</f>
        <v>0.42748107699294968</v>
      </c>
      <c r="E10" s="166">
        <f>'1.1'!F10/'1.1'!$D10</f>
        <v>0.57251892300705032</v>
      </c>
      <c r="F10" s="135"/>
      <c r="G10" s="166">
        <f>'1.1'!H10/'1.1'!$C10</f>
        <v>6.675464473697694E-2</v>
      </c>
      <c r="H10" s="166">
        <f>'1.1'!I10/'1.1'!$C10</f>
        <v>1.7067948938431603E-2</v>
      </c>
      <c r="I10" s="166">
        <f>'1.1'!K10/'1.1'!$C10</f>
        <v>2.579156728474109E-2</v>
      </c>
      <c r="J10" s="167">
        <f>'1.1'!M10/'1.1'!$B10</f>
        <v>4.5308311848320628E-3</v>
      </c>
    </row>
    <row r="11" spans="1:10" ht="12.75" customHeight="1" x14ac:dyDescent="0.25">
      <c r="A11" s="285">
        <v>2003.02</v>
      </c>
      <c r="B11" s="168">
        <f>'1.1'!C11/'1.1'!$B11</f>
        <v>0.9896351803124428</v>
      </c>
      <c r="C11" s="169">
        <f>'1.1'!D11/'1.1'!$C11</f>
        <v>0.70956527355521204</v>
      </c>
      <c r="D11" s="169">
        <f>'1.1'!E11/'1.1'!$D11</f>
        <v>0.47487504452988666</v>
      </c>
      <c r="E11" s="169">
        <f>'1.1'!F11/'1.1'!$D11</f>
        <v>0.5251249554701134</v>
      </c>
      <c r="F11" s="170"/>
      <c r="G11" s="169">
        <f>'1.1'!H11/'1.1'!$C11</f>
        <v>0.20543926558507886</v>
      </c>
      <c r="H11" s="169">
        <f>'1.1'!I11/'1.1'!$C11</f>
        <v>2.0946748647890395E-2</v>
      </c>
      <c r="I11" s="169">
        <f>'1.1'!K11/'1.1'!$C11</f>
        <v>6.4048712211818709E-2</v>
      </c>
      <c r="J11" s="171">
        <f>'1.1'!M11/'1.1'!$B11</f>
        <v>1.0364819687557213E-2</v>
      </c>
    </row>
    <row r="12" spans="1:10" ht="12.75" customHeight="1" x14ac:dyDescent="0.25">
      <c r="A12" s="285">
        <v>2003.03</v>
      </c>
      <c r="B12" s="168">
        <f>'1.1'!C12/'1.1'!$B12</f>
        <v>0.9906206720135986</v>
      </c>
      <c r="C12" s="169">
        <f>'1.1'!D12/'1.1'!$C12</f>
        <v>0.72171922995907201</v>
      </c>
      <c r="D12" s="169">
        <f>'1.1'!E12/'1.1'!$D12</f>
        <v>0.44159292104551123</v>
      </c>
      <c r="E12" s="169">
        <f>'1.1'!F12/'1.1'!$D12</f>
        <v>0.55840707895448882</v>
      </c>
      <c r="F12" s="170"/>
      <c r="G12" s="169">
        <f>'1.1'!H12/'1.1'!$C12</f>
        <v>0.20500565603606821</v>
      </c>
      <c r="H12" s="169">
        <f>'1.1'!I12/'1.1'!$C12</f>
        <v>2.1817871023918904E-2</v>
      </c>
      <c r="I12" s="169">
        <f>'1.1'!K12/'1.1'!$C12</f>
        <v>5.1457242980940815E-2</v>
      </c>
      <c r="J12" s="171">
        <f>'1.1'!M12/'1.1'!$B12</f>
        <v>9.3793279864013753E-3</v>
      </c>
    </row>
    <row r="13" spans="1:10" ht="12.75" customHeight="1" x14ac:dyDescent="0.25">
      <c r="A13" s="285">
        <v>2003.04</v>
      </c>
      <c r="B13" s="168">
        <f>'1.1'!C13/'1.1'!$B13</f>
        <v>0.98657555007337128</v>
      </c>
      <c r="C13" s="169">
        <f>'1.1'!D13/'1.1'!$C13</f>
        <v>0.71425052198157946</v>
      </c>
      <c r="D13" s="169">
        <f>'1.1'!E13/'1.1'!$D13</f>
        <v>0.44401441206890402</v>
      </c>
      <c r="E13" s="169">
        <f>'1.1'!F13/'1.1'!$D13</f>
        <v>0.55598558793109587</v>
      </c>
      <c r="F13" s="170"/>
      <c r="G13" s="169">
        <f>'1.1'!H13/'1.1'!$C13</f>
        <v>0.16722431858972733</v>
      </c>
      <c r="H13" s="169">
        <f>'1.1'!I13/'1.1'!$C13</f>
        <v>1.7904102632733124E-2</v>
      </c>
      <c r="I13" s="169">
        <f>'1.1'!K13/'1.1'!$C13</f>
        <v>0.10062105679596015</v>
      </c>
      <c r="J13" s="171">
        <f>'1.1'!M13/'1.1'!$B13</f>
        <v>1.3424449926628673E-2</v>
      </c>
    </row>
    <row r="14" spans="1:10" ht="12.75" customHeight="1" x14ac:dyDescent="0.25">
      <c r="A14" s="285">
        <v>2003.05</v>
      </c>
      <c r="B14" s="168">
        <f>'1.1'!C14/'1.1'!$B14</f>
        <v>0.99147610656420981</v>
      </c>
      <c r="C14" s="169">
        <f>'1.1'!D14/'1.1'!$C14</f>
        <v>0.77193605638195384</v>
      </c>
      <c r="D14" s="169">
        <f>'1.1'!E14/'1.1'!$D14</f>
        <v>0.30640246734359827</v>
      </c>
      <c r="E14" s="169">
        <f>'1.1'!F14/'1.1'!$D14</f>
        <v>0.69359753265640167</v>
      </c>
      <c r="F14" s="170"/>
      <c r="G14" s="169">
        <f>'1.1'!H14/'1.1'!$C14</f>
        <v>0.12848000174503546</v>
      </c>
      <c r="H14" s="169">
        <f>'1.1'!I14/'1.1'!$C14</f>
        <v>1.7194349675915523E-2</v>
      </c>
      <c r="I14" s="169">
        <f>'1.1'!K14/'1.1'!$C14</f>
        <v>8.2389592197095227E-2</v>
      </c>
      <c r="J14" s="171">
        <f>'1.1'!M14/'1.1'!$B14</f>
        <v>8.5238934357901516E-3</v>
      </c>
    </row>
    <row r="15" spans="1:10" ht="12.75" customHeight="1" x14ac:dyDescent="0.25">
      <c r="A15" s="285">
        <v>2003.06</v>
      </c>
      <c r="B15" s="168">
        <f>'1.1'!C15/'1.1'!$B15</f>
        <v>0.99308521041899178</v>
      </c>
      <c r="C15" s="169">
        <f>'1.1'!D15/'1.1'!$C15</f>
        <v>0.76238978088058484</v>
      </c>
      <c r="D15" s="169">
        <f>'1.1'!E15/'1.1'!$D15</f>
        <v>0.33937672972415994</v>
      </c>
      <c r="E15" s="169">
        <f>'1.1'!F15/'1.1'!$D15</f>
        <v>0.66062327027584011</v>
      </c>
      <c r="F15" s="170"/>
      <c r="G15" s="169">
        <f>'1.1'!H15/'1.1'!$C15</f>
        <v>0.17465366533563845</v>
      </c>
      <c r="H15" s="169">
        <f>'1.1'!I15/'1.1'!$C15</f>
        <v>6.3826920886778139E-3</v>
      </c>
      <c r="I15" s="169">
        <f>'1.1'!K15/'1.1'!$C15</f>
        <v>5.6573861695098822E-2</v>
      </c>
      <c r="J15" s="171">
        <f>'1.1'!M15/'1.1'!$B15</f>
        <v>6.914789581008266E-3</v>
      </c>
    </row>
    <row r="16" spans="1:10" ht="12.75" customHeight="1" x14ac:dyDescent="0.25">
      <c r="A16" s="285">
        <v>2003.07</v>
      </c>
      <c r="B16" s="168">
        <f>'1.1'!C16/'1.1'!$B16</f>
        <v>0.99389677618432437</v>
      </c>
      <c r="C16" s="169">
        <f>'1.1'!D16/'1.1'!$C16</f>
        <v>0.51334937492282184</v>
      </c>
      <c r="D16" s="169">
        <f>'1.1'!E16/'1.1'!$D16</f>
        <v>0.36985721784810094</v>
      </c>
      <c r="E16" s="169">
        <f>'1.1'!F16/'1.1'!$D16</f>
        <v>0.63014278215189901</v>
      </c>
      <c r="F16" s="170"/>
      <c r="G16" s="169">
        <f>'1.1'!H16/'1.1'!$C16</f>
        <v>0.11140987721460403</v>
      </c>
      <c r="H16" s="169">
        <f>'1.1'!I16/'1.1'!$C16</f>
        <v>2.0834524282258647E-2</v>
      </c>
      <c r="I16" s="169">
        <f>'1.1'!K16/'1.1'!$C16</f>
        <v>0.35440622358031543</v>
      </c>
      <c r="J16" s="171">
        <f>'1.1'!M16/'1.1'!$B16</f>
        <v>6.1032238156756291E-3</v>
      </c>
    </row>
    <row r="17" spans="1:10" ht="12.75" customHeight="1" x14ac:dyDescent="0.25">
      <c r="A17" s="285">
        <v>2003.08</v>
      </c>
      <c r="B17" s="168">
        <f>'1.1'!C17/'1.1'!$B17</f>
        <v>0.99207291347772475</v>
      </c>
      <c r="C17" s="169">
        <f>'1.1'!D17/'1.1'!$C17</f>
        <v>0.76770686258935728</v>
      </c>
      <c r="D17" s="169">
        <f>'1.1'!E17/'1.1'!$D17</f>
        <v>0.31343217426930686</v>
      </c>
      <c r="E17" s="169">
        <f>'1.1'!F17/'1.1'!$D17</f>
        <v>0.68656782573069319</v>
      </c>
      <c r="F17" s="170"/>
      <c r="G17" s="169">
        <f>'1.1'!H17/'1.1'!$C17</f>
        <v>0.14325694715005236</v>
      </c>
      <c r="H17" s="169">
        <f>'1.1'!I17/'1.1'!$C17</f>
        <v>1.5980854662157224E-2</v>
      </c>
      <c r="I17" s="169">
        <f>'1.1'!K17/'1.1'!$C17</f>
        <v>7.305533559843308E-2</v>
      </c>
      <c r="J17" s="171">
        <f>'1.1'!M17/'1.1'!$B17</f>
        <v>7.9270865222752004E-3</v>
      </c>
    </row>
    <row r="18" spans="1:10" ht="12.75" customHeight="1" x14ac:dyDescent="0.25">
      <c r="A18" s="285">
        <v>2003.09</v>
      </c>
      <c r="B18" s="168">
        <f>'1.1'!C18/'1.1'!$B18</f>
        <v>0.99252908515864857</v>
      </c>
      <c r="C18" s="169">
        <f>'1.1'!D18/'1.1'!$C18</f>
        <v>0.79551243764548529</v>
      </c>
      <c r="D18" s="169">
        <f>'1.1'!E18/'1.1'!$D18</f>
        <v>0.45672271692827349</v>
      </c>
      <c r="E18" s="169">
        <f>'1.1'!F18/'1.1'!$D18</f>
        <v>0.54327728307172662</v>
      </c>
      <c r="F18" s="170"/>
      <c r="G18" s="169">
        <f>'1.1'!H18/'1.1'!$C18</f>
        <v>0.14615215346196903</v>
      </c>
      <c r="H18" s="169">
        <f>'1.1'!I18/'1.1'!$C18</f>
        <v>2.0699661219935547E-2</v>
      </c>
      <c r="I18" s="169">
        <f>'1.1'!K18/'1.1'!$C18</f>
        <v>3.7635747672610076E-2</v>
      </c>
      <c r="J18" s="171">
        <f>'1.1'!M18/'1.1'!$B18</f>
        <v>7.4709148413514784E-3</v>
      </c>
    </row>
    <row r="19" spans="1:10" ht="12.75" customHeight="1" x14ac:dyDescent="0.25">
      <c r="A19" s="285">
        <v>2003.1</v>
      </c>
      <c r="B19" s="168">
        <f>'1.1'!C19/'1.1'!$B19</f>
        <v>0.9925237844439817</v>
      </c>
      <c r="C19" s="169">
        <f>'1.1'!D19/'1.1'!$C19</f>
        <v>0.77228581245527883</v>
      </c>
      <c r="D19" s="169">
        <f>'1.1'!E19/'1.1'!$D19</f>
        <v>0.43767017276625447</v>
      </c>
      <c r="E19" s="169">
        <f>'1.1'!F19/'1.1'!$D19</f>
        <v>0.56232982723374547</v>
      </c>
      <c r="F19" s="170"/>
      <c r="G19" s="169">
        <f>'1.1'!H19/'1.1'!$C19</f>
        <v>0.13993123738435154</v>
      </c>
      <c r="H19" s="169">
        <f>'1.1'!I19/'1.1'!$C19</f>
        <v>1.7672475114793879E-2</v>
      </c>
      <c r="I19" s="169">
        <f>'1.1'!K19/'1.1'!$C19</f>
        <v>7.011047504557566E-2</v>
      </c>
      <c r="J19" s="171">
        <f>'1.1'!M19/'1.1'!$B19</f>
        <v>7.4762155560182007E-3</v>
      </c>
    </row>
    <row r="20" spans="1:10" ht="12.75" customHeight="1" x14ac:dyDescent="0.25">
      <c r="A20" s="285">
        <v>2003.11</v>
      </c>
      <c r="B20" s="168">
        <f>'1.1'!C20/'1.1'!$B20</f>
        <v>0.99443701120972838</v>
      </c>
      <c r="C20" s="169">
        <f>'1.1'!D20/'1.1'!$C20</f>
        <v>0.79078033257927527</v>
      </c>
      <c r="D20" s="169">
        <f>'1.1'!E20/'1.1'!$D20</f>
        <v>0.45741171878208264</v>
      </c>
      <c r="E20" s="169">
        <f>'1.1'!F20/'1.1'!$D20</f>
        <v>0.54258828121791725</v>
      </c>
      <c r="F20" s="170"/>
      <c r="G20" s="169">
        <f>'1.1'!H20/'1.1'!$C20</f>
        <v>0.13062243941908885</v>
      </c>
      <c r="H20" s="169">
        <f>'1.1'!I20/'1.1'!$C20</f>
        <v>1.4544682761868542E-2</v>
      </c>
      <c r="I20" s="169">
        <f>'1.1'!K20/'1.1'!$C20</f>
        <v>6.4052545239767375E-2</v>
      </c>
      <c r="J20" s="171">
        <f>'1.1'!M20/'1.1'!$B20</f>
        <v>5.5629887902716238E-3</v>
      </c>
    </row>
    <row r="21" spans="1:10" ht="12.75" customHeight="1" x14ac:dyDescent="0.25">
      <c r="A21" s="285">
        <v>2003.12</v>
      </c>
      <c r="B21" s="168">
        <f>'1.1'!C21/'1.1'!$B21</f>
        <v>0.9926458618456987</v>
      </c>
      <c r="C21" s="169">
        <f>'1.1'!D21/'1.1'!$C21</f>
        <v>0.30954075318456548</v>
      </c>
      <c r="D21" s="169">
        <f>'1.1'!E21/'1.1'!$D21</f>
        <v>0.35407622762199498</v>
      </c>
      <c r="E21" s="169">
        <f>'1.1'!F21/'1.1'!$D21</f>
        <v>0.64592377237800491</v>
      </c>
      <c r="F21" s="170"/>
      <c r="G21" s="169">
        <f>'1.1'!H21/'1.1'!$C21</f>
        <v>9.4367887585273272E-2</v>
      </c>
      <c r="H21" s="169">
        <f>'1.1'!I21/'1.1'!$C21</f>
        <v>2.0008598072181801E-2</v>
      </c>
      <c r="I21" s="169">
        <f>'1.1'!K21/'1.1'!$C21</f>
        <v>0.57608276115797941</v>
      </c>
      <c r="J21" s="171">
        <f>'1.1'!M21/'1.1'!$B21</f>
        <v>7.3541381543013075E-3</v>
      </c>
    </row>
    <row r="22" spans="1:10" ht="12.75" customHeight="1" x14ac:dyDescent="0.25">
      <c r="A22" s="285">
        <v>2004.01</v>
      </c>
      <c r="B22" s="168">
        <f>'1.1'!C22/'1.1'!$B22</f>
        <v>0.99146481854338808</v>
      </c>
      <c r="C22" s="169">
        <f>'1.1'!D22/'1.1'!$C22</f>
        <v>0.9149067275423276</v>
      </c>
      <c r="D22" s="169">
        <f>'1.1'!E22/'1.1'!$D22</f>
        <v>0.36993689011401887</v>
      </c>
      <c r="E22" s="169">
        <f>'1.1'!F22/'1.1'!$D22</f>
        <v>0.63006310988598124</v>
      </c>
      <c r="F22" s="170"/>
      <c r="G22" s="169">
        <f>'1.1'!H22/'1.1'!$C22</f>
        <v>3.9401165067949502E-2</v>
      </c>
      <c r="H22" s="169">
        <f>'1.1'!I22/'1.1'!$C22</f>
        <v>1.5230702463240983E-2</v>
      </c>
      <c r="I22" s="169">
        <f>'1.1'!K22/'1.1'!$C22</f>
        <v>3.0461404926481965E-2</v>
      </c>
      <c r="J22" s="171">
        <f>'1.1'!M22/'1.1'!$B22</f>
        <v>8.5351814566118362E-3</v>
      </c>
    </row>
    <row r="23" spans="1:10" ht="12.75" customHeight="1" x14ac:dyDescent="0.25">
      <c r="A23" s="285">
        <v>2004.02</v>
      </c>
      <c r="B23" s="168">
        <f>'1.1'!C23/'1.1'!$B23</f>
        <v>0.99183863082208801</v>
      </c>
      <c r="C23" s="169">
        <f>'1.1'!D23/'1.1'!$C23</f>
        <v>0.80821206626062969</v>
      </c>
      <c r="D23" s="169">
        <f>'1.1'!E23/'1.1'!$D23</f>
        <v>0.42515682205498784</v>
      </c>
      <c r="E23" s="169">
        <f>'1.1'!F23/'1.1'!$D23</f>
        <v>0.57484317794501216</v>
      </c>
      <c r="F23" s="170"/>
      <c r="G23" s="169">
        <f>'1.1'!H23/'1.1'!$C23</f>
        <v>0.13039047640366436</v>
      </c>
      <c r="H23" s="169">
        <f>'1.1'!I23/'1.1'!$C23</f>
        <v>2.2786685196756879E-2</v>
      </c>
      <c r="I23" s="169">
        <f>'1.1'!K23/'1.1'!$C23</f>
        <v>3.8610772138949145E-2</v>
      </c>
      <c r="J23" s="171">
        <f>'1.1'!M23/'1.1'!$B23</f>
        <v>8.1613691779119073E-3</v>
      </c>
    </row>
    <row r="24" spans="1:10" ht="12.75" customHeight="1" x14ac:dyDescent="0.25">
      <c r="A24" s="285">
        <v>2004.03</v>
      </c>
      <c r="B24" s="168">
        <f>'1.1'!C24/'1.1'!$B24</f>
        <v>0.99214194989806981</v>
      </c>
      <c r="C24" s="169">
        <f>'1.1'!D24/'1.1'!$C24</f>
        <v>0.79407250880665026</v>
      </c>
      <c r="D24" s="169">
        <f>'1.1'!E24/'1.1'!$D24</f>
        <v>0.46448525359543286</v>
      </c>
      <c r="E24" s="169">
        <f>'1.1'!F24/'1.1'!$D24</f>
        <v>0.5355147464045672</v>
      </c>
      <c r="F24" s="170"/>
      <c r="G24" s="169">
        <f>'1.1'!H24/'1.1'!$C24</f>
        <v>0.15785953568933173</v>
      </c>
      <c r="H24" s="169">
        <f>'1.1'!I24/'1.1'!$C24</f>
        <v>1.6659916396278944E-2</v>
      </c>
      <c r="I24" s="169">
        <f>'1.1'!K24/'1.1'!$C24</f>
        <v>3.1408039107739004E-2</v>
      </c>
      <c r="J24" s="171">
        <f>'1.1'!M24/'1.1'!$B24</f>
        <v>7.8580501019302872E-3</v>
      </c>
    </row>
    <row r="25" spans="1:10" ht="12.75" customHeight="1" x14ac:dyDescent="0.25">
      <c r="A25" s="285">
        <v>2004.04</v>
      </c>
      <c r="B25" s="168">
        <f>'1.1'!C25/'1.1'!$B25</f>
        <v>0.992816088403354</v>
      </c>
      <c r="C25" s="169">
        <f>'1.1'!D25/'1.1'!$C25</f>
        <v>0.793632314051398</v>
      </c>
      <c r="D25" s="169">
        <f>'1.1'!E25/'1.1'!$D25</f>
        <v>0.43873050131891406</v>
      </c>
      <c r="E25" s="169">
        <f>'1.1'!F25/'1.1'!$D25</f>
        <v>0.561269498681086</v>
      </c>
      <c r="F25" s="170"/>
      <c r="G25" s="169">
        <f>'1.1'!H25/'1.1'!$C25</f>
        <v>0.14500730807889142</v>
      </c>
      <c r="H25" s="169">
        <f>'1.1'!I25/'1.1'!$C25</f>
        <v>2.633865276482859E-2</v>
      </c>
      <c r="I25" s="169">
        <f>'1.1'!K25/'1.1'!$C25</f>
        <v>3.5021725104881968E-2</v>
      </c>
      <c r="J25" s="171">
        <f>'1.1'!M25/'1.1'!$B25</f>
        <v>7.1839115966459621E-3</v>
      </c>
    </row>
    <row r="26" spans="1:10" ht="12.75" customHeight="1" x14ac:dyDescent="0.25">
      <c r="A26" s="285">
        <v>2004.05</v>
      </c>
      <c r="B26" s="168">
        <f>'1.1'!C26/'1.1'!$B26</f>
        <v>0.99287473243232516</v>
      </c>
      <c r="C26" s="169">
        <f>'1.1'!D26/'1.1'!$C26</f>
        <v>0.88334175484031463</v>
      </c>
      <c r="D26" s="169">
        <f>'1.1'!E26/'1.1'!$D26</f>
        <v>0.23462945066635033</v>
      </c>
      <c r="E26" s="169">
        <f>'1.1'!F26/'1.1'!$D26</f>
        <v>0.76537054933364967</v>
      </c>
      <c r="F26" s="170"/>
      <c r="G26" s="169">
        <f>'1.1'!H26/'1.1'!$C26</f>
        <v>7.8606628712749427E-2</v>
      </c>
      <c r="H26" s="169">
        <f>'1.1'!I26/'1.1'!$C26</f>
        <v>1.1682513821427728E-2</v>
      </c>
      <c r="I26" s="169">
        <f>'1.1'!K26/'1.1'!$C26</f>
        <v>2.6369102625508296E-2</v>
      </c>
      <c r="J26" s="171">
        <f>'1.1'!M26/'1.1'!$B26</f>
        <v>7.1252675676748709E-3</v>
      </c>
    </row>
    <row r="27" spans="1:10" ht="12.75" customHeight="1" x14ac:dyDescent="0.25">
      <c r="A27" s="285">
        <v>2004.06</v>
      </c>
      <c r="B27" s="168">
        <f>'1.1'!C27/'1.1'!$B27</f>
        <v>0.99437608330444283</v>
      </c>
      <c r="C27" s="169">
        <f>'1.1'!D27/'1.1'!$C27</f>
        <v>0.86406063346589435</v>
      </c>
      <c r="D27" s="169">
        <f>'1.1'!E27/'1.1'!$D27</f>
        <v>0.29004511736395772</v>
      </c>
      <c r="E27" s="169">
        <f>'1.1'!F27/'1.1'!$D27</f>
        <v>0.70995488263604223</v>
      </c>
      <c r="F27" s="170"/>
      <c r="G27" s="169">
        <f>'1.1'!H27/'1.1'!$C27</f>
        <v>9.8571189997984546E-2</v>
      </c>
      <c r="H27" s="169">
        <f>'1.1'!I27/'1.1'!$C27</f>
        <v>1.1715428319432588E-2</v>
      </c>
      <c r="I27" s="169">
        <f>'1.1'!K27/'1.1'!$C27</f>
        <v>2.5652748216688614E-2</v>
      </c>
      <c r="J27" s="171">
        <f>'1.1'!M27/'1.1'!$B27</f>
        <v>5.6239166955571931E-3</v>
      </c>
    </row>
    <row r="28" spans="1:10" ht="12.75" customHeight="1" x14ac:dyDescent="0.25">
      <c r="A28" s="285">
        <v>2004.07</v>
      </c>
      <c r="B28" s="168">
        <f>'1.1'!C28/'1.1'!$B28</f>
        <v>0.98990659117607327</v>
      </c>
      <c r="C28" s="169">
        <f>'1.1'!D28/'1.1'!$C28</f>
        <v>0.7657111215908684</v>
      </c>
      <c r="D28" s="169">
        <f>'1.1'!E28/'1.1'!$D28</f>
        <v>0.33981485218497431</v>
      </c>
      <c r="E28" s="169">
        <f>'1.1'!F28/'1.1'!$D28</f>
        <v>0.66018514781502557</v>
      </c>
      <c r="F28" s="170"/>
      <c r="G28" s="169">
        <f>'1.1'!H28/'1.1'!$C28</f>
        <v>0.1570233972316521</v>
      </c>
      <c r="H28" s="169">
        <f>'1.1'!I28/'1.1'!$C28</f>
        <v>1.5181194248947611E-2</v>
      </c>
      <c r="I28" s="169">
        <f>'1.1'!K28/'1.1'!$C28</f>
        <v>6.2084286928532004E-2</v>
      </c>
      <c r="J28" s="171">
        <f>'1.1'!M28/'1.1'!$B28</f>
        <v>1.0093408823926699E-2</v>
      </c>
    </row>
    <row r="29" spans="1:10" ht="12.75" customHeight="1" x14ac:dyDescent="0.25">
      <c r="A29" s="285">
        <v>2004.08</v>
      </c>
      <c r="B29" s="168">
        <f>'1.1'!C29/'1.1'!$B29</f>
        <v>0.99379427729651337</v>
      </c>
      <c r="C29" s="169">
        <f>'1.1'!D29/'1.1'!$C29</f>
        <v>0.82364743612656555</v>
      </c>
      <c r="D29" s="169">
        <f>'1.1'!E29/'1.1'!$D29</f>
        <v>0.37073639266467401</v>
      </c>
      <c r="E29" s="169">
        <f>'1.1'!F29/'1.1'!$D29</f>
        <v>0.62926360733532594</v>
      </c>
      <c r="F29" s="170"/>
      <c r="G29" s="169">
        <f>'1.1'!H29/'1.1'!$C29</f>
        <v>0.10701736782063116</v>
      </c>
      <c r="H29" s="169">
        <f>'1.1'!I29/'1.1'!$C29</f>
        <v>2.3685936539777526E-2</v>
      </c>
      <c r="I29" s="169">
        <f>'1.1'!K29/'1.1'!$C29</f>
        <v>4.5649259513025751E-2</v>
      </c>
      <c r="J29" s="171">
        <f>'1.1'!M29/'1.1'!$B29</f>
        <v>6.2057227034867249E-3</v>
      </c>
    </row>
    <row r="30" spans="1:10" ht="12.75" customHeight="1" x14ac:dyDescent="0.25">
      <c r="A30" s="285">
        <v>2004.09</v>
      </c>
      <c r="B30" s="168">
        <f>'1.1'!C30/'1.1'!$B30</f>
        <v>0.99529244737415734</v>
      </c>
      <c r="C30" s="169">
        <f>'1.1'!D30/'1.1'!$C30</f>
        <v>0.75948872951297741</v>
      </c>
      <c r="D30" s="169">
        <f>'1.1'!E30/'1.1'!$D30</f>
        <v>0.38906901924873816</v>
      </c>
      <c r="E30" s="169">
        <f>'1.1'!F30/'1.1'!$D30</f>
        <v>0.61093098075126184</v>
      </c>
      <c r="F30" s="170"/>
      <c r="G30" s="169">
        <f>'1.1'!H30/'1.1'!$C30</f>
        <v>0.11753598960870236</v>
      </c>
      <c r="H30" s="169">
        <f>'1.1'!I30/'1.1'!$C30</f>
        <v>1.8682783056514055E-2</v>
      </c>
      <c r="I30" s="169">
        <f>'1.1'!K30/'1.1'!$C30</f>
        <v>0.10429249782180622</v>
      </c>
      <c r="J30" s="171">
        <f>'1.1'!M30/'1.1'!$B30</f>
        <v>4.707552625842608E-3</v>
      </c>
    </row>
    <row r="31" spans="1:10" ht="12.75" customHeight="1" x14ac:dyDescent="0.25">
      <c r="A31" s="285">
        <v>2004.1</v>
      </c>
      <c r="B31" s="168">
        <f>'1.1'!C31/'1.1'!$B31</f>
        <v>0.99170910957157266</v>
      </c>
      <c r="C31" s="169">
        <f>'1.1'!D31/'1.1'!$C31</f>
        <v>0.78120734505416667</v>
      </c>
      <c r="D31" s="169">
        <f>'1.1'!E31/'1.1'!$D31</f>
        <v>0.36207752993872083</v>
      </c>
      <c r="E31" s="169">
        <f>'1.1'!F31/'1.1'!$D31</f>
        <v>0.63792247006127911</v>
      </c>
      <c r="F31" s="170"/>
      <c r="G31" s="169">
        <f>'1.1'!H31/'1.1'!$C31</f>
        <v>0.10521622549119289</v>
      </c>
      <c r="H31" s="169">
        <f>'1.1'!I31/'1.1'!$C31</f>
        <v>1.9779019133034315E-2</v>
      </c>
      <c r="I31" s="169">
        <f>'1.1'!K31/'1.1'!$C31</f>
        <v>9.3797410321606128E-2</v>
      </c>
      <c r="J31" s="171">
        <f>'1.1'!M31/'1.1'!$B31</f>
        <v>8.2908904284272524E-3</v>
      </c>
    </row>
    <row r="32" spans="1:10" ht="12.75" customHeight="1" x14ac:dyDescent="0.25">
      <c r="A32" s="285">
        <v>2004.11</v>
      </c>
      <c r="B32" s="168">
        <f>'1.1'!C32/'1.1'!$B32</f>
        <v>0.98841365656038849</v>
      </c>
      <c r="C32" s="169">
        <f>'1.1'!D32/'1.1'!$C32</f>
        <v>0.72607161975134527</v>
      </c>
      <c r="D32" s="169">
        <f>'1.1'!E32/'1.1'!$D32</f>
        <v>0.35336493028883059</v>
      </c>
      <c r="E32" s="169">
        <f>'1.1'!F32/'1.1'!$D32</f>
        <v>0.64663506971116935</v>
      </c>
      <c r="F32" s="170"/>
      <c r="G32" s="169">
        <f>'1.1'!H32/'1.1'!$C32</f>
        <v>0.10714465924140321</v>
      </c>
      <c r="H32" s="169">
        <f>'1.1'!I32/'1.1'!$C32</f>
        <v>9.6862062385222547E-2</v>
      </c>
      <c r="I32" s="169">
        <f>'1.1'!K32/'1.1'!$C32</f>
        <v>6.9921658622029009E-2</v>
      </c>
      <c r="J32" s="171">
        <f>'1.1'!M32/'1.1'!$B32</f>
        <v>1.1586343439611509E-2</v>
      </c>
    </row>
    <row r="33" spans="1:10" ht="12.75" customHeight="1" x14ac:dyDescent="0.25">
      <c r="A33" s="285">
        <v>2004.12</v>
      </c>
      <c r="B33" s="168">
        <f>'1.1'!C33/'1.1'!$B33</f>
        <v>0.99424848680560207</v>
      </c>
      <c r="C33" s="169">
        <f>'1.1'!D33/'1.1'!$C33</f>
        <v>0.28995531565125982</v>
      </c>
      <c r="D33" s="169">
        <f>'1.1'!E33/'1.1'!$D33</f>
        <v>0.37535263611127495</v>
      </c>
      <c r="E33" s="169">
        <f>'1.1'!F33/'1.1'!$D33</f>
        <v>0.6246473638887251</v>
      </c>
      <c r="F33" s="170"/>
      <c r="G33" s="169">
        <f>'1.1'!H33/'1.1'!$C33</f>
        <v>9.3493330852941772E-2</v>
      </c>
      <c r="H33" s="169">
        <f>'1.1'!I33/'1.1'!$C33</f>
        <v>3.0676964982473971E-2</v>
      </c>
      <c r="I33" s="169">
        <f>'1.1'!K33/'1.1'!$C33</f>
        <v>0.58587438851332441</v>
      </c>
      <c r="J33" s="171">
        <f>'1.1'!M33/'1.1'!$B33</f>
        <v>5.7515131943978734E-3</v>
      </c>
    </row>
    <row r="34" spans="1:10" ht="12.75" customHeight="1" x14ac:dyDescent="0.25">
      <c r="A34" s="285">
        <v>2005.01</v>
      </c>
      <c r="B34" s="168">
        <f>'1.1'!C34/'1.1'!$B34</f>
        <v>0.98837468117744776</v>
      </c>
      <c r="C34" s="169">
        <f>'1.1'!D34/'1.1'!$C34</f>
        <v>0.87282276431939576</v>
      </c>
      <c r="D34" s="169">
        <f>'1.1'!E34/'1.1'!$D34</f>
        <v>0.38544363650356089</v>
      </c>
      <c r="E34" s="169">
        <f>'1.1'!F34/'1.1'!$D34</f>
        <v>0.61455636349643905</v>
      </c>
      <c r="F34" s="170"/>
      <c r="G34" s="169">
        <f>'1.1'!H34/'1.1'!$C34</f>
        <v>4.3127540423480396E-2</v>
      </c>
      <c r="H34" s="169">
        <f>'1.1'!I34/'1.1'!$C34</f>
        <v>1.4702570598913769E-2</v>
      </c>
      <c r="I34" s="169">
        <f>'1.1'!K34/'1.1'!$C34</f>
        <v>6.9347124658209941E-2</v>
      </c>
      <c r="J34" s="171">
        <f>'1.1'!M34/'1.1'!$B34</f>
        <v>1.1625318822552249E-2</v>
      </c>
    </row>
    <row r="35" spans="1:10" ht="12.75" customHeight="1" x14ac:dyDescent="0.25">
      <c r="A35" s="285">
        <v>2005.02</v>
      </c>
      <c r="B35" s="168">
        <f>'1.1'!C35/'1.1'!$B35</f>
        <v>0.9862456798469581</v>
      </c>
      <c r="C35" s="169">
        <f>'1.1'!D35/'1.1'!$C35</f>
        <v>0.83173182112671928</v>
      </c>
      <c r="D35" s="169">
        <f>'1.1'!E35/'1.1'!$D35</f>
        <v>0.41340915876661116</v>
      </c>
      <c r="E35" s="169">
        <f>'1.1'!F35/'1.1'!$D35</f>
        <v>0.58659084123338889</v>
      </c>
      <c r="F35" s="170"/>
      <c r="G35" s="169">
        <f>'1.1'!H35/'1.1'!$C35</f>
        <v>0.12665838464102933</v>
      </c>
      <c r="H35" s="169">
        <f>'1.1'!I35/'1.1'!$C35</f>
        <v>2.1262147602194456E-2</v>
      </c>
      <c r="I35" s="169">
        <f>'1.1'!K35/'1.1'!$C35</f>
        <v>2.0347646630057063E-2</v>
      </c>
      <c r="J35" s="171">
        <f>'1.1'!M35/'1.1'!$B35</f>
        <v>1.375432015304184E-2</v>
      </c>
    </row>
    <row r="36" spans="1:10" ht="12.75" customHeight="1" x14ac:dyDescent="0.25">
      <c r="A36" s="285">
        <v>2005.03</v>
      </c>
      <c r="B36" s="168">
        <f>'1.1'!C36/'1.1'!$B36</f>
        <v>0.99642724216700651</v>
      </c>
      <c r="C36" s="169">
        <f>'1.1'!D36/'1.1'!$C36</f>
        <v>0.78916858984792204</v>
      </c>
      <c r="D36" s="169">
        <f>'1.1'!E36/'1.1'!$D36</f>
        <v>0.36361052337636801</v>
      </c>
      <c r="E36" s="169">
        <f>'1.1'!F36/'1.1'!$D36</f>
        <v>0.63638947662363188</v>
      </c>
      <c r="F36" s="170"/>
      <c r="G36" s="169">
        <f>'1.1'!H36/'1.1'!$C36</f>
        <v>0.13529544007491617</v>
      </c>
      <c r="H36" s="169">
        <f>'1.1'!I36/'1.1'!$C36</f>
        <v>1.9840144039254496E-2</v>
      </c>
      <c r="I36" s="169">
        <f>'1.1'!K36/'1.1'!$C36</f>
        <v>5.5695826037907188E-2</v>
      </c>
      <c r="J36" s="171">
        <f>'1.1'!M36/'1.1'!$B36</f>
        <v>3.5727578329934691E-3</v>
      </c>
    </row>
    <row r="37" spans="1:10" ht="12.75" customHeight="1" x14ac:dyDescent="0.25">
      <c r="A37" s="285">
        <v>2005.04</v>
      </c>
      <c r="B37" s="168">
        <f>'1.1'!C37/'1.1'!$B37</f>
        <v>0.98977774836829036</v>
      </c>
      <c r="C37" s="169">
        <f>'1.1'!D37/'1.1'!$C37</f>
        <v>0.80672212727098358</v>
      </c>
      <c r="D37" s="169">
        <f>'1.1'!E37/'1.1'!$D37</f>
        <v>0.3721692209464193</v>
      </c>
      <c r="E37" s="169">
        <f>'1.1'!F37/'1.1'!$D37</f>
        <v>0.62783077905358065</v>
      </c>
      <c r="F37" s="170"/>
      <c r="G37" s="169">
        <f>'1.1'!H37/'1.1'!$C37</f>
        <v>0.11613534119268044</v>
      </c>
      <c r="H37" s="169">
        <f>'1.1'!I37/'1.1'!$C37</f>
        <v>1.6018667750714539E-2</v>
      </c>
      <c r="I37" s="169">
        <f>'1.1'!K37/'1.1'!$C37</f>
        <v>6.1123863785621291E-2</v>
      </c>
      <c r="J37" s="171">
        <f>'1.1'!M37/'1.1'!$B37</f>
        <v>1.0222251631709704E-2</v>
      </c>
    </row>
    <row r="38" spans="1:10" ht="12.75" customHeight="1" x14ac:dyDescent="0.25">
      <c r="A38" s="285">
        <v>2005.05</v>
      </c>
      <c r="B38" s="168">
        <f>'1.1'!C38/'1.1'!$B38</f>
        <v>0.9899178406273027</v>
      </c>
      <c r="C38" s="169">
        <f>'1.1'!D38/'1.1'!$C38</f>
        <v>0.88833045385951859</v>
      </c>
      <c r="D38" s="169">
        <f>'1.1'!E38/'1.1'!$D38</f>
        <v>0.30369668800064131</v>
      </c>
      <c r="E38" s="169">
        <f>'1.1'!F38/'1.1'!$D38</f>
        <v>0.69630331199935869</v>
      </c>
      <c r="F38" s="170"/>
      <c r="G38" s="169">
        <f>'1.1'!H38/'1.1'!$C38</f>
        <v>4.5831800696093432E-2</v>
      </c>
      <c r="H38" s="169">
        <f>'1.1'!I38/'1.1'!$C38</f>
        <v>1.6914116923558282E-2</v>
      </c>
      <c r="I38" s="169">
        <f>'1.1'!K38/'1.1'!$C38</f>
        <v>4.8923628520829876E-2</v>
      </c>
      <c r="J38" s="171">
        <f>'1.1'!M38/'1.1'!$B38</f>
        <v>1.008215937269726E-2</v>
      </c>
    </row>
    <row r="39" spans="1:10" ht="12.75" customHeight="1" x14ac:dyDescent="0.25">
      <c r="A39" s="285">
        <v>2005.06</v>
      </c>
      <c r="B39" s="168">
        <f>'1.1'!C39/'1.1'!$B39</f>
        <v>0.98918968867692347</v>
      </c>
      <c r="C39" s="169">
        <f>'1.1'!D39/'1.1'!$C39</f>
        <v>0.78573612180075558</v>
      </c>
      <c r="D39" s="169">
        <f>'1.1'!E39/'1.1'!$D39</f>
        <v>0.32901775988836468</v>
      </c>
      <c r="E39" s="169">
        <f>'1.1'!F39/'1.1'!$D39</f>
        <v>0.67098224011163532</v>
      </c>
      <c r="F39" s="170"/>
      <c r="G39" s="169">
        <f>'1.1'!H39/'1.1'!$C39</f>
        <v>0.16955657749306521</v>
      </c>
      <c r="H39" s="169">
        <f>'1.1'!I39/'1.1'!$C39</f>
        <v>1.2584277235813434E-2</v>
      </c>
      <c r="I39" s="169">
        <f>'1.1'!K39/'1.1'!$C39</f>
        <v>3.2123023470365879E-2</v>
      </c>
      <c r="J39" s="171">
        <f>'1.1'!M39/'1.1'!$B39</f>
        <v>1.0810311323076494E-2</v>
      </c>
    </row>
    <row r="40" spans="1:10" ht="12.75" customHeight="1" x14ac:dyDescent="0.25">
      <c r="A40" s="285">
        <v>2005.07</v>
      </c>
      <c r="B40" s="168">
        <f>'1.1'!C40/'1.1'!$B40</f>
        <v>0.983671155605229</v>
      </c>
      <c r="C40" s="169">
        <f>'1.1'!D40/'1.1'!$C40</f>
        <v>0.77937572634220642</v>
      </c>
      <c r="D40" s="169">
        <f>'1.1'!E40/'1.1'!$D40</f>
        <v>0.37811955637907185</v>
      </c>
      <c r="E40" s="169">
        <f>'1.1'!F40/'1.1'!$D40</f>
        <v>0.62188044362092809</v>
      </c>
      <c r="F40" s="170"/>
      <c r="G40" s="169">
        <f>'1.1'!H40/'1.1'!$C40</f>
        <v>0.12971085905340105</v>
      </c>
      <c r="H40" s="169">
        <f>'1.1'!I40/'1.1'!$C40</f>
        <v>1.6792923716734954E-2</v>
      </c>
      <c r="I40" s="169">
        <f>'1.1'!K40/'1.1'!$C40</f>
        <v>7.4120490887657722E-2</v>
      </c>
      <c r="J40" s="171">
        <f>'1.1'!M40/'1.1'!$B40</f>
        <v>1.632884439477101E-2</v>
      </c>
    </row>
    <row r="41" spans="1:10" ht="12.75" customHeight="1" x14ac:dyDescent="0.25">
      <c r="A41" s="285">
        <v>2005.08</v>
      </c>
      <c r="B41" s="168">
        <f>'1.1'!C41/'1.1'!$B41</f>
        <v>0.96529722229234949</v>
      </c>
      <c r="C41" s="169">
        <f>'1.1'!D41/'1.1'!$C41</f>
        <v>0.81944486570628461</v>
      </c>
      <c r="D41" s="169">
        <f>'1.1'!E41/'1.1'!$D41</f>
        <v>0.34045548923308405</v>
      </c>
      <c r="E41" s="169">
        <f>'1.1'!F41/'1.1'!$D41</f>
        <v>0.65954451076691589</v>
      </c>
      <c r="F41" s="170"/>
      <c r="G41" s="169">
        <f>'1.1'!H41/'1.1'!$C41</f>
        <v>0.12251238255747102</v>
      </c>
      <c r="H41" s="169">
        <f>'1.1'!I41/'1.1'!$C41</f>
        <v>1.9079797283540569E-2</v>
      </c>
      <c r="I41" s="169">
        <f>'1.1'!K41/'1.1'!$C41</f>
        <v>3.896295445270391E-2</v>
      </c>
      <c r="J41" s="171">
        <f>'1.1'!M41/'1.1'!$B41</f>
        <v>3.4702777707650581E-2</v>
      </c>
    </row>
    <row r="42" spans="1:10" ht="12.75" customHeight="1" x14ac:dyDescent="0.25">
      <c r="A42" s="285">
        <v>2005.09</v>
      </c>
      <c r="B42" s="168">
        <f>'1.1'!C42/'1.1'!$B42</f>
        <v>0.9763997127317966</v>
      </c>
      <c r="C42" s="169">
        <f>'1.1'!D42/'1.1'!$C42</f>
        <v>0.80159864640082301</v>
      </c>
      <c r="D42" s="169">
        <f>'1.1'!E42/'1.1'!$D42</f>
        <v>0.36829153216132204</v>
      </c>
      <c r="E42" s="169">
        <f>'1.1'!F42/'1.1'!$D42</f>
        <v>0.63170846783867796</v>
      </c>
      <c r="F42" s="170"/>
      <c r="G42" s="169">
        <f>'1.1'!H42/'1.1'!$C42</f>
        <v>0.12629202914384149</v>
      </c>
      <c r="H42" s="169">
        <f>'1.1'!I42/'1.1'!$C42</f>
        <v>2.0343692094940993E-2</v>
      </c>
      <c r="I42" s="169">
        <f>'1.1'!K42/'1.1'!$C42</f>
        <v>5.1765632360394401E-2</v>
      </c>
      <c r="J42" s="171">
        <f>'1.1'!M42/'1.1'!$B42</f>
        <v>2.3600287268203356E-2</v>
      </c>
    </row>
    <row r="43" spans="1:10" ht="12.75" customHeight="1" x14ac:dyDescent="0.25">
      <c r="A43" s="285">
        <v>2005.1</v>
      </c>
      <c r="B43" s="168">
        <f>'1.1'!C43/'1.1'!$B43</f>
        <v>0.99116498404698117</v>
      </c>
      <c r="C43" s="169">
        <f>'1.1'!D43/'1.1'!$C43</f>
        <v>0.7008214903806621</v>
      </c>
      <c r="D43" s="169">
        <f>'1.1'!E43/'1.1'!$D43</f>
        <v>0.35294827845021226</v>
      </c>
      <c r="E43" s="169">
        <f>'1.1'!F43/'1.1'!$D43</f>
        <v>0.64705172154978774</v>
      </c>
      <c r="F43" s="170"/>
      <c r="G43" s="169">
        <f>'1.1'!H43/'1.1'!$C43</f>
        <v>9.6106639330589105E-2</v>
      </c>
      <c r="H43" s="169">
        <f>'1.1'!I43/'1.1'!$C43</f>
        <v>1.6855127302497903E-2</v>
      </c>
      <c r="I43" s="169">
        <f>'1.1'!K43/'1.1'!$C43</f>
        <v>0.18621674298625099</v>
      </c>
      <c r="J43" s="171">
        <f>'1.1'!M43/'1.1'!$B43</f>
        <v>8.8350159530188477E-3</v>
      </c>
    </row>
    <row r="44" spans="1:10" ht="12.75" customHeight="1" x14ac:dyDescent="0.25">
      <c r="A44" s="285">
        <v>2005.11</v>
      </c>
      <c r="B44" s="168">
        <f>'1.1'!C44/'1.1'!$B44</f>
        <v>0.99423735018693038</v>
      </c>
      <c r="C44" s="169">
        <f>'1.1'!D44/'1.1'!$C44</f>
        <v>0.78150646288163217</v>
      </c>
      <c r="D44" s="169">
        <f>'1.1'!E44/'1.1'!$D44</f>
        <v>0.35476363835771735</v>
      </c>
      <c r="E44" s="169">
        <f>'1.1'!F44/'1.1'!$D44</f>
        <v>0.6452363616422826</v>
      </c>
      <c r="F44" s="170"/>
      <c r="G44" s="169">
        <f>'1.1'!H44/'1.1'!$C44</f>
        <v>0.10819294120973855</v>
      </c>
      <c r="H44" s="169">
        <f>'1.1'!I44/'1.1'!$C44</f>
        <v>3.7937784580038193E-2</v>
      </c>
      <c r="I44" s="169">
        <f>'1.1'!K44/'1.1'!$C44</f>
        <v>7.236281132859132E-2</v>
      </c>
      <c r="J44" s="171">
        <f>'1.1'!M44/'1.1'!$B44</f>
        <v>5.7626498130696783E-3</v>
      </c>
    </row>
    <row r="45" spans="1:10" ht="12.75" customHeight="1" x14ac:dyDescent="0.25">
      <c r="A45" s="285">
        <v>2005.12</v>
      </c>
      <c r="B45" s="168">
        <f>'1.1'!C45/'1.1'!$B45</f>
        <v>0.94897291099869296</v>
      </c>
      <c r="C45" s="169">
        <f>'1.1'!D45/'1.1'!$C45</f>
        <v>0.3139138207982583</v>
      </c>
      <c r="D45" s="169">
        <f>'1.1'!E45/'1.1'!$D45</f>
        <v>0.2973217804533313</v>
      </c>
      <c r="E45" s="169">
        <f>'1.1'!F45/'1.1'!$D45</f>
        <v>0.70267821954666876</v>
      </c>
      <c r="F45" s="170"/>
      <c r="G45" s="169">
        <f>'1.1'!H45/'1.1'!$C45</f>
        <v>9.4395329628821981E-2</v>
      </c>
      <c r="H45" s="169">
        <f>'1.1'!I45/'1.1'!$C45</f>
        <v>2.1281414063636674E-2</v>
      </c>
      <c r="I45" s="169">
        <f>'1.1'!K45/'1.1'!$C45</f>
        <v>0.57040943550928291</v>
      </c>
      <c r="J45" s="171">
        <f>'1.1'!M45/'1.1'!$B45</f>
        <v>5.102708900130698E-2</v>
      </c>
    </row>
    <row r="46" spans="1:10" ht="12.75" customHeight="1" x14ac:dyDescent="0.25">
      <c r="A46" s="285">
        <v>2006.01</v>
      </c>
      <c r="B46" s="168">
        <f>'1.1'!C46/'1.1'!$B46</f>
        <v>0.99317200293603869</v>
      </c>
      <c r="C46" s="169">
        <f>'1.1'!D46/'1.1'!$C46</f>
        <v>0.87562610122722873</v>
      </c>
      <c r="D46" s="169">
        <f>'1.1'!E46/'1.1'!$D46</f>
        <v>0.35070844513230598</v>
      </c>
      <c r="E46" s="169">
        <f>'1.1'!F46/'1.1'!$D46</f>
        <v>0.64929155486769397</v>
      </c>
      <c r="F46" s="170"/>
      <c r="G46" s="169">
        <f>'1.1'!H46/'1.1'!$C46</f>
        <v>4.4166275611101355E-2</v>
      </c>
      <c r="H46" s="169">
        <f>'1.1'!I46/'1.1'!$C46</f>
        <v>1.3958209745017883E-2</v>
      </c>
      <c r="I46" s="169">
        <f>'1.1'!K46/'1.1'!$C46</f>
        <v>6.6249413416652039E-2</v>
      </c>
      <c r="J46" s="171">
        <f>'1.1'!M46/'1.1'!$B46</f>
        <v>6.8279970639612622E-3</v>
      </c>
    </row>
    <row r="47" spans="1:10" ht="12.75" customHeight="1" x14ac:dyDescent="0.25">
      <c r="A47" s="285">
        <v>2006.02</v>
      </c>
      <c r="B47" s="168">
        <f>'1.1'!C47/'1.1'!$B47</f>
        <v>0.9790976210770298</v>
      </c>
      <c r="C47" s="169">
        <f>'1.1'!D47/'1.1'!$C47</f>
        <v>0.83103574177955142</v>
      </c>
      <c r="D47" s="169">
        <f>'1.1'!E47/'1.1'!$D47</f>
        <v>0.41178395015511204</v>
      </c>
      <c r="E47" s="169">
        <f>'1.1'!F47/'1.1'!$D47</f>
        <v>0.58821604984488796</v>
      </c>
      <c r="F47" s="170"/>
      <c r="G47" s="169">
        <f>'1.1'!H47/'1.1'!$C47</f>
        <v>0.11842095419554129</v>
      </c>
      <c r="H47" s="169">
        <f>'1.1'!I47/'1.1'!$C47</f>
        <v>1.5327211328852801E-2</v>
      </c>
      <c r="I47" s="169">
        <f>'1.1'!K47/'1.1'!$C47</f>
        <v>3.5216092696054656E-2</v>
      </c>
      <c r="J47" s="171">
        <f>'1.1'!M47/'1.1'!$B47</f>
        <v>2.0902378922970092E-2</v>
      </c>
    </row>
    <row r="48" spans="1:10" ht="12.75" customHeight="1" x14ac:dyDescent="0.25">
      <c r="A48" s="285">
        <v>2006.03</v>
      </c>
      <c r="B48" s="168">
        <f>'1.1'!C48/'1.1'!$B48</f>
        <v>0.99129293027813514</v>
      </c>
      <c r="C48" s="169">
        <f>'1.1'!D48/'1.1'!$C48</f>
        <v>0.79613996289878053</v>
      </c>
      <c r="D48" s="169">
        <f>'1.1'!E48/'1.1'!$D48</f>
        <v>0.37601276694299546</v>
      </c>
      <c r="E48" s="169">
        <f>'1.1'!F48/'1.1'!$D48</f>
        <v>0.62398723305700454</v>
      </c>
      <c r="F48" s="170"/>
      <c r="G48" s="169">
        <f>'1.1'!H48/'1.1'!$C48</f>
        <v>0.13563433330181332</v>
      </c>
      <c r="H48" s="169">
        <f>'1.1'!I48/'1.1'!$C48</f>
        <v>1.8588440256724414E-2</v>
      </c>
      <c r="I48" s="169">
        <f>'1.1'!K48/'1.1'!$C48</f>
        <v>4.9637263542681692E-2</v>
      </c>
      <c r="J48" s="171">
        <f>'1.1'!M48/'1.1'!$B48</f>
        <v>8.7070697218648487E-3</v>
      </c>
    </row>
    <row r="49" spans="1:10" ht="12.75" customHeight="1" x14ac:dyDescent="0.25">
      <c r="A49" s="285">
        <v>2006.04</v>
      </c>
      <c r="B49" s="168">
        <f>'1.1'!C49/'1.1'!$B49</f>
        <v>0.96367665866323426</v>
      </c>
      <c r="C49" s="169">
        <f>'1.1'!D49/'1.1'!$C49</f>
        <v>0.75100134248539951</v>
      </c>
      <c r="D49" s="169">
        <f>'1.1'!E49/'1.1'!$D49</f>
        <v>0.40583624496597992</v>
      </c>
      <c r="E49" s="169">
        <f>'1.1'!F49/'1.1'!$D49</f>
        <v>0.59416375503402008</v>
      </c>
      <c r="F49" s="170"/>
      <c r="G49" s="169">
        <f>'1.1'!H49/'1.1'!$C49</f>
        <v>0.173994474746441</v>
      </c>
      <c r="H49" s="169">
        <f>'1.1'!I49/'1.1'!$C49</f>
        <v>1.6561837311750947E-2</v>
      </c>
      <c r="I49" s="169">
        <f>'1.1'!K49/'1.1'!$C49</f>
        <v>5.8442345456408494E-2</v>
      </c>
      <c r="J49" s="171">
        <f>'1.1'!M49/'1.1'!$B49</f>
        <v>3.6323341336765777E-2</v>
      </c>
    </row>
    <row r="50" spans="1:10" ht="12.75" customHeight="1" x14ac:dyDescent="0.25">
      <c r="A50" s="285">
        <v>2006.05</v>
      </c>
      <c r="B50" s="168">
        <f>'1.1'!C50/'1.1'!$B50</f>
        <v>0.97824370628357715</v>
      </c>
      <c r="C50" s="169">
        <f>'1.1'!D50/'1.1'!$C50</f>
        <v>0.82760336815988478</v>
      </c>
      <c r="D50" s="169">
        <f>'1.1'!E50/'1.1'!$D50</f>
        <v>0.29770841296624712</v>
      </c>
      <c r="E50" s="169">
        <f>'1.1'!F50/'1.1'!$D50</f>
        <v>0.70229158703375294</v>
      </c>
      <c r="F50" s="170"/>
      <c r="G50" s="169">
        <f>'1.1'!H50/'1.1'!$C50</f>
        <v>0.11955855158016211</v>
      </c>
      <c r="H50" s="169">
        <f>'1.1'!I50/'1.1'!$C50</f>
        <v>2.337341351981842E-2</v>
      </c>
      <c r="I50" s="169">
        <f>'1.1'!K50/'1.1'!$C50</f>
        <v>2.9464666740134753E-2</v>
      </c>
      <c r="J50" s="171">
        <f>'1.1'!M50/'1.1'!$B50</f>
        <v>2.1756293716422768E-2</v>
      </c>
    </row>
    <row r="51" spans="1:10" ht="12.75" customHeight="1" x14ac:dyDescent="0.25">
      <c r="A51" s="285">
        <v>2006.06</v>
      </c>
      <c r="B51" s="168">
        <f>'1.1'!C51/'1.1'!$B51</f>
        <v>0.97580071788064737</v>
      </c>
      <c r="C51" s="169">
        <f>'1.1'!D51/'1.1'!$C51</f>
        <v>0.76885332490555924</v>
      </c>
      <c r="D51" s="169">
        <f>'1.1'!E51/'1.1'!$D51</f>
        <v>0.32036485226847744</v>
      </c>
      <c r="E51" s="169">
        <f>'1.1'!F51/'1.1'!$D51</f>
        <v>0.67963514773152245</v>
      </c>
      <c r="F51" s="170"/>
      <c r="G51" s="169">
        <f>'1.1'!H51/'1.1'!$C51</f>
        <v>0.1444835193593238</v>
      </c>
      <c r="H51" s="169">
        <f>'1.1'!I51/'1.1'!$C51</f>
        <v>5.6203010795557853E-2</v>
      </c>
      <c r="I51" s="169">
        <f>'1.1'!K51/'1.1'!$C51</f>
        <v>3.0460144939558929E-2</v>
      </c>
      <c r="J51" s="171">
        <f>'1.1'!M51/'1.1'!$B51</f>
        <v>2.4199282119352718E-2</v>
      </c>
    </row>
    <row r="52" spans="1:10" ht="12.75" customHeight="1" x14ac:dyDescent="0.25">
      <c r="A52" s="285">
        <v>2006.07</v>
      </c>
      <c r="B52" s="168">
        <f>'1.1'!C52/'1.1'!$B52</f>
        <v>0.97785974530570552</v>
      </c>
      <c r="C52" s="169">
        <f>'1.1'!D52/'1.1'!$C52</f>
        <v>0.74170764650872945</v>
      </c>
      <c r="D52" s="169">
        <f>'1.1'!E52/'1.1'!$D52</f>
        <v>0.3716013213611542</v>
      </c>
      <c r="E52" s="169">
        <f>'1.1'!F52/'1.1'!$D52</f>
        <v>0.6283986786388458</v>
      </c>
      <c r="F52" s="170"/>
      <c r="G52" s="169">
        <f>'1.1'!H52/'1.1'!$C52</f>
        <v>0.14180756662265834</v>
      </c>
      <c r="H52" s="169">
        <f>'1.1'!I52/'1.1'!$C52</f>
        <v>5.8242393434306067E-2</v>
      </c>
      <c r="I52" s="169">
        <f>'1.1'!K52/'1.1'!$C52</f>
        <v>5.8242393434306067E-2</v>
      </c>
      <c r="J52" s="171">
        <f>'1.1'!M52/'1.1'!$B52</f>
        <v>2.2140254694294419E-2</v>
      </c>
    </row>
    <row r="53" spans="1:10" ht="12.75" customHeight="1" x14ac:dyDescent="0.25">
      <c r="A53" s="285">
        <v>2006.08</v>
      </c>
      <c r="B53" s="168">
        <f>'1.1'!C53/'1.1'!$B53</f>
        <v>0.94280952322815892</v>
      </c>
      <c r="C53" s="169">
        <f>'1.1'!D53/'1.1'!$C53</f>
        <v>0.81051847177678549</v>
      </c>
      <c r="D53" s="169">
        <f>'1.1'!E53/'1.1'!$D53</f>
        <v>0.33076812567460878</v>
      </c>
      <c r="E53" s="169">
        <f>'1.1'!F53/'1.1'!$D53</f>
        <v>0.66923187432539122</v>
      </c>
      <c r="F53" s="170"/>
      <c r="G53" s="169">
        <f>'1.1'!H53/'1.1'!$C53</f>
        <v>0.13680342854868985</v>
      </c>
      <c r="H53" s="169">
        <f>'1.1'!I53/'1.1'!$C53</f>
        <v>1.8357519583546492E-2</v>
      </c>
      <c r="I53" s="169">
        <f>'1.1'!K53/'1.1'!$C53</f>
        <v>3.4320580090978228E-2</v>
      </c>
      <c r="J53" s="171">
        <f>'1.1'!M53/'1.1'!$B53</f>
        <v>5.7190476771841067E-2</v>
      </c>
    </row>
    <row r="54" spans="1:10" ht="12.75" customHeight="1" x14ac:dyDescent="0.25">
      <c r="A54" s="285">
        <v>2006.09</v>
      </c>
      <c r="B54" s="168">
        <f>'1.1'!C54/'1.1'!$B54</f>
        <v>0.94618582878842838</v>
      </c>
      <c r="C54" s="169">
        <f>'1.1'!D54/'1.1'!$C54</f>
        <v>0.81062725141471759</v>
      </c>
      <c r="D54" s="169">
        <f>'1.1'!E54/'1.1'!$D54</f>
        <v>0.34658436148439525</v>
      </c>
      <c r="E54" s="169">
        <f>'1.1'!F54/'1.1'!$D54</f>
        <v>0.65341563851560491</v>
      </c>
      <c r="F54" s="170"/>
      <c r="G54" s="169">
        <f>'1.1'!H54/'1.1'!$C54</f>
        <v>0.13580641371090968</v>
      </c>
      <c r="H54" s="169">
        <f>'1.1'!I54/'1.1'!$C54</f>
        <v>1.7015188724800755E-2</v>
      </c>
      <c r="I54" s="169">
        <f>'1.1'!K54/'1.1'!$C54</f>
        <v>3.6551146149571986E-2</v>
      </c>
      <c r="J54" s="171">
        <f>'1.1'!M54/'1.1'!$B54</f>
        <v>5.3814171211571532E-2</v>
      </c>
    </row>
    <row r="55" spans="1:10" ht="12.75" customHeight="1" x14ac:dyDescent="0.25">
      <c r="A55" s="285">
        <v>2006.1</v>
      </c>
      <c r="B55" s="168">
        <f>'1.1'!C55/'1.1'!$B55</f>
        <v>0.94311592168228253</v>
      </c>
      <c r="C55" s="169">
        <f>'1.1'!D55/'1.1'!$C55</f>
        <v>0.81205956649078226</v>
      </c>
      <c r="D55" s="169">
        <f>'1.1'!E55/'1.1'!$D55</f>
        <v>0.34627251517857593</v>
      </c>
      <c r="E55" s="169">
        <f>'1.1'!F55/'1.1'!$D55</f>
        <v>0.65372748482142418</v>
      </c>
      <c r="F55" s="170"/>
      <c r="G55" s="169">
        <f>'1.1'!H55/'1.1'!$C55</f>
        <v>0.13244437497920053</v>
      </c>
      <c r="H55" s="169">
        <f>'1.1'!I55/'1.1'!$C55</f>
        <v>1.4923309856811331E-2</v>
      </c>
      <c r="I55" s="169">
        <f>'1.1'!K55/'1.1'!$C55</f>
        <v>4.0572748673205782E-2</v>
      </c>
      <c r="J55" s="171">
        <f>'1.1'!M55/'1.1'!$B55</f>
        <v>5.6884078317717565E-2</v>
      </c>
    </row>
    <row r="56" spans="1:10" ht="12.75" customHeight="1" x14ac:dyDescent="0.25">
      <c r="A56" s="285">
        <v>2006.11</v>
      </c>
      <c r="B56" s="168">
        <f>'1.1'!C56/'1.1'!$B56</f>
        <v>0.98468084953191481</v>
      </c>
      <c r="C56" s="169">
        <f>'1.1'!D56/'1.1'!$C56</f>
        <v>0.80059501997266747</v>
      </c>
      <c r="D56" s="169">
        <f>'1.1'!E56/'1.1'!$D56</f>
        <v>0.34864110324905312</v>
      </c>
      <c r="E56" s="169">
        <f>'1.1'!F56/'1.1'!$D56</f>
        <v>0.65135889675094694</v>
      </c>
      <c r="F56" s="170"/>
      <c r="G56" s="169">
        <f>'1.1'!H56/'1.1'!$C56</f>
        <v>0.13059305893763043</v>
      </c>
      <c r="H56" s="169">
        <f>'1.1'!I56/'1.1'!$C56</f>
        <v>1.5557477811584836E-2</v>
      </c>
      <c r="I56" s="169">
        <f>'1.1'!K56/'1.1'!$C56</f>
        <v>5.3254443278117326E-2</v>
      </c>
      <c r="J56" s="171">
        <f>'1.1'!M56/'1.1'!$B56</f>
        <v>1.5319150468085229E-2</v>
      </c>
    </row>
    <row r="57" spans="1:10" ht="12.75" customHeight="1" x14ac:dyDescent="0.25">
      <c r="A57" s="285">
        <v>2006.12</v>
      </c>
      <c r="B57" s="168">
        <f>'1.1'!C57/'1.1'!$B57</f>
        <v>0.9510711219750505</v>
      </c>
      <c r="C57" s="169">
        <f>'1.1'!D57/'1.1'!$C57</f>
        <v>0.63077733057695762</v>
      </c>
      <c r="D57" s="169">
        <f>'1.1'!E57/'1.1'!$D57</f>
        <v>0.31289710428505946</v>
      </c>
      <c r="E57" s="169">
        <f>'1.1'!F57/'1.1'!$D57</f>
        <v>0.68710289571494065</v>
      </c>
      <c r="F57" s="170"/>
      <c r="G57" s="169">
        <f>'1.1'!H57/'1.1'!$C57</f>
        <v>0.22410590549601023</v>
      </c>
      <c r="H57" s="169">
        <f>'1.1'!I57/'1.1'!$C57</f>
        <v>5.399411366850275E-2</v>
      </c>
      <c r="I57" s="169">
        <f>'1.1'!K57/'1.1'!$C57</f>
        <v>9.1122650258529392E-2</v>
      </c>
      <c r="J57" s="171">
        <f>'1.1'!M57/'1.1'!$B57</f>
        <v>4.8928878024949579E-2</v>
      </c>
    </row>
    <row r="58" spans="1:10" ht="12.75" customHeight="1" x14ac:dyDescent="0.25">
      <c r="A58" s="285">
        <v>2007.01</v>
      </c>
      <c r="B58" s="168">
        <f>'1.1'!C58/'1.1'!$B58</f>
        <v>0.95846951092867039</v>
      </c>
      <c r="C58" s="169">
        <f>'1.1'!D58/'1.1'!$C58</f>
        <v>0.85737206560279022</v>
      </c>
      <c r="D58" s="169">
        <f>'1.1'!E58/'1.1'!$D58</f>
        <v>0.34262107403192993</v>
      </c>
      <c r="E58" s="169">
        <f>'1.1'!F58/'1.1'!$D58</f>
        <v>0.65737892596807002</v>
      </c>
      <c r="F58" s="170"/>
      <c r="G58" s="169">
        <f>'1.1'!H58/'1.1'!$C58</f>
        <v>4.7269096785266314E-2</v>
      </c>
      <c r="H58" s="169">
        <f>'1.1'!I58/'1.1'!$C58</f>
        <v>1.6577009636499645E-2</v>
      </c>
      <c r="I58" s="169">
        <f>'1.1'!K58/'1.1'!$C58</f>
        <v>7.8781827975443849E-2</v>
      </c>
      <c r="J58" s="171">
        <f>'1.1'!M58/'1.1'!$B58</f>
        <v>4.1530489071329668E-2</v>
      </c>
    </row>
    <row r="59" spans="1:10" ht="12.75" customHeight="1" x14ac:dyDescent="0.25">
      <c r="A59" s="285">
        <v>2007.02</v>
      </c>
      <c r="B59" s="168">
        <f>'1.1'!C59/'1.1'!$B59</f>
        <v>0.9681864414355712</v>
      </c>
      <c r="C59" s="169">
        <f>'1.1'!D59/'1.1'!$C59</f>
        <v>0.75375929455224533</v>
      </c>
      <c r="D59" s="169">
        <f>'1.1'!E59/'1.1'!$D59</f>
        <v>0.39040436579795612</v>
      </c>
      <c r="E59" s="169">
        <f>'1.1'!F59/'1.1'!$D59</f>
        <v>0.60959563420204377</v>
      </c>
      <c r="F59" s="170"/>
      <c r="G59" s="169">
        <f>'1.1'!H59/'1.1'!$C59</f>
        <v>0.1194991658790574</v>
      </c>
      <c r="H59" s="169">
        <f>'1.1'!I59/'1.1'!$C59</f>
        <v>7.819081224185237E-2</v>
      </c>
      <c r="I59" s="169">
        <f>'1.1'!K59/'1.1'!$C59</f>
        <v>4.8550727326844872E-2</v>
      </c>
      <c r="J59" s="171">
        <f>'1.1'!M59/'1.1'!$B59</f>
        <v>3.1813558564428829E-2</v>
      </c>
    </row>
    <row r="60" spans="1:10" ht="12.75" customHeight="1" x14ac:dyDescent="0.25">
      <c r="A60" s="285">
        <v>2007.03</v>
      </c>
      <c r="B60" s="168">
        <f>'1.1'!C60/'1.1'!$B60</f>
        <v>0.96661710433449965</v>
      </c>
      <c r="C60" s="169">
        <f>'1.1'!D60/'1.1'!$C60</f>
        <v>0.72530978689407022</v>
      </c>
      <c r="D60" s="169">
        <f>'1.1'!E60/'1.1'!$D60</f>
        <v>0.35439334260017952</v>
      </c>
      <c r="E60" s="169">
        <f>'1.1'!F60/'1.1'!$D60</f>
        <v>0.64560665739982037</v>
      </c>
      <c r="F60" s="170"/>
      <c r="G60" s="169">
        <f>'1.1'!H60/'1.1'!$C60</f>
        <v>0.14743014079008165</v>
      </c>
      <c r="H60" s="169">
        <f>'1.1'!I60/'1.1'!$C60</f>
        <v>9.0692753930906533E-2</v>
      </c>
      <c r="I60" s="169">
        <f>'1.1'!K60/'1.1'!$C60</f>
        <v>3.6567318384941518E-2</v>
      </c>
      <c r="J60" s="171">
        <f>'1.1'!M60/'1.1'!$B60</f>
        <v>3.3382895665500449E-2</v>
      </c>
    </row>
    <row r="61" spans="1:10" ht="12.75" customHeight="1" x14ac:dyDescent="0.25">
      <c r="A61" s="285">
        <v>2007.04</v>
      </c>
      <c r="B61" s="168">
        <f>'1.1'!C61/'1.1'!$B61</f>
        <v>0.98114166659015745</v>
      </c>
      <c r="C61" s="169">
        <f>'1.1'!D61/'1.1'!$C61</f>
        <v>0.73933630324057298</v>
      </c>
      <c r="D61" s="169">
        <f>'1.1'!E61/'1.1'!$D61</f>
        <v>0.38486202682238752</v>
      </c>
      <c r="E61" s="169">
        <f>'1.1'!F61/'1.1'!$D61</f>
        <v>0.61513797317761254</v>
      </c>
      <c r="F61" s="170"/>
      <c r="G61" s="169">
        <f>'1.1'!H61/'1.1'!$C61</f>
        <v>0.18333691660901277</v>
      </c>
      <c r="H61" s="169">
        <f>'1.1'!I61/'1.1'!$C61</f>
        <v>1.9072953421421499E-2</v>
      </c>
      <c r="I61" s="169">
        <f>'1.1'!K61/'1.1'!$C61</f>
        <v>5.8253826728992777E-2</v>
      </c>
      <c r="J61" s="171">
        <f>'1.1'!M61/'1.1'!$B61</f>
        <v>1.8858333409842564E-2</v>
      </c>
    </row>
    <row r="62" spans="1:10" ht="12.75" customHeight="1" x14ac:dyDescent="0.25">
      <c r="A62" s="285">
        <v>2007.05</v>
      </c>
      <c r="B62" s="168">
        <f>'1.1'!C62/'1.1'!$B62</f>
        <v>0.97800297562123273</v>
      </c>
      <c r="C62" s="169">
        <f>'1.1'!D62/'1.1'!$C62</f>
        <v>0.81823904444374695</v>
      </c>
      <c r="D62" s="169">
        <f>'1.1'!E62/'1.1'!$D62</f>
        <v>0.28307878097556816</v>
      </c>
      <c r="E62" s="169">
        <f>'1.1'!F62/'1.1'!$D62</f>
        <v>0.71692121902443184</v>
      </c>
      <c r="F62" s="170"/>
      <c r="G62" s="169">
        <f>'1.1'!H62/'1.1'!$C62</f>
        <v>0.1355215164857238</v>
      </c>
      <c r="H62" s="169">
        <f>'1.1'!I62/'1.1'!$C62</f>
        <v>1.3814745993911182E-2</v>
      </c>
      <c r="I62" s="169">
        <f>'1.1'!K62/'1.1'!$C62</f>
        <v>3.2424693076617973E-2</v>
      </c>
      <c r="J62" s="171">
        <f>'1.1'!M62/'1.1'!$B62</f>
        <v>2.1997024378767268E-2</v>
      </c>
    </row>
    <row r="63" spans="1:10" ht="12.75" customHeight="1" x14ac:dyDescent="0.25">
      <c r="A63" s="285">
        <v>2007.06</v>
      </c>
      <c r="B63" s="168">
        <f>'1.1'!C63/'1.1'!$B63</f>
        <v>0.98406081187517014</v>
      </c>
      <c r="C63" s="169">
        <f>'1.1'!D63/'1.1'!$C63</f>
        <v>0.78215093115067713</v>
      </c>
      <c r="D63" s="169">
        <f>'1.1'!E63/'1.1'!$D63</f>
        <v>0.31730647745993579</v>
      </c>
      <c r="E63" s="169">
        <f>'1.1'!F63/'1.1'!$D63</f>
        <v>0.68269352254006421</v>
      </c>
      <c r="F63" s="170"/>
      <c r="G63" s="169">
        <f>'1.1'!H63/'1.1'!$C63</f>
        <v>0.16382163011772938</v>
      </c>
      <c r="H63" s="169">
        <f>'1.1'!I63/'1.1'!$C63</f>
        <v>1.2283904580825079E-2</v>
      </c>
      <c r="I63" s="169">
        <f>'1.1'!K63/'1.1'!$C63</f>
        <v>4.174353415076848E-2</v>
      </c>
      <c r="J63" s="171">
        <f>'1.1'!M63/'1.1'!$B63</f>
        <v>1.5939188124829869E-2</v>
      </c>
    </row>
    <row r="64" spans="1:10" ht="12.75" customHeight="1" x14ac:dyDescent="0.25">
      <c r="A64" s="285">
        <v>2007.07</v>
      </c>
      <c r="B64" s="168">
        <f>'1.1'!C64/'1.1'!$B64</f>
        <v>0.98720776037196611</v>
      </c>
      <c r="C64" s="169">
        <f>'1.1'!D64/'1.1'!$C64</f>
        <v>0.76675597321292299</v>
      </c>
      <c r="D64" s="169">
        <f>'1.1'!E64/'1.1'!$D64</f>
        <v>0.33864551124177705</v>
      </c>
      <c r="E64" s="169">
        <f>'1.1'!F64/'1.1'!$D64</f>
        <v>0.66135448875822289</v>
      </c>
      <c r="F64" s="170"/>
      <c r="G64" s="169">
        <f>'1.1'!H64/'1.1'!$C64</f>
        <v>0.15711576804407271</v>
      </c>
      <c r="H64" s="169">
        <f>'1.1'!I64/'1.1'!$C64</f>
        <v>1.7470162720659058E-2</v>
      </c>
      <c r="I64" s="169">
        <f>'1.1'!K64/'1.1'!$C64</f>
        <v>5.865809602234525E-2</v>
      </c>
      <c r="J64" s="171">
        <f>'1.1'!M64/'1.1'!$B64</f>
        <v>1.2792239628033839E-2</v>
      </c>
    </row>
    <row r="65" spans="1:10" ht="12.75" customHeight="1" x14ac:dyDescent="0.25">
      <c r="A65" s="285">
        <v>2007.08</v>
      </c>
      <c r="B65" s="168">
        <f>'1.1'!C65/'1.1'!$B65</f>
        <v>0.98500424896530936</v>
      </c>
      <c r="C65" s="169">
        <f>'1.1'!D65/'1.1'!$C65</f>
        <v>0.80126763191746864</v>
      </c>
      <c r="D65" s="169">
        <f>'1.1'!E65/'1.1'!$D65</f>
        <v>0.32111707701828984</v>
      </c>
      <c r="E65" s="169">
        <f>'1.1'!F65/'1.1'!$D65</f>
        <v>0.67888292298171016</v>
      </c>
      <c r="F65" s="170"/>
      <c r="G65" s="169">
        <f>'1.1'!H65/'1.1'!$C65</f>
        <v>0.14216917787400896</v>
      </c>
      <c r="H65" s="169">
        <f>'1.1'!I65/'1.1'!$C65</f>
        <v>1.7566208139292706E-2</v>
      </c>
      <c r="I65" s="169">
        <f>'1.1'!K65/'1.1'!$C65</f>
        <v>3.8996982069229823E-2</v>
      </c>
      <c r="J65" s="171">
        <f>'1.1'!M65/'1.1'!$B65</f>
        <v>1.4995751034690674E-2</v>
      </c>
    </row>
    <row r="66" spans="1:10" ht="12.75" customHeight="1" x14ac:dyDescent="0.25">
      <c r="A66" s="285">
        <v>2007.09</v>
      </c>
      <c r="B66" s="168">
        <f>'1.1'!C66/'1.1'!$B66</f>
        <v>0.98457346465678985</v>
      </c>
      <c r="C66" s="169">
        <f>'1.1'!D66/'1.1'!$C66</f>
        <v>0.78137336698567261</v>
      </c>
      <c r="D66" s="169">
        <f>'1.1'!E66/'1.1'!$D66</f>
        <v>0.35009163832254281</v>
      </c>
      <c r="E66" s="169">
        <f>'1.1'!F66/'1.1'!$D66</f>
        <v>0.64990836167745725</v>
      </c>
      <c r="F66" s="170"/>
      <c r="G66" s="169">
        <f>'1.1'!H66/'1.1'!$C66</f>
        <v>0.15728971652975221</v>
      </c>
      <c r="H66" s="169">
        <f>'1.1'!I66/'1.1'!$C66</f>
        <v>1.663991595720157E-2</v>
      </c>
      <c r="I66" s="169">
        <f>'1.1'!K66/'1.1'!$C66</f>
        <v>4.4697000527373548E-2</v>
      </c>
      <c r="J66" s="171">
        <f>'1.1'!M66/'1.1'!$B66</f>
        <v>1.5426535343210155E-2</v>
      </c>
    </row>
    <row r="67" spans="1:10" ht="12.75" customHeight="1" x14ac:dyDescent="0.25">
      <c r="A67" s="285">
        <v>2007.1</v>
      </c>
      <c r="B67" s="168">
        <f>'1.1'!C67/'1.1'!$B67</f>
        <v>0.98558682345971282</v>
      </c>
      <c r="C67" s="169">
        <f>'1.1'!D67/'1.1'!$C67</f>
        <v>0.78547505241343007</v>
      </c>
      <c r="D67" s="169">
        <f>'1.1'!E67/'1.1'!$D67</f>
        <v>0.35883390058274167</v>
      </c>
      <c r="E67" s="169">
        <f>'1.1'!F67/'1.1'!$D67</f>
        <v>0.64116609941725833</v>
      </c>
      <c r="F67" s="170"/>
      <c r="G67" s="169">
        <f>'1.1'!H67/'1.1'!$C67</f>
        <v>0.1629181010403922</v>
      </c>
      <c r="H67" s="169">
        <f>'1.1'!I67/'1.1'!$C67</f>
        <v>1.9458319189542377E-2</v>
      </c>
      <c r="I67" s="169">
        <f>'1.1'!K67/'1.1'!$C67</f>
        <v>3.2148527356635273E-2</v>
      </c>
      <c r="J67" s="171">
        <f>'1.1'!M67/'1.1'!$B67</f>
        <v>1.4413176540287176E-2</v>
      </c>
    </row>
    <row r="68" spans="1:10" ht="12.75" customHeight="1" x14ac:dyDescent="0.25">
      <c r="A68" s="285">
        <v>2007.11</v>
      </c>
      <c r="B68" s="168">
        <f>'1.1'!C68/'1.1'!$B68</f>
        <v>0.97243150229832964</v>
      </c>
      <c r="C68" s="169">
        <f>'1.1'!D68/'1.1'!$C68</f>
        <v>0.77818287857095114</v>
      </c>
      <c r="D68" s="169">
        <f>'1.1'!E68/'1.1'!$D68</f>
        <v>0.35178238923533567</v>
      </c>
      <c r="E68" s="169">
        <f>'1.1'!F68/'1.1'!$D68</f>
        <v>0.64821761076466422</v>
      </c>
      <c r="F68" s="170"/>
      <c r="G68" s="169">
        <f>'1.1'!H68/'1.1'!$C68</f>
        <v>0.15348903160292648</v>
      </c>
      <c r="H68" s="169">
        <f>'1.1'!I68/'1.1'!$C68</f>
        <v>1.7497306632945468E-2</v>
      </c>
      <c r="I68" s="169">
        <f>'1.1'!K68/'1.1'!$C68</f>
        <v>5.0830783193176958E-2</v>
      </c>
      <c r="J68" s="171">
        <f>'1.1'!M68/'1.1'!$B68</f>
        <v>2.7568497701670355E-2</v>
      </c>
    </row>
    <row r="69" spans="1:10" ht="12.75" customHeight="1" x14ac:dyDescent="0.25">
      <c r="A69" s="285">
        <v>2007.12</v>
      </c>
      <c r="B69" s="168">
        <f>'1.1'!C69/'1.1'!$B69</f>
        <v>0.99322606840490579</v>
      </c>
      <c r="C69" s="169">
        <f>'1.1'!D69/'1.1'!$C69</f>
        <v>0.65871318596220541</v>
      </c>
      <c r="D69" s="169">
        <f>'1.1'!E69/'1.1'!$D69</f>
        <v>0.31353430098899854</v>
      </c>
      <c r="E69" s="169">
        <f>'1.1'!F69/'1.1'!$D69</f>
        <v>0.68646569901100152</v>
      </c>
      <c r="F69" s="170"/>
      <c r="G69" s="169">
        <f>'1.1'!H69/'1.1'!$C69</f>
        <v>0.26094006887696697</v>
      </c>
      <c r="H69" s="169">
        <f>'1.1'!I69/'1.1'!$C69</f>
        <v>2.1674935903851198E-2</v>
      </c>
      <c r="I69" s="169">
        <f>'1.1'!K69/'1.1'!$C69</f>
        <v>5.8671809256976487E-2</v>
      </c>
      <c r="J69" s="171">
        <f>'1.1'!M69/'1.1'!$B69</f>
        <v>6.7739315950942451E-3</v>
      </c>
    </row>
    <row r="70" spans="1:10" ht="12.75" customHeight="1" x14ac:dyDescent="0.25">
      <c r="A70" s="285">
        <v>2008.01</v>
      </c>
      <c r="B70" s="168">
        <f>'1.1'!C70/'1.1'!$B70</f>
        <v>0.99211907483091955</v>
      </c>
      <c r="C70" s="169">
        <f>'1.1'!D70/'1.1'!$C70</f>
        <v>0.82063745118293663</v>
      </c>
      <c r="D70" s="169">
        <f>'1.1'!E70/'1.1'!$D70</f>
        <v>0.33476585842860163</v>
      </c>
      <c r="E70" s="169">
        <f>'1.1'!F70/'1.1'!$D70</f>
        <v>0.66523414157139837</v>
      </c>
      <c r="F70" s="170"/>
      <c r="G70" s="169">
        <f>'1.1'!H70/'1.1'!$C70</f>
        <v>6.4584332404603734E-2</v>
      </c>
      <c r="H70" s="169">
        <f>'1.1'!I70/'1.1'!$C70</f>
        <v>7.3448848617000309E-2</v>
      </c>
      <c r="I70" s="169">
        <f>'1.1'!K70/'1.1'!$C70</f>
        <v>4.1329367795459426E-2</v>
      </c>
      <c r="J70" s="171">
        <f>'1.1'!M70/'1.1'!$B70</f>
        <v>7.8809251690804532E-3</v>
      </c>
    </row>
    <row r="71" spans="1:10" ht="12.75" customHeight="1" x14ac:dyDescent="0.25">
      <c r="A71" s="285">
        <v>2008.02</v>
      </c>
      <c r="B71" s="168">
        <f>'1.1'!C71/'1.1'!$B71</f>
        <v>0.98489031232573343</v>
      </c>
      <c r="C71" s="169">
        <f>'1.1'!D71/'1.1'!$C71</f>
        <v>0.73677228075334811</v>
      </c>
      <c r="D71" s="169">
        <f>'1.1'!E71/'1.1'!$D71</f>
        <v>0.38970689429038735</v>
      </c>
      <c r="E71" s="169">
        <f>'1.1'!F71/'1.1'!$D71</f>
        <v>0.6102931057096127</v>
      </c>
      <c r="F71" s="170"/>
      <c r="G71" s="169">
        <f>'1.1'!H71/'1.1'!$C71</f>
        <v>0.14493673498396933</v>
      </c>
      <c r="H71" s="169">
        <f>'1.1'!I71/'1.1'!$C71</f>
        <v>6.4292966702498941E-2</v>
      </c>
      <c r="I71" s="169">
        <f>'1.1'!K71/'1.1'!$C71</f>
        <v>5.3998017560183575E-2</v>
      </c>
      <c r="J71" s="171">
        <f>'1.1'!M71/'1.1'!$B71</f>
        <v>1.5109687674266513E-2</v>
      </c>
    </row>
    <row r="72" spans="1:10" ht="12.75" customHeight="1" x14ac:dyDescent="0.25">
      <c r="A72" s="285">
        <v>2008.03</v>
      </c>
      <c r="B72" s="168">
        <f>'1.1'!C72/'1.1'!$B72</f>
        <v>0.9894373494746852</v>
      </c>
      <c r="C72" s="169">
        <f>'1.1'!D72/'1.1'!$C72</f>
        <v>0.71399283060971752</v>
      </c>
      <c r="D72" s="169">
        <f>'1.1'!E72/'1.1'!$D72</f>
        <v>0.36972806940557135</v>
      </c>
      <c r="E72" s="169">
        <f>'1.1'!F72/'1.1'!$D72</f>
        <v>0.63027193059442865</v>
      </c>
      <c r="F72" s="170"/>
      <c r="G72" s="169">
        <f>'1.1'!H72/'1.1'!$C72</f>
        <v>0.17467788155132505</v>
      </c>
      <c r="H72" s="169">
        <f>'1.1'!I72/'1.1'!$C72</f>
        <v>7.8247244455831935E-2</v>
      </c>
      <c r="I72" s="169">
        <f>'1.1'!K72/'1.1'!$C72</f>
        <v>3.3082043383125342E-2</v>
      </c>
      <c r="J72" s="171">
        <f>'1.1'!M72/'1.1'!$B72</f>
        <v>1.0562650525314731E-2</v>
      </c>
    </row>
    <row r="73" spans="1:10" ht="12.75" customHeight="1" x14ac:dyDescent="0.25">
      <c r="A73" s="285">
        <v>2008.04</v>
      </c>
      <c r="B73" s="168">
        <f>'1.1'!C73/'1.1'!$B73</f>
        <v>0.96063716503369712</v>
      </c>
      <c r="C73" s="169">
        <f>'1.1'!D73/'1.1'!$C73</f>
        <v>0.72997494867742363</v>
      </c>
      <c r="D73" s="169">
        <f>'1.1'!E73/'1.1'!$D73</f>
        <v>0.36463014959714202</v>
      </c>
      <c r="E73" s="169">
        <f>'1.1'!F73/'1.1'!$D73</f>
        <v>0.63536985040285798</v>
      </c>
      <c r="F73" s="170"/>
      <c r="G73" s="169">
        <f>'1.1'!H73/'1.1'!$C73</f>
        <v>0.16525159691005148</v>
      </c>
      <c r="H73" s="169">
        <f>'1.1'!I73/'1.1'!$C73</f>
        <v>7.0851751845301458E-2</v>
      </c>
      <c r="I73" s="169">
        <f>'1.1'!K73/'1.1'!$C73</f>
        <v>3.3921702567223398E-2</v>
      </c>
      <c r="J73" s="171">
        <f>'1.1'!M73/'1.1'!$B73</f>
        <v>3.9362834966302856E-2</v>
      </c>
    </row>
    <row r="74" spans="1:10" ht="12.75" customHeight="1" x14ac:dyDescent="0.25">
      <c r="A74" s="285">
        <v>2008.05</v>
      </c>
      <c r="B74" s="168">
        <f>'1.1'!C74/'1.1'!$B74</f>
        <v>0.98554185730942856</v>
      </c>
      <c r="C74" s="169">
        <f>'1.1'!D74/'1.1'!$C74</f>
        <v>0.74414094258501617</v>
      </c>
      <c r="D74" s="169">
        <f>'1.1'!E74/'1.1'!$D74</f>
        <v>0.30843878931745872</v>
      </c>
      <c r="E74" s="169">
        <f>'1.1'!F74/'1.1'!$D74</f>
        <v>0.69156121068254128</v>
      </c>
      <c r="F74" s="170"/>
      <c r="G74" s="169">
        <f>'1.1'!H74/'1.1'!$C74</f>
        <v>0.16319613995792132</v>
      </c>
      <c r="H74" s="169">
        <f>'1.1'!I74/'1.1'!$C74</f>
        <v>6.2493595494297942E-2</v>
      </c>
      <c r="I74" s="169">
        <f>'1.1'!K74/'1.1'!$C74</f>
        <v>3.0169321962764516E-2</v>
      </c>
      <c r="J74" s="171">
        <f>'1.1'!M74/'1.1'!$B74</f>
        <v>1.4458142690571402E-2</v>
      </c>
    </row>
    <row r="75" spans="1:10" ht="12.75" customHeight="1" x14ac:dyDescent="0.25">
      <c r="A75" s="285">
        <v>2008.06</v>
      </c>
      <c r="B75" s="168">
        <f>'1.1'!C75/'1.1'!$B75</f>
        <v>0.99260582663755026</v>
      </c>
      <c r="C75" s="169">
        <f>'1.1'!D75/'1.1'!$C75</f>
        <v>0.71700843074417653</v>
      </c>
      <c r="D75" s="169">
        <f>'1.1'!E75/'1.1'!$D75</f>
        <v>0.32212257684766687</v>
      </c>
      <c r="E75" s="169">
        <f>'1.1'!F75/'1.1'!$D75</f>
        <v>0.67787742315233313</v>
      </c>
      <c r="F75" s="170"/>
      <c r="G75" s="169">
        <f>'1.1'!H75/'1.1'!$C75</f>
        <v>0.18767315221239592</v>
      </c>
      <c r="H75" s="169">
        <f>'1.1'!I75/'1.1'!$C75</f>
        <v>5.9914433570154559E-2</v>
      </c>
      <c r="I75" s="169">
        <f>'1.1'!K75/'1.1'!$C75</f>
        <v>3.5403983473273157E-2</v>
      </c>
      <c r="J75" s="171">
        <f>'1.1'!M75/'1.1'!$B75</f>
        <v>7.3941733624497538E-3</v>
      </c>
    </row>
    <row r="76" spans="1:10" ht="12.75" customHeight="1" x14ac:dyDescent="0.25">
      <c r="A76" s="285">
        <v>2008.07</v>
      </c>
      <c r="B76" s="168">
        <f>'1.1'!C76/'1.1'!$B76</f>
        <v>0.99328496349394457</v>
      </c>
      <c r="C76" s="169">
        <f>'1.1'!D76/'1.1'!$C76</f>
        <v>0.72757958628847164</v>
      </c>
      <c r="D76" s="169">
        <f>'1.1'!E76/'1.1'!$D76</f>
        <v>0.34660023622236857</v>
      </c>
      <c r="E76" s="169">
        <f>'1.1'!F76/'1.1'!$D76</f>
        <v>0.65339976377763154</v>
      </c>
      <c r="F76" s="170"/>
      <c r="G76" s="169">
        <f>'1.1'!H76/'1.1'!$C76</f>
        <v>0.1608315371391284</v>
      </c>
      <c r="H76" s="169">
        <f>'1.1'!I76/'1.1'!$C76</f>
        <v>7.0942816070710527E-2</v>
      </c>
      <c r="I76" s="169">
        <f>'1.1'!K76/'1.1'!$C76</f>
        <v>4.0646060501689459E-2</v>
      </c>
      <c r="J76" s="171">
        <f>'1.1'!M76/'1.1'!$B76</f>
        <v>6.7150365060555479E-3</v>
      </c>
    </row>
    <row r="77" spans="1:10" ht="12.75" customHeight="1" x14ac:dyDescent="0.25">
      <c r="A77" s="285">
        <v>2008.08</v>
      </c>
      <c r="B77" s="168">
        <f>'1.1'!C77/'1.1'!$B77</f>
        <v>0.99342844444264822</v>
      </c>
      <c r="C77" s="169">
        <f>'1.1'!D77/'1.1'!$C77</f>
        <v>0.63685007534943749</v>
      </c>
      <c r="D77" s="169">
        <f>'1.1'!E77/'1.1'!$D77</f>
        <v>0.34266170461278345</v>
      </c>
      <c r="E77" s="169">
        <f>'1.1'!F77/'1.1'!$D77</f>
        <v>0.65733829538721644</v>
      </c>
      <c r="F77" s="170"/>
      <c r="G77" s="169">
        <f>'1.1'!H77/'1.1'!$C77</f>
        <v>0.14590643836612341</v>
      </c>
      <c r="H77" s="169">
        <f>'1.1'!I77/'1.1'!$C77</f>
        <v>7.7501049951299875E-2</v>
      </c>
      <c r="I77" s="169">
        <f>'1.1'!K77/'1.1'!$C77</f>
        <v>0.13974243633313918</v>
      </c>
      <c r="J77" s="171">
        <f>'1.1'!M77/'1.1'!$B77</f>
        <v>6.5715555573517756E-3</v>
      </c>
    </row>
    <row r="78" spans="1:10" ht="12.75" customHeight="1" x14ac:dyDescent="0.25">
      <c r="A78" s="285">
        <v>2008.09</v>
      </c>
      <c r="B78" s="168">
        <f>'1.1'!C78/'1.1'!$B78</f>
        <v>0.99539040067803952</v>
      </c>
      <c r="C78" s="169">
        <f>'1.1'!D78/'1.1'!$C78</f>
        <v>0.68728483782298666</v>
      </c>
      <c r="D78" s="169">
        <f>'1.1'!E78/'1.1'!$D78</f>
        <v>0.35547676519343058</v>
      </c>
      <c r="E78" s="169">
        <f>'1.1'!F78/'1.1'!$D78</f>
        <v>0.64452323480656937</v>
      </c>
      <c r="F78" s="170"/>
      <c r="G78" s="169">
        <f>'1.1'!H78/'1.1'!$C78</f>
        <v>0.1713450067394244</v>
      </c>
      <c r="H78" s="169">
        <f>'1.1'!I78/'1.1'!$C78</f>
        <v>7.2495356659776147E-2</v>
      </c>
      <c r="I78" s="169">
        <f>'1.1'!K78/'1.1'!$C78</f>
        <v>6.8874798777812829E-2</v>
      </c>
      <c r="J78" s="171">
        <f>'1.1'!M78/'1.1'!$B78</f>
        <v>4.6095993219604607E-3</v>
      </c>
    </row>
    <row r="79" spans="1:10" ht="12.75" customHeight="1" x14ac:dyDescent="0.25">
      <c r="A79" s="285">
        <v>2008.1</v>
      </c>
      <c r="B79" s="168">
        <f>'1.1'!C79/'1.1'!$B79</f>
        <v>0.99532120012375236</v>
      </c>
      <c r="C79" s="169">
        <f>'1.1'!D79/'1.1'!$C79</f>
        <v>0.68253431200480985</v>
      </c>
      <c r="D79" s="169">
        <f>'1.1'!E79/'1.1'!$D79</f>
        <v>0.33644774379271764</v>
      </c>
      <c r="E79" s="169">
        <f>'1.1'!F79/'1.1'!$D79</f>
        <v>0.66355225620728231</v>
      </c>
      <c r="F79" s="170"/>
      <c r="G79" s="169">
        <f>'1.1'!H79/'1.1'!$C79</f>
        <v>0.16428464374936178</v>
      </c>
      <c r="H79" s="169">
        <f>'1.1'!I79/'1.1'!$C79</f>
        <v>7.2862306231216742E-2</v>
      </c>
      <c r="I79" s="169">
        <f>'1.1'!K79/'1.1'!$C79</f>
        <v>8.0318738014611604E-2</v>
      </c>
      <c r="J79" s="171">
        <f>'1.1'!M79/'1.1'!$B79</f>
        <v>4.6787998762476881E-3</v>
      </c>
    </row>
    <row r="80" spans="1:10" ht="12.75" customHeight="1" x14ac:dyDescent="0.25">
      <c r="A80" s="285">
        <v>2008.11</v>
      </c>
      <c r="B80" s="168">
        <f>'1.1'!C80/'1.1'!$B80</f>
        <v>0.99177703407465856</v>
      </c>
      <c r="C80" s="169">
        <f>'1.1'!D80/'1.1'!$C80</f>
        <v>0.68484926353366105</v>
      </c>
      <c r="D80" s="169">
        <f>'1.1'!E80/'1.1'!$D80</f>
        <v>0.35886400172229682</v>
      </c>
      <c r="E80" s="169">
        <f>'1.1'!F80/'1.1'!$D80</f>
        <v>0.64113599827770307</v>
      </c>
      <c r="F80" s="170"/>
      <c r="G80" s="169">
        <f>'1.1'!H80/'1.1'!$C80</f>
        <v>0.17856505311828574</v>
      </c>
      <c r="H80" s="169">
        <f>'1.1'!I80/'1.1'!$C80</f>
        <v>7.9856805280171722E-2</v>
      </c>
      <c r="I80" s="169">
        <f>'1.1'!K80/'1.1'!$C80</f>
        <v>5.6728878067881551E-2</v>
      </c>
      <c r="J80" s="171">
        <f>'1.1'!M80/'1.1'!$B80</f>
        <v>8.2229659253414134E-3</v>
      </c>
    </row>
    <row r="81" spans="1:10" ht="12.75" customHeight="1" x14ac:dyDescent="0.25">
      <c r="A81" s="285">
        <v>2008.12</v>
      </c>
      <c r="B81" s="168">
        <f>'1.1'!C81/'1.1'!$B81</f>
        <v>0.99629471584913532</v>
      </c>
      <c r="C81" s="169">
        <f>'1.1'!D81/'1.1'!$C81</f>
        <v>0.55891896915461448</v>
      </c>
      <c r="D81" s="169">
        <f>'1.1'!E81/'1.1'!$D81</f>
        <v>0.3133039650199268</v>
      </c>
      <c r="E81" s="169">
        <f>'1.1'!F81/'1.1'!$D81</f>
        <v>0.68669603498007326</v>
      </c>
      <c r="F81" s="170"/>
      <c r="G81" s="169">
        <f>'1.1'!H81/'1.1'!$C81</f>
        <v>0.2677050132020361</v>
      </c>
      <c r="H81" s="169">
        <f>'1.1'!I81/'1.1'!$C81</f>
        <v>9.5005189075236376E-2</v>
      </c>
      <c r="I81" s="169">
        <f>'1.1'!K81/'1.1'!$C81</f>
        <v>7.8370828568113129E-2</v>
      </c>
      <c r="J81" s="171">
        <f>'1.1'!M81/'1.1'!$B81</f>
        <v>3.7052841508646481E-3</v>
      </c>
    </row>
    <row r="82" spans="1:10" ht="12.75" customHeight="1" x14ac:dyDescent="0.25">
      <c r="A82" s="285">
        <v>2009.01</v>
      </c>
      <c r="B82" s="168">
        <f>'1.1'!C82/'1.1'!$B82</f>
        <v>0.99040148324263866</v>
      </c>
      <c r="C82" s="169">
        <f>'1.1'!D82/'1.1'!$C82</f>
        <v>0.74610081231331604</v>
      </c>
      <c r="D82" s="169">
        <f>'1.1'!E82/'1.1'!$D82</f>
        <v>0.3806153517031553</v>
      </c>
      <c r="E82" s="169">
        <f>'1.1'!F82/'1.1'!$D82</f>
        <v>0.61938464829684459</v>
      </c>
      <c r="F82" s="170"/>
      <c r="G82" s="169">
        <f>'1.1'!H82/'1.1'!$C82</f>
        <v>8.7319826453092331E-2</v>
      </c>
      <c r="H82" s="169">
        <f>'1.1'!I82/'1.1'!$C82</f>
        <v>8.4153283296002176E-2</v>
      </c>
      <c r="I82" s="169">
        <f>'1.1'!K82/'1.1'!$C82</f>
        <v>8.2426077937589368E-2</v>
      </c>
      <c r="J82" s="171">
        <f>'1.1'!M82/'1.1'!$B82</f>
        <v>9.5985167573614024E-3</v>
      </c>
    </row>
    <row r="83" spans="1:10" ht="12.75" customHeight="1" x14ac:dyDescent="0.25">
      <c r="A83" s="285">
        <v>2009.02</v>
      </c>
      <c r="B83" s="168">
        <f>'1.1'!C83/'1.1'!$B83</f>
        <v>0.99175797880005812</v>
      </c>
      <c r="C83" s="169">
        <f>'1.1'!D83/'1.1'!$C83</f>
        <v>0.68648999927266019</v>
      </c>
      <c r="D83" s="169">
        <f>'1.1'!E83/'1.1'!$D83</f>
        <v>0.38902724304793979</v>
      </c>
      <c r="E83" s="169">
        <f>'1.1'!F83/'1.1'!$D83</f>
        <v>0.61097275695206033</v>
      </c>
      <c r="F83" s="170"/>
      <c r="G83" s="169">
        <f>'1.1'!H83/'1.1'!$C83</f>
        <v>0.17579286759745075</v>
      </c>
      <c r="H83" s="169">
        <f>'1.1'!I83/'1.1'!$C83</f>
        <v>7.1402602275472044E-2</v>
      </c>
      <c r="I83" s="169">
        <f>'1.1'!K83/'1.1'!$C83</f>
        <v>6.6314530854417006E-2</v>
      </c>
      <c r="J83" s="171">
        <f>'1.1'!M83/'1.1'!$B83</f>
        <v>8.2420211999419055E-3</v>
      </c>
    </row>
    <row r="84" spans="1:10" ht="12.75" customHeight="1" x14ac:dyDescent="0.25">
      <c r="A84" s="285">
        <v>2009.03</v>
      </c>
      <c r="B84" s="168">
        <f>'1.1'!C84/'1.1'!$B84</f>
        <v>0.98916594943109581</v>
      </c>
      <c r="C84" s="169">
        <f>'1.1'!D84/'1.1'!$C84</f>
        <v>0.66844838839463183</v>
      </c>
      <c r="D84" s="169">
        <f>'1.1'!E84/'1.1'!$D84</f>
        <v>0.35194836093479737</v>
      </c>
      <c r="E84" s="169">
        <f>'1.1'!F84/'1.1'!$D84</f>
        <v>0.64805163906520269</v>
      </c>
      <c r="F84" s="170"/>
      <c r="G84" s="169">
        <f>'1.1'!H84/'1.1'!$C84</f>
        <v>0.18851660783048793</v>
      </c>
      <c r="H84" s="169">
        <f>'1.1'!I84/'1.1'!$C84</f>
        <v>8.0288954098164472E-2</v>
      </c>
      <c r="I84" s="169">
        <f>'1.1'!K84/'1.1'!$C84</f>
        <v>6.2746049676715834E-2</v>
      </c>
      <c r="J84" s="171">
        <f>'1.1'!M84/'1.1'!$B84</f>
        <v>1.0834050568904262E-2</v>
      </c>
    </row>
    <row r="85" spans="1:10" ht="12.75" customHeight="1" x14ac:dyDescent="0.25">
      <c r="A85" s="285">
        <v>2009.04</v>
      </c>
      <c r="B85" s="168">
        <f>'1.1'!C85/'1.1'!$B85</f>
        <v>0.95538201148556601</v>
      </c>
      <c r="C85" s="169">
        <f>'1.1'!D85/'1.1'!$C85</f>
        <v>0.68370194955203523</v>
      </c>
      <c r="D85" s="169">
        <f>'1.1'!E85/'1.1'!$D85</f>
        <v>0.38678816471661642</v>
      </c>
      <c r="E85" s="169">
        <f>'1.1'!F85/'1.1'!$D85</f>
        <v>0.61321183528338363</v>
      </c>
      <c r="F85" s="170"/>
      <c r="G85" s="169">
        <f>'1.1'!H85/'1.1'!$C85</f>
        <v>0.20255104461013393</v>
      </c>
      <c r="H85" s="169">
        <f>'1.1'!I85/'1.1'!$C85</f>
        <v>8.0401266179306471E-2</v>
      </c>
      <c r="I85" s="169">
        <f>'1.1'!K85/'1.1'!$C85</f>
        <v>3.3345739658524221E-2</v>
      </c>
      <c r="J85" s="171">
        <f>'1.1'!M85/'1.1'!$B85</f>
        <v>4.4617988514434014E-2</v>
      </c>
    </row>
    <row r="86" spans="1:10" ht="12.75" customHeight="1" x14ac:dyDescent="0.25">
      <c r="A86" s="285">
        <v>2009.05</v>
      </c>
      <c r="B86" s="168">
        <f>'1.1'!C86/'1.1'!$B86</f>
        <v>0.96751441660511384</v>
      </c>
      <c r="C86" s="169">
        <f>'1.1'!D86/'1.1'!$C86</f>
        <v>0.69737602728548043</v>
      </c>
      <c r="D86" s="169">
        <f>'1.1'!E86/'1.1'!$D86</f>
        <v>0.29628583570124939</v>
      </c>
      <c r="E86" s="169">
        <f>'1.1'!F86/'1.1'!$D86</f>
        <v>0.70371416429875067</v>
      </c>
      <c r="F86" s="170"/>
      <c r="G86" s="169">
        <f>'1.1'!H86/'1.1'!$C86</f>
        <v>0.16984815989657273</v>
      </c>
      <c r="H86" s="169">
        <f>'1.1'!I86/'1.1'!$C86</f>
        <v>6.7152660130634659E-2</v>
      </c>
      <c r="I86" s="169">
        <f>'1.1'!K86/'1.1'!$C86</f>
        <v>6.5623152687312197E-2</v>
      </c>
      <c r="J86" s="171">
        <f>'1.1'!M86/'1.1'!$B86</f>
        <v>3.248558339488624E-2</v>
      </c>
    </row>
    <row r="87" spans="1:10" ht="12.75" customHeight="1" x14ac:dyDescent="0.25">
      <c r="A87" s="285">
        <v>2009.06</v>
      </c>
      <c r="B87" s="168">
        <f>'1.1'!C87/'1.1'!$B87</f>
        <v>0.96888810553957316</v>
      </c>
      <c r="C87" s="169">
        <f>'1.1'!D87/'1.1'!$C87</f>
        <v>0.6816709046949726</v>
      </c>
      <c r="D87" s="169">
        <f>'1.1'!E87/'1.1'!$D87</f>
        <v>0.3302150864009793</v>
      </c>
      <c r="E87" s="169">
        <f>'1.1'!F87/'1.1'!$D87</f>
        <v>0.6697849135990207</v>
      </c>
      <c r="F87" s="170"/>
      <c r="G87" s="169">
        <f>'1.1'!H87/'1.1'!$C87</f>
        <v>0.21344730386064176</v>
      </c>
      <c r="H87" s="169">
        <f>'1.1'!I87/'1.1'!$C87</f>
        <v>7.0963756835465741E-2</v>
      </c>
      <c r="I87" s="169">
        <f>'1.1'!K87/'1.1'!$C87</f>
        <v>3.3918034608919963E-2</v>
      </c>
      <c r="J87" s="171">
        <f>'1.1'!M87/'1.1'!$B87</f>
        <v>3.1111894460426864E-2</v>
      </c>
    </row>
    <row r="88" spans="1:10" ht="12.75" customHeight="1" x14ac:dyDescent="0.25">
      <c r="A88" s="285">
        <v>2009.07</v>
      </c>
      <c r="B88" s="168">
        <f>'1.1'!C88/'1.1'!$B88</f>
        <v>0.96184475317197771</v>
      </c>
      <c r="C88" s="169">
        <f>'1.1'!D88/'1.1'!$C88</f>
        <v>0.5440718532929768</v>
      </c>
      <c r="D88" s="169">
        <f>'1.1'!E88/'1.1'!$D88</f>
        <v>0.51591615577485817</v>
      </c>
      <c r="E88" s="169">
        <f>'1.1'!F88/'1.1'!$D88</f>
        <v>0.48408384422514178</v>
      </c>
      <c r="F88" s="170"/>
      <c r="G88" s="169">
        <f>'1.1'!H88/'1.1'!$C88</f>
        <v>0.22730585177501256</v>
      </c>
      <c r="H88" s="169">
        <f>'1.1'!I88/'1.1'!$C88</f>
        <v>9.3642989901134455E-2</v>
      </c>
      <c r="I88" s="169">
        <f>'1.1'!K88/'1.1'!$C88</f>
        <v>0.13497930503087618</v>
      </c>
      <c r="J88" s="171">
        <f>'1.1'!M88/'1.1'!$B88</f>
        <v>3.8155246828022217E-2</v>
      </c>
    </row>
    <row r="89" spans="1:10" ht="12.75" customHeight="1" x14ac:dyDescent="0.25">
      <c r="A89" s="285">
        <v>2009.08</v>
      </c>
      <c r="B89" s="168">
        <f>'1.1'!C89/'1.1'!$B89</f>
        <v>0.9814407775517936</v>
      </c>
      <c r="C89" s="169">
        <f>'1.1'!D89/'1.1'!$C89</f>
        <v>0.72520948642008742</v>
      </c>
      <c r="D89" s="169">
        <f>'1.1'!E89/'1.1'!$D89</f>
        <v>0.27436174254729845</v>
      </c>
      <c r="E89" s="169">
        <f>'1.1'!F89/'1.1'!$D89</f>
        <v>0.72563825745270161</v>
      </c>
      <c r="F89" s="170"/>
      <c r="G89" s="169">
        <f>'1.1'!H89/'1.1'!$C89</f>
        <v>0.1525920521696312</v>
      </c>
      <c r="H89" s="169">
        <f>'1.1'!I89/'1.1'!$C89</f>
        <v>6.7090575084807175E-2</v>
      </c>
      <c r="I89" s="169">
        <f>'1.1'!K89/'1.1'!$C89</f>
        <v>5.5107886325474142E-2</v>
      </c>
      <c r="J89" s="171">
        <f>'1.1'!M89/'1.1'!$B89</f>
        <v>1.8559222448206458E-2</v>
      </c>
    </row>
    <row r="90" spans="1:10" ht="12.75" customHeight="1" x14ac:dyDescent="0.25">
      <c r="A90" s="285">
        <v>2009.09</v>
      </c>
      <c r="B90" s="168">
        <f>'1.1'!C90/'1.1'!$B90</f>
        <v>0.97480467286852501</v>
      </c>
      <c r="C90" s="169">
        <f>'1.1'!D90/'1.1'!$C90</f>
        <v>0.67067690896480325</v>
      </c>
      <c r="D90" s="169">
        <f>'1.1'!E90/'1.1'!$D90</f>
        <v>0.38065510770787553</v>
      </c>
      <c r="E90" s="169">
        <f>'1.1'!F90/'1.1'!$D90</f>
        <v>0.61934489229212453</v>
      </c>
      <c r="F90" s="170"/>
      <c r="G90" s="169">
        <f>'1.1'!H90/'1.1'!$C90</f>
        <v>0.17519841587736437</v>
      </c>
      <c r="H90" s="169">
        <f>'1.1'!I90/'1.1'!$C90</f>
        <v>9.0169176319113004E-2</v>
      </c>
      <c r="I90" s="169">
        <f>'1.1'!K90/'1.1'!$C90</f>
        <v>6.3955498838719385E-2</v>
      </c>
      <c r="J90" s="171">
        <f>'1.1'!M90/'1.1'!$B90</f>
        <v>2.5195327131474907E-2</v>
      </c>
    </row>
    <row r="91" spans="1:10" ht="12.75" customHeight="1" x14ac:dyDescent="0.25">
      <c r="A91" s="285">
        <v>2009.1</v>
      </c>
      <c r="B91" s="168">
        <f>'1.1'!C91/'1.1'!$B91</f>
        <v>0.96488533154524669</v>
      </c>
      <c r="C91" s="169">
        <f>'1.1'!D91/'1.1'!$C91</f>
        <v>0.69526782949828803</v>
      </c>
      <c r="D91" s="169">
        <f>'1.1'!E91/'1.1'!$D91</f>
        <v>0.34090226783458638</v>
      </c>
      <c r="E91" s="169">
        <f>'1.1'!F91/'1.1'!$D91</f>
        <v>0.65909773216541356</v>
      </c>
      <c r="F91" s="170"/>
      <c r="G91" s="169">
        <f>'1.1'!H91/'1.1'!$C91</f>
        <v>0.17854646304804173</v>
      </c>
      <c r="H91" s="169">
        <f>'1.1'!I91/'1.1'!$C91</f>
        <v>7.9172433281702426E-2</v>
      </c>
      <c r="I91" s="169">
        <f>'1.1'!K91/'1.1'!$C91</f>
        <v>4.7013274171967719E-2</v>
      </c>
      <c r="J91" s="171">
        <f>'1.1'!M91/'1.1'!$B91</f>
        <v>3.5114668454753362E-2</v>
      </c>
    </row>
    <row r="92" spans="1:10" ht="12.75" customHeight="1" x14ac:dyDescent="0.25">
      <c r="A92" s="285">
        <v>2009.11</v>
      </c>
      <c r="B92" s="168">
        <f>'1.1'!C92/'1.1'!$B92</f>
        <v>0.96924869615557041</v>
      </c>
      <c r="C92" s="169">
        <f>'1.1'!D92/'1.1'!$C92</f>
        <v>0.67295114567953374</v>
      </c>
      <c r="D92" s="169">
        <f>'1.1'!E92/'1.1'!$D92</f>
        <v>0.36214247003861155</v>
      </c>
      <c r="E92" s="169">
        <f>'1.1'!F92/'1.1'!$D92</f>
        <v>0.63785752996138845</v>
      </c>
      <c r="F92" s="170"/>
      <c r="G92" s="169">
        <f>'1.1'!H92/'1.1'!$C92</f>
        <v>0.18274722560522749</v>
      </c>
      <c r="H92" s="169">
        <f>'1.1'!I92/'1.1'!$C92</f>
        <v>8.4878919735761268E-2</v>
      </c>
      <c r="I92" s="169">
        <f>'1.1'!K92/'1.1'!$C92</f>
        <v>5.9422708979477538E-2</v>
      </c>
      <c r="J92" s="171">
        <f>'1.1'!M92/'1.1'!$B92</f>
        <v>3.07513038444296E-2</v>
      </c>
    </row>
    <row r="93" spans="1:10" ht="12.75" customHeight="1" x14ac:dyDescent="0.25">
      <c r="A93" s="285">
        <v>2009.12</v>
      </c>
      <c r="B93" s="168">
        <f>'1.1'!C93/'1.1'!$B93</f>
        <v>0.97982386538816624</v>
      </c>
      <c r="C93" s="169">
        <f>'1.1'!D93/'1.1'!$C93</f>
        <v>0.53364067302599105</v>
      </c>
      <c r="D93" s="169">
        <f>'1.1'!E93/'1.1'!$D93</f>
        <v>0.31341005974119307</v>
      </c>
      <c r="E93" s="169">
        <f>'1.1'!F93/'1.1'!$D93</f>
        <v>0.68658994025880682</v>
      </c>
      <c r="F93" s="170"/>
      <c r="G93" s="169">
        <f>'1.1'!H93/'1.1'!$C93</f>
        <v>0.27269481613021407</v>
      </c>
      <c r="H93" s="169">
        <f>'1.1'!I93/'1.1'!$C93</f>
        <v>6.6893919248985217E-2</v>
      </c>
      <c r="I93" s="169">
        <f>'1.1'!K93/'1.1'!$C93</f>
        <v>0.12677059159480952</v>
      </c>
      <c r="J93" s="171">
        <f>'1.1'!M93/'1.1'!$B93</f>
        <v>2.0176134611833749E-2</v>
      </c>
    </row>
    <row r="94" spans="1:10" ht="12.75" customHeight="1" x14ac:dyDescent="0.25">
      <c r="A94" s="285">
        <v>2010.01</v>
      </c>
      <c r="B94" s="168">
        <f>'1.1'!C94/'1.1'!$B94</f>
        <v>0.97372052039649393</v>
      </c>
      <c r="C94" s="169">
        <f>'1.1'!D94/'1.1'!$C94</f>
        <v>0.77129680634303821</v>
      </c>
      <c r="D94" s="169">
        <f>'1.1'!E94/'1.1'!$D94</f>
        <v>0.34959229150189675</v>
      </c>
      <c r="E94" s="169">
        <f>'1.1'!F94/'1.1'!$D94</f>
        <v>0.65040770849810325</v>
      </c>
      <c r="F94" s="170"/>
      <c r="G94" s="169">
        <f>'1.1'!H94/'1.1'!$C94</f>
        <v>0.10006860044300771</v>
      </c>
      <c r="H94" s="169">
        <f>'1.1'!I94/'1.1'!$C94</f>
        <v>9.6300693421073086E-2</v>
      </c>
      <c r="I94" s="169">
        <f>'1.1'!K94/'1.1'!$C94</f>
        <v>3.2333899792880774E-2</v>
      </c>
      <c r="J94" s="171">
        <f>'1.1'!M94/'1.1'!$B94</f>
        <v>2.6279479603506128E-2</v>
      </c>
    </row>
    <row r="95" spans="1:10" ht="12.75" customHeight="1" x14ac:dyDescent="0.25">
      <c r="A95" s="285">
        <v>2010.02</v>
      </c>
      <c r="B95" s="168">
        <f>'1.1'!C95/'1.1'!$B95</f>
        <v>0.97192470755895921</v>
      </c>
      <c r="C95" s="169">
        <f>'1.1'!D95/'1.1'!$C95</f>
        <v>0.71301651563154422</v>
      </c>
      <c r="D95" s="169">
        <f>'1.1'!E95/'1.1'!$D95</f>
        <v>0.39884887466813196</v>
      </c>
      <c r="E95" s="169">
        <f>'1.1'!F95/'1.1'!$D95</f>
        <v>0.6011511253318681</v>
      </c>
      <c r="F95" s="170"/>
      <c r="G95" s="169">
        <f>'1.1'!H95/'1.1'!$C95</f>
        <v>0.17088150718519501</v>
      </c>
      <c r="H95" s="169">
        <f>'1.1'!I95/'1.1'!$C95</f>
        <v>7.0510373433239321E-2</v>
      </c>
      <c r="I95" s="169">
        <f>'1.1'!K95/'1.1'!$C95</f>
        <v>4.5591603750021477E-2</v>
      </c>
      <c r="J95" s="171">
        <f>'1.1'!M95/'1.1'!$B95</f>
        <v>2.807529244104074E-2</v>
      </c>
    </row>
    <row r="96" spans="1:10" ht="12.75" customHeight="1" x14ac:dyDescent="0.25">
      <c r="A96" s="285">
        <v>2010.03</v>
      </c>
      <c r="B96" s="168">
        <f>'1.1'!C96/'1.1'!$B96</f>
        <v>0.97320884912541983</v>
      </c>
      <c r="C96" s="169">
        <f>'1.1'!D96/'1.1'!$C96</f>
        <v>0.70328628320796405</v>
      </c>
      <c r="D96" s="169">
        <f>'1.1'!E96/'1.1'!$D96</f>
        <v>0.39409187522299727</v>
      </c>
      <c r="E96" s="169">
        <f>'1.1'!F96/'1.1'!$D96</f>
        <v>0.60590812477700273</v>
      </c>
      <c r="F96" s="170"/>
      <c r="G96" s="169">
        <f>'1.1'!H96/'1.1'!$C96</f>
        <v>0.16921621581755283</v>
      </c>
      <c r="H96" s="169">
        <f>'1.1'!I96/'1.1'!$C96</f>
        <v>7.7193812498741077E-2</v>
      </c>
      <c r="I96" s="169">
        <f>'1.1'!K96/'1.1'!$C96</f>
        <v>5.0303688475742112E-2</v>
      </c>
      <c r="J96" s="171">
        <f>'1.1'!M96/'1.1'!$B96</f>
        <v>2.6791150874580196E-2</v>
      </c>
    </row>
    <row r="97" spans="1:10" ht="12.75" customHeight="1" x14ac:dyDescent="0.25">
      <c r="A97" s="285">
        <v>2010.04</v>
      </c>
      <c r="B97" s="168">
        <f>'1.1'!C97/'1.1'!$B97</f>
        <v>0.95659946789353334</v>
      </c>
      <c r="C97" s="169">
        <f>'1.1'!D97/'1.1'!$C97</f>
        <v>0.72487241622973864</v>
      </c>
      <c r="D97" s="169">
        <f>'1.1'!E97/'1.1'!$D97</f>
        <v>0.4284805975485711</v>
      </c>
      <c r="E97" s="169">
        <f>'1.1'!F97/'1.1'!$D97</f>
        <v>0.57151940245142885</v>
      </c>
      <c r="F97" s="170"/>
      <c r="G97" s="169">
        <f>'1.1'!H97/'1.1'!$C97</f>
        <v>0.16593632396143887</v>
      </c>
      <c r="H97" s="169">
        <f>'1.1'!I97/'1.1'!$C97</f>
        <v>7.3940538138257753E-2</v>
      </c>
      <c r="I97" s="169">
        <f>'1.1'!K97/'1.1'!$C97</f>
        <v>3.5250721670564727E-2</v>
      </c>
      <c r="J97" s="171">
        <f>'1.1'!M97/'1.1'!$B97</f>
        <v>4.3400532106466674E-2</v>
      </c>
    </row>
    <row r="98" spans="1:10" ht="12.75" customHeight="1" x14ac:dyDescent="0.25">
      <c r="A98" s="285">
        <v>2010.05</v>
      </c>
      <c r="B98" s="168">
        <f>'1.1'!C98/'1.1'!$B98</f>
        <v>0.96301734383072546</v>
      </c>
      <c r="C98" s="169">
        <f>'1.1'!D98/'1.1'!$C98</f>
        <v>0.75380907706809153</v>
      </c>
      <c r="D98" s="169">
        <f>'1.1'!E98/'1.1'!$D98</f>
        <v>0.32390007193827697</v>
      </c>
      <c r="E98" s="169">
        <f>'1.1'!F98/'1.1'!$D98</f>
        <v>0.67609992806172303</v>
      </c>
      <c r="F98" s="170"/>
      <c r="G98" s="169">
        <f>'1.1'!H98/'1.1'!$C98</f>
        <v>0.14819910038300596</v>
      </c>
      <c r="H98" s="169">
        <f>'1.1'!I98/'1.1'!$C98</f>
        <v>5.8094047350138352E-2</v>
      </c>
      <c r="I98" s="169">
        <f>'1.1'!K98/'1.1'!$C98</f>
        <v>3.9897775198764057E-2</v>
      </c>
      <c r="J98" s="171">
        <f>'1.1'!M98/'1.1'!$B98</f>
        <v>3.6982656169274569E-2</v>
      </c>
    </row>
    <row r="99" spans="1:10" ht="12.75" customHeight="1" x14ac:dyDescent="0.25">
      <c r="A99" s="285">
        <v>2010.06</v>
      </c>
      <c r="B99" s="168">
        <f>'1.1'!C99/'1.1'!$B99</f>
        <v>0.96194949262151097</v>
      </c>
      <c r="C99" s="169">
        <f>'1.1'!D99/'1.1'!$C99</f>
        <v>0.70785422326854275</v>
      </c>
      <c r="D99" s="169">
        <f>'1.1'!E99/'1.1'!$D99</f>
        <v>0.34591368621336349</v>
      </c>
      <c r="E99" s="169">
        <f>'1.1'!F99/'1.1'!$D99</f>
        <v>0.6540863137866364</v>
      </c>
      <c r="F99" s="170"/>
      <c r="G99" s="169">
        <f>'1.1'!H99/'1.1'!$C99</f>
        <v>0.19393872330487028</v>
      </c>
      <c r="H99" s="169">
        <f>'1.1'!I99/'1.1'!$C99</f>
        <v>6.1429926423214959E-2</v>
      </c>
      <c r="I99" s="169">
        <f>'1.1'!K99/'1.1'!$C99</f>
        <v>3.6777127003372115E-2</v>
      </c>
      <c r="J99" s="171">
        <f>'1.1'!M99/'1.1'!$B99</f>
        <v>3.8050507378489064E-2</v>
      </c>
    </row>
    <row r="100" spans="1:10" ht="12.75" customHeight="1" x14ac:dyDescent="0.25">
      <c r="A100" s="285">
        <v>2010.07</v>
      </c>
      <c r="B100" s="168">
        <f>'1.1'!C100/'1.1'!$B100</f>
        <v>0.95656473228995231</v>
      </c>
      <c r="C100" s="169">
        <f>'1.1'!D100/'1.1'!$C100</f>
        <v>0.65949599866183606</v>
      </c>
      <c r="D100" s="169">
        <f>'1.1'!E100/'1.1'!$D100</f>
        <v>0.39662725659129616</v>
      </c>
      <c r="E100" s="169">
        <f>'1.1'!F100/'1.1'!$D100</f>
        <v>0.60337274340870384</v>
      </c>
      <c r="F100" s="170"/>
      <c r="G100" s="169">
        <f>'1.1'!H100/'1.1'!$C100</f>
        <v>0.16587981129546386</v>
      </c>
      <c r="H100" s="169">
        <f>'1.1'!I100/'1.1'!$C100</f>
        <v>7.3642418606242724E-2</v>
      </c>
      <c r="I100" s="169">
        <f>'1.1'!K100/'1.1'!$C100</f>
        <v>0.10098177143645733</v>
      </c>
      <c r="J100" s="171">
        <f>'1.1'!M100/'1.1'!$B100</f>
        <v>4.3435267710047638E-2</v>
      </c>
    </row>
    <row r="101" spans="1:10" ht="12.75" customHeight="1" x14ac:dyDescent="0.25">
      <c r="A101" s="285">
        <v>2010.08</v>
      </c>
      <c r="B101" s="168">
        <f>'1.1'!C101/'1.1'!$B101</f>
        <v>0.96222663664623875</v>
      </c>
      <c r="C101" s="169">
        <f>'1.1'!D101/'1.1'!$C101</f>
        <v>0.71238591783885552</v>
      </c>
      <c r="D101" s="169">
        <f>'1.1'!E101/'1.1'!$D101</f>
        <v>0.38205676492333335</v>
      </c>
      <c r="E101" s="169">
        <f>'1.1'!F101/'1.1'!$D101</f>
        <v>0.61794323507666671</v>
      </c>
      <c r="F101" s="170"/>
      <c r="G101" s="169">
        <f>'1.1'!H101/'1.1'!$C101</f>
        <v>0.17597216624533929</v>
      </c>
      <c r="H101" s="169">
        <f>'1.1'!I101/'1.1'!$C101</f>
        <v>7.4881772870357188E-2</v>
      </c>
      <c r="I101" s="169">
        <f>'1.1'!K101/'1.1'!$C101</f>
        <v>3.676014304544805E-2</v>
      </c>
      <c r="J101" s="171">
        <f>'1.1'!M101/'1.1'!$B101</f>
        <v>3.7773363353761163E-2</v>
      </c>
    </row>
    <row r="102" spans="1:10" ht="12.75" customHeight="1" x14ac:dyDescent="0.25">
      <c r="A102" s="285">
        <v>2010.09</v>
      </c>
      <c r="B102" s="168">
        <f>'1.1'!C102/'1.1'!$B102</f>
        <v>0.95096319007229491</v>
      </c>
      <c r="C102" s="169">
        <f>'1.1'!D102/'1.1'!$C102</f>
        <v>0.70312728241803646</v>
      </c>
      <c r="D102" s="169">
        <f>'1.1'!E102/'1.1'!$D102</f>
        <v>0.38216222133604477</v>
      </c>
      <c r="E102" s="169">
        <f>'1.1'!F102/'1.1'!$D102</f>
        <v>0.61783777866395528</v>
      </c>
      <c r="F102" s="170"/>
      <c r="G102" s="169">
        <f>'1.1'!H102/'1.1'!$C102</f>
        <v>0.17327579568475468</v>
      </c>
      <c r="H102" s="169">
        <f>'1.1'!I102/'1.1'!$C102</f>
        <v>7.7748294995469036E-2</v>
      </c>
      <c r="I102" s="169">
        <f>'1.1'!K102/'1.1'!$C102</f>
        <v>4.5848626901739811E-2</v>
      </c>
      <c r="J102" s="171">
        <f>'1.1'!M102/'1.1'!$B102</f>
        <v>4.9036809927705066E-2</v>
      </c>
    </row>
    <row r="103" spans="1:10" ht="12.75" customHeight="1" x14ac:dyDescent="0.25">
      <c r="A103" s="285">
        <v>2010.1</v>
      </c>
      <c r="B103" s="168">
        <f>'1.1'!C103/'1.1'!$B103</f>
        <v>0.95581816228065397</v>
      </c>
      <c r="C103" s="169">
        <f>'1.1'!D103/'1.1'!$C103</f>
        <v>0.71990154089465075</v>
      </c>
      <c r="D103" s="169">
        <f>'1.1'!E103/'1.1'!$D103</f>
        <v>0.37855935342544089</v>
      </c>
      <c r="E103" s="169">
        <f>'1.1'!F103/'1.1'!$D103</f>
        <v>0.62144064657455922</v>
      </c>
      <c r="F103" s="170"/>
      <c r="G103" s="169">
        <f>'1.1'!H103/'1.1'!$C103</f>
        <v>0.15235499137109307</v>
      </c>
      <c r="H103" s="169">
        <f>'1.1'!I103/'1.1'!$C103</f>
        <v>7.9053886409359703E-2</v>
      </c>
      <c r="I103" s="169">
        <f>'1.1'!K103/'1.1'!$C103</f>
        <v>4.8689581324896529E-2</v>
      </c>
      <c r="J103" s="171">
        <f>'1.1'!M103/'1.1'!$B103</f>
        <v>4.418183771934605E-2</v>
      </c>
    </row>
    <row r="104" spans="1:10" ht="12.75" customHeight="1" x14ac:dyDescent="0.25">
      <c r="A104" s="285">
        <v>2010.11</v>
      </c>
      <c r="B104" s="168">
        <f>'1.1'!C104/'1.1'!$B104</f>
        <v>0.96148488635183338</v>
      </c>
      <c r="C104" s="169">
        <f>'1.1'!D104/'1.1'!$C104</f>
        <v>0.741680508336096</v>
      </c>
      <c r="D104" s="169">
        <f>'1.1'!E104/'1.1'!$D104</f>
        <v>0.39013713267567712</v>
      </c>
      <c r="E104" s="169">
        <f>'1.1'!F104/'1.1'!$D104</f>
        <v>0.60986286732432282</v>
      </c>
      <c r="F104" s="170"/>
      <c r="G104" s="169">
        <f>'1.1'!H104/'1.1'!$C104</f>
        <v>0.12871687976395169</v>
      </c>
      <c r="H104" s="169">
        <f>'1.1'!I104/'1.1'!$C104</f>
        <v>7.8944448121597954E-2</v>
      </c>
      <c r="I104" s="169">
        <f>'1.1'!K104/'1.1'!$C104</f>
        <v>5.0658163778354373E-2</v>
      </c>
      <c r="J104" s="171">
        <f>'1.1'!M104/'1.1'!$B104</f>
        <v>3.851511364816667E-2</v>
      </c>
    </row>
    <row r="105" spans="1:10" ht="12.75" customHeight="1" x14ac:dyDescent="0.25">
      <c r="A105" s="285">
        <v>2010.12</v>
      </c>
      <c r="B105" s="168">
        <f>'1.1'!C105/'1.1'!$B105</f>
        <v>0.96607998131632278</v>
      </c>
      <c r="C105" s="169">
        <f>'1.1'!D105/'1.1'!$C105</f>
        <v>0.7553486520527255</v>
      </c>
      <c r="D105" s="169">
        <f>'1.1'!E105/'1.1'!$D105</f>
        <v>0.37503193345889463</v>
      </c>
      <c r="E105" s="169">
        <f>'1.1'!F105/'1.1'!$D105</f>
        <v>0.62496806654110537</v>
      </c>
      <c r="F105" s="170"/>
      <c r="G105" s="169">
        <f>'1.1'!H105/'1.1'!$C105</f>
        <v>0.10894344842271829</v>
      </c>
      <c r="H105" s="169">
        <f>'1.1'!I105/'1.1'!$C105</f>
        <v>8.1404275361078568E-2</v>
      </c>
      <c r="I105" s="169">
        <f>'1.1'!K105/'1.1'!$C105</f>
        <v>5.4303624163477601E-2</v>
      </c>
      <c r="J105" s="171">
        <f>'1.1'!M105/'1.1'!$B105</f>
        <v>3.3920018683677264E-2</v>
      </c>
    </row>
    <row r="106" spans="1:10" ht="12.75" customHeight="1" x14ac:dyDescent="0.25">
      <c r="A106" s="285">
        <v>2011.01</v>
      </c>
      <c r="B106" s="168">
        <f>'1.1'!C106/'1.1'!$B106</f>
        <v>0.97168847251278923</v>
      </c>
      <c r="C106" s="169">
        <f>'1.1'!D106/'1.1'!$C106</f>
        <v>0.77576607965913058</v>
      </c>
      <c r="D106" s="169">
        <f>'1.1'!E106/'1.1'!$D106</f>
        <v>0.38164080647505721</v>
      </c>
      <c r="E106" s="169">
        <f>'1.1'!F106/'1.1'!$D106</f>
        <v>0.61835919352494273</v>
      </c>
      <c r="F106" s="170"/>
      <c r="G106" s="169">
        <f>'1.1'!H106/'1.1'!$C106</f>
        <v>8.5894178425790446E-2</v>
      </c>
      <c r="H106" s="169">
        <f>'1.1'!I106/'1.1'!$C106</f>
        <v>8.1756806194968792E-2</v>
      </c>
      <c r="I106" s="169">
        <f>'1.1'!K106/'1.1'!$C106</f>
        <v>5.6582935720110257E-2</v>
      </c>
      <c r="J106" s="171">
        <f>'1.1'!M106/'1.1'!$B106</f>
        <v>2.831152748721075E-2</v>
      </c>
    </row>
    <row r="107" spans="1:10" ht="12.75" customHeight="1" x14ac:dyDescent="0.25">
      <c r="A107" s="285">
        <v>2011.02</v>
      </c>
      <c r="B107" s="168">
        <f>'1.1'!C107/'1.1'!$B107</f>
        <v>0.98240258676070968</v>
      </c>
      <c r="C107" s="169">
        <f>'1.1'!D107/'1.1'!$C107</f>
        <v>0.71392323020936066</v>
      </c>
      <c r="D107" s="169">
        <f>'1.1'!E107/'1.1'!$D107</f>
        <v>0.41960943385014937</v>
      </c>
      <c r="E107" s="169">
        <f>'1.1'!F107/'1.1'!$D107</f>
        <v>0.58039056614985074</v>
      </c>
      <c r="F107" s="170"/>
      <c r="G107" s="169">
        <f>'1.1'!H107/'1.1'!$C107</f>
        <v>0.17965158881454035</v>
      </c>
      <c r="H107" s="169">
        <f>'1.1'!I107/'1.1'!$C107</f>
        <v>7.0652452326186194E-2</v>
      </c>
      <c r="I107" s="169">
        <f>'1.1'!K107/'1.1'!$C107</f>
        <v>3.5772728649912856E-2</v>
      </c>
      <c r="J107" s="171">
        <f>'1.1'!M107/'1.1'!$B107</f>
        <v>1.7597413239290309E-2</v>
      </c>
    </row>
    <row r="108" spans="1:10" ht="12.75" customHeight="1" x14ac:dyDescent="0.25">
      <c r="A108" s="285">
        <v>2011.03</v>
      </c>
      <c r="B108" s="168">
        <f>'1.1'!C108/'1.1'!$B108</f>
        <v>0.96886749923627158</v>
      </c>
      <c r="C108" s="169">
        <f>'1.1'!D108/'1.1'!$C108</f>
        <v>0.68185371347321444</v>
      </c>
      <c r="D108" s="169">
        <f>'1.1'!E108/'1.1'!$D108</f>
        <v>0.36794262033148067</v>
      </c>
      <c r="E108" s="169">
        <f>'1.1'!F108/'1.1'!$D108</f>
        <v>0.63205737966851927</v>
      </c>
      <c r="F108" s="170"/>
      <c r="G108" s="169">
        <f>'1.1'!H108/'1.1'!$C108</f>
        <v>0.21122490626939699</v>
      </c>
      <c r="H108" s="169">
        <f>'1.1'!I108/'1.1'!$C108</f>
        <v>7.2735283641247997E-2</v>
      </c>
      <c r="I108" s="169">
        <f>'1.1'!K108/'1.1'!$C108</f>
        <v>3.4186096616140568E-2</v>
      </c>
      <c r="J108" s="171">
        <f>'1.1'!M108/'1.1'!$B108</f>
        <v>3.1132500763728484E-2</v>
      </c>
    </row>
    <row r="109" spans="1:10" ht="12.75" customHeight="1" x14ac:dyDescent="0.25">
      <c r="A109" s="285">
        <v>2011.04</v>
      </c>
      <c r="B109" s="168">
        <f>'1.1'!C109/'1.1'!$B109</f>
        <v>0.963372077671799</v>
      </c>
      <c r="C109" s="169">
        <f>'1.1'!D109/'1.1'!$C109</f>
        <v>0.67624051649821282</v>
      </c>
      <c r="D109" s="169">
        <f>'1.1'!E109/'1.1'!$D109</f>
        <v>0.39170614882879501</v>
      </c>
      <c r="E109" s="169">
        <f>'1.1'!F109/'1.1'!$D109</f>
        <v>0.60829385117120505</v>
      </c>
      <c r="F109" s="170"/>
      <c r="G109" s="169">
        <f>'1.1'!H109/'1.1'!$C109</f>
        <v>0.20301991098839875</v>
      </c>
      <c r="H109" s="169">
        <f>'1.1'!I109/'1.1'!$C109</f>
        <v>7.4968697022846836E-2</v>
      </c>
      <c r="I109" s="169">
        <f>'1.1'!K109/'1.1'!$C109</f>
        <v>4.5770875490541735E-2</v>
      </c>
      <c r="J109" s="171">
        <f>'1.1'!M109/'1.1'!$B109</f>
        <v>3.6627922328200994E-2</v>
      </c>
    </row>
    <row r="110" spans="1:10" ht="12.75" customHeight="1" x14ac:dyDescent="0.25">
      <c r="A110" s="285">
        <v>2011.05</v>
      </c>
      <c r="B110" s="168">
        <f>'1.1'!C110/'1.1'!$B110</f>
        <v>0.9651999021225427</v>
      </c>
      <c r="C110" s="169">
        <f>'1.1'!D110/'1.1'!$C110</f>
        <v>0.74698724720575838</v>
      </c>
      <c r="D110" s="169">
        <f>'1.1'!E110/'1.1'!$D110</f>
        <v>0.31726191065836001</v>
      </c>
      <c r="E110" s="169">
        <f>'1.1'!F110/'1.1'!$D110</f>
        <v>0.68273808934164004</v>
      </c>
      <c r="F110" s="170"/>
      <c r="G110" s="169">
        <f>'1.1'!H110/'1.1'!$C110</f>
        <v>0.167220394348704</v>
      </c>
      <c r="H110" s="169">
        <f>'1.1'!I110/'1.1'!$C110</f>
        <v>6.2555289773992037E-2</v>
      </c>
      <c r="I110" s="169">
        <f>'1.1'!K110/'1.1'!$C110</f>
        <v>2.323706867154576E-2</v>
      </c>
      <c r="J110" s="171">
        <f>'1.1'!M110/'1.1'!$B110</f>
        <v>3.48000978774574E-2</v>
      </c>
    </row>
    <row r="111" spans="1:10" ht="12.75" customHeight="1" x14ac:dyDescent="0.25">
      <c r="A111" s="285">
        <v>2011.06</v>
      </c>
      <c r="B111" s="168">
        <f>'1.1'!C111/'1.1'!$B111</f>
        <v>0.96746940677562154</v>
      </c>
      <c r="C111" s="169">
        <f>'1.1'!D111/'1.1'!$C111</f>
        <v>0.67887380016975452</v>
      </c>
      <c r="D111" s="169">
        <f>'1.1'!E111/'1.1'!$D111</f>
        <v>0.36894884367428465</v>
      </c>
      <c r="E111" s="169">
        <f>'1.1'!F111/'1.1'!$D111</f>
        <v>0.63105115632571529</v>
      </c>
      <c r="F111" s="170"/>
      <c r="G111" s="169">
        <f>'1.1'!H111/'1.1'!$C111</f>
        <v>0.19679405914921699</v>
      </c>
      <c r="H111" s="169">
        <f>'1.1'!I111/'1.1'!$C111</f>
        <v>6.6839231063925197E-2</v>
      </c>
      <c r="I111" s="169">
        <f>'1.1'!K111/'1.1'!$C111</f>
        <v>5.7492909617103356E-2</v>
      </c>
      <c r="J111" s="171">
        <f>'1.1'!M111/'1.1'!$B111</f>
        <v>3.2530593224378401E-2</v>
      </c>
    </row>
    <row r="112" spans="1:10" ht="12.75" customHeight="1" x14ac:dyDescent="0.25">
      <c r="A112" s="285">
        <v>2011.07</v>
      </c>
      <c r="B112" s="168">
        <f>'1.1'!C112/'1.1'!$B112</f>
        <v>0.96606177819765637</v>
      </c>
      <c r="C112" s="169">
        <f>'1.1'!D112/'1.1'!$C112</f>
        <v>0.67070214890651769</v>
      </c>
      <c r="D112" s="169">
        <f>'1.1'!E112/'1.1'!$D112</f>
        <v>0.39216657930165016</v>
      </c>
      <c r="E112" s="169">
        <f>'1.1'!F112/'1.1'!$D112</f>
        <v>0.60783342069834978</v>
      </c>
      <c r="F112" s="170"/>
      <c r="G112" s="169">
        <f>'1.1'!H112/'1.1'!$C112</f>
        <v>0.20432214917633607</v>
      </c>
      <c r="H112" s="169">
        <f>'1.1'!I112/'1.1'!$C112</f>
        <v>7.773125240404094E-2</v>
      </c>
      <c r="I112" s="169">
        <f>'1.1'!K112/'1.1'!$C112</f>
        <v>4.7244449513105378E-2</v>
      </c>
      <c r="J112" s="171">
        <f>'1.1'!M112/'1.1'!$B112</f>
        <v>3.3938221802343578E-2</v>
      </c>
    </row>
    <row r="113" spans="1:10" ht="12.75" customHeight="1" x14ac:dyDescent="0.25">
      <c r="A113" s="285">
        <v>2011.08</v>
      </c>
      <c r="B113" s="168">
        <f>'1.1'!C113/'1.1'!$B113</f>
        <v>0.95809868707107915</v>
      </c>
      <c r="C113" s="169">
        <f>'1.1'!D113/'1.1'!$C113</f>
        <v>0.67929913165831346</v>
      </c>
      <c r="D113" s="169">
        <f>'1.1'!E113/'1.1'!$D113</f>
        <v>0.37440384801117177</v>
      </c>
      <c r="E113" s="169">
        <f>'1.1'!F113/'1.1'!$D113</f>
        <v>0.62559615198882834</v>
      </c>
      <c r="F113" s="170"/>
      <c r="G113" s="169">
        <f>'1.1'!H113/'1.1'!$C113</f>
        <v>0.19069930359783688</v>
      </c>
      <c r="H113" s="169">
        <f>'1.1'!I113/'1.1'!$C113</f>
        <v>7.9233926315872755E-2</v>
      </c>
      <c r="I113" s="169">
        <f>'1.1'!K113/'1.1'!$C113</f>
        <v>5.0767638427976929E-2</v>
      </c>
      <c r="J113" s="171">
        <f>'1.1'!M113/'1.1'!$B113</f>
        <v>4.1901312928920936E-2</v>
      </c>
    </row>
    <row r="114" spans="1:10" ht="12.75" customHeight="1" x14ac:dyDescent="0.25">
      <c r="A114" s="285">
        <v>2011.09</v>
      </c>
      <c r="B114" s="168">
        <f>'1.1'!C114/'1.1'!$B114</f>
        <v>0.97504443768334959</v>
      </c>
      <c r="C114" s="169">
        <f>'1.1'!D114/'1.1'!$C114</f>
        <v>0.66264558065535617</v>
      </c>
      <c r="D114" s="169">
        <f>'1.1'!E114/'1.1'!$D114</f>
        <v>0.39257568647532254</v>
      </c>
      <c r="E114" s="169">
        <f>'1.1'!F114/'1.1'!$D114</f>
        <v>0.60742431352467752</v>
      </c>
      <c r="F114" s="170"/>
      <c r="G114" s="169">
        <f>'1.1'!H114/'1.1'!$C114</f>
        <v>0.17744850236945298</v>
      </c>
      <c r="H114" s="169">
        <f>'1.1'!I114/'1.1'!$C114</f>
        <v>7.1765122067435461E-2</v>
      </c>
      <c r="I114" s="169">
        <f>'1.1'!K114/'1.1'!$C114</f>
        <v>8.8140794907755435E-2</v>
      </c>
      <c r="J114" s="171">
        <f>'1.1'!M114/'1.1'!$B114</f>
        <v>2.4955562316650359E-2</v>
      </c>
    </row>
    <row r="115" spans="1:10" ht="12.75" customHeight="1" x14ac:dyDescent="0.25">
      <c r="A115" s="285">
        <v>2011.1</v>
      </c>
      <c r="B115" s="168">
        <f>'1.1'!C115/'1.1'!$B115</f>
        <v>0.96779996566180526</v>
      </c>
      <c r="C115" s="169">
        <f>'1.1'!D115/'1.1'!$C115</f>
        <v>0.66918172293553579</v>
      </c>
      <c r="D115" s="169">
        <f>'1.1'!E115/'1.1'!$D115</f>
        <v>0.38691349369102995</v>
      </c>
      <c r="E115" s="169">
        <f>'1.1'!F115/'1.1'!$D115</f>
        <v>0.6130865063089701</v>
      </c>
      <c r="F115" s="170"/>
      <c r="G115" s="169">
        <f>'1.1'!H115/'1.1'!$C115</f>
        <v>0.18220614114071074</v>
      </c>
      <c r="H115" s="169">
        <f>'1.1'!I115/'1.1'!$C115</f>
        <v>7.569741631720088E-2</v>
      </c>
      <c r="I115" s="169">
        <f>'1.1'!K115/'1.1'!$C115</f>
        <v>7.291471960655263E-2</v>
      </c>
      <c r="J115" s="171">
        <f>'1.1'!M115/'1.1'!$B115</f>
        <v>3.220003433819469E-2</v>
      </c>
    </row>
    <row r="116" spans="1:10" ht="12.75" customHeight="1" x14ac:dyDescent="0.25">
      <c r="A116" s="285">
        <v>2011.11</v>
      </c>
      <c r="B116" s="168">
        <f>'1.1'!C116/'1.1'!$B116</f>
        <v>0.99979618174179929</v>
      </c>
      <c r="C116" s="169">
        <f>'1.1'!D116/'1.1'!$C116</f>
        <v>0.71769493711751775</v>
      </c>
      <c r="D116" s="169">
        <f>'1.1'!E116/'1.1'!$D116</f>
        <v>0.37577612422254164</v>
      </c>
      <c r="E116" s="169">
        <f>'1.1'!F116/'1.1'!$D116</f>
        <v>0.6242238757774583</v>
      </c>
      <c r="F116" s="170"/>
      <c r="G116" s="169">
        <f>'1.1'!H116/'1.1'!$C116</f>
        <v>0.17393318865636448</v>
      </c>
      <c r="H116" s="169">
        <f>'1.1'!I116/'1.1'!$C116</f>
        <v>7.2859495576400327E-2</v>
      </c>
      <c r="I116" s="169">
        <f>'1.1'!K116/'1.1'!$C116</f>
        <v>3.5512378649717277E-2</v>
      </c>
      <c r="J116" s="171">
        <f>'1.1'!M116/'1.1'!$B116</f>
        <v>2.0381825820066745E-4</v>
      </c>
    </row>
    <row r="117" spans="1:10" ht="12.75" customHeight="1" x14ac:dyDescent="0.25">
      <c r="A117" s="285">
        <v>2011.12</v>
      </c>
      <c r="B117" s="168">
        <f>'1.1'!C117/'1.1'!$B117</f>
        <v>0.98763707792638622</v>
      </c>
      <c r="C117" s="169">
        <f>'1.1'!D117/'1.1'!$C117</f>
        <v>0.52352267557213605</v>
      </c>
      <c r="D117" s="169">
        <f>'1.1'!E117/'1.1'!$D117</f>
        <v>0.36003962150772395</v>
      </c>
      <c r="E117" s="169">
        <f>'1.1'!F117/'1.1'!$D117</f>
        <v>0.63996037849227605</v>
      </c>
      <c r="F117" s="170"/>
      <c r="G117" s="169">
        <f>'1.1'!H117/'1.1'!$C117</f>
        <v>0.28936283865468992</v>
      </c>
      <c r="H117" s="169">
        <f>'1.1'!I117/'1.1'!$C117</f>
        <v>6.6275523276837028E-2</v>
      </c>
      <c r="I117" s="169">
        <f>'1.1'!K117/'1.1'!$C117</f>
        <v>0.12083896249633687</v>
      </c>
      <c r="J117" s="171">
        <f>'1.1'!M117/'1.1'!$B117</f>
        <v>1.2362922073613707E-2</v>
      </c>
    </row>
    <row r="118" spans="1:10" ht="12.75" customHeight="1" x14ac:dyDescent="0.25">
      <c r="A118" s="285">
        <v>2012.01</v>
      </c>
      <c r="B118" s="168">
        <f>'1.1'!C118/'1.1'!$B118</f>
        <v>0.97157950931196702</v>
      </c>
      <c r="C118" s="169">
        <f>'1.1'!D118/'1.1'!$C118</f>
        <v>0.79735706849316768</v>
      </c>
      <c r="D118" s="169">
        <f>'1.1'!E118/'1.1'!$D118</f>
        <v>0.37072636453632068</v>
      </c>
      <c r="E118" s="169">
        <f>'1.1'!F118/'1.1'!$D118</f>
        <v>0.6292736354636792</v>
      </c>
      <c r="F118" s="170"/>
      <c r="G118" s="169">
        <f>'1.1'!H118/'1.1'!$C118</f>
        <v>7.4359737722177535E-2</v>
      </c>
      <c r="H118" s="169">
        <f>'1.1'!I118/'1.1'!$C118</f>
        <v>8.129906018493363E-2</v>
      </c>
      <c r="I118" s="169">
        <f>'1.1'!K118/'1.1'!$C118</f>
        <v>4.6984133599720965E-2</v>
      </c>
      <c r="J118" s="171">
        <f>'1.1'!M118/'1.1'!$B118</f>
        <v>2.8420490688032922E-2</v>
      </c>
    </row>
    <row r="119" spans="1:10" ht="12.75" customHeight="1" x14ac:dyDescent="0.25">
      <c r="A119" s="285">
        <v>2012.02</v>
      </c>
      <c r="B119" s="168">
        <f>'1.1'!C119/'1.1'!$B119</f>
        <v>0.98477487657611507</v>
      </c>
      <c r="C119" s="169">
        <f>'1.1'!D119/'1.1'!$C119</f>
        <v>0.70418700071511464</v>
      </c>
      <c r="D119" s="169">
        <f>'1.1'!E119/'1.1'!$D119</f>
        <v>0.40950773692964609</v>
      </c>
      <c r="E119" s="169">
        <f>'1.1'!F119/'1.1'!$D119</f>
        <v>0.59049226307035396</v>
      </c>
      <c r="F119" s="170"/>
      <c r="G119" s="169">
        <f>'1.1'!H119/'1.1'!$C119</f>
        <v>0.18584789828489828</v>
      </c>
      <c r="H119" s="169">
        <f>'1.1'!I119/'1.1'!$C119</f>
        <v>6.8341574784820627E-2</v>
      </c>
      <c r="I119" s="169">
        <f>'1.1'!K119/'1.1'!$C119</f>
        <v>4.1623526215166469E-2</v>
      </c>
      <c r="J119" s="171">
        <f>'1.1'!M119/'1.1'!$B119</f>
        <v>1.5225123423884945E-2</v>
      </c>
    </row>
    <row r="120" spans="1:10" ht="12.75" customHeight="1" x14ac:dyDescent="0.25">
      <c r="A120" s="285">
        <v>2012.03</v>
      </c>
      <c r="B120" s="168">
        <f>'1.1'!C120/'1.1'!$B120</f>
        <v>0.96702219180528937</v>
      </c>
      <c r="C120" s="169">
        <f>'1.1'!D120/'1.1'!$C120</f>
        <v>0.66452951932803161</v>
      </c>
      <c r="D120" s="169">
        <f>'1.1'!E120/'1.1'!$D120</f>
        <v>0.39642960747458517</v>
      </c>
      <c r="E120" s="169">
        <f>'1.1'!F120/'1.1'!$D120</f>
        <v>0.60357039252541478</v>
      </c>
      <c r="F120" s="170"/>
      <c r="G120" s="169">
        <f>'1.1'!H120/'1.1'!$C120</f>
        <v>0.18410299752470319</v>
      </c>
      <c r="H120" s="169">
        <f>'1.1'!I120/'1.1'!$C120</f>
        <v>7.4522449396926441E-2</v>
      </c>
      <c r="I120" s="169">
        <f>'1.1'!K120/'1.1'!$C120</f>
        <v>7.6845033750338812E-2</v>
      </c>
      <c r="J120" s="171">
        <f>'1.1'!M120/'1.1'!$B120</f>
        <v>3.2977808194710585E-2</v>
      </c>
    </row>
    <row r="121" spans="1:10" ht="12.75" customHeight="1" x14ac:dyDescent="0.25">
      <c r="A121" s="285">
        <v>2012.04</v>
      </c>
      <c r="B121" s="168">
        <f>'1.1'!C121/'1.1'!$B121</f>
        <v>0.96017403537864243</v>
      </c>
      <c r="C121" s="169">
        <f>'1.1'!D121/'1.1'!$C121</f>
        <v>0.67386179443091432</v>
      </c>
      <c r="D121" s="169">
        <f>'1.1'!E121/'1.1'!$D121</f>
        <v>0.40190632324470965</v>
      </c>
      <c r="E121" s="169">
        <f>'1.1'!F121/'1.1'!$D121</f>
        <v>0.59809367675529035</v>
      </c>
      <c r="F121" s="170"/>
      <c r="G121" s="169">
        <f>'1.1'!H121/'1.1'!$C121</f>
        <v>0.20393212369152752</v>
      </c>
      <c r="H121" s="169">
        <f>'1.1'!I121/'1.1'!$C121</f>
        <v>7.3706215936586605E-2</v>
      </c>
      <c r="I121" s="169">
        <f>'1.1'!K121/'1.1'!$C121</f>
        <v>4.8499865940971547E-2</v>
      </c>
      <c r="J121" s="171">
        <f>'1.1'!M121/'1.1'!$B121</f>
        <v>3.9825964621357679E-2</v>
      </c>
    </row>
    <row r="122" spans="1:10" ht="12.75" customHeight="1" x14ac:dyDescent="0.25">
      <c r="A122" s="285">
        <v>2012.05</v>
      </c>
      <c r="B122" s="168">
        <f>'1.1'!C122/'1.1'!$B122</f>
        <v>0.97474153515950979</v>
      </c>
      <c r="C122" s="169">
        <f>'1.1'!D122/'1.1'!$C122</f>
        <v>0.70970846384120057</v>
      </c>
      <c r="D122" s="169">
        <f>'1.1'!E122/'1.1'!$D122</f>
        <v>0.33425501339432201</v>
      </c>
      <c r="E122" s="169">
        <f>'1.1'!F122/'1.1'!$D122</f>
        <v>0.66574498660567805</v>
      </c>
      <c r="F122" s="170"/>
      <c r="G122" s="169">
        <f>'1.1'!H122/'1.1'!$C122</f>
        <v>0.18248281101884051</v>
      </c>
      <c r="H122" s="169">
        <f>'1.1'!I122/'1.1'!$C122</f>
        <v>6.1297509288298621E-2</v>
      </c>
      <c r="I122" s="169">
        <f>'1.1'!K122/'1.1'!$C122</f>
        <v>4.6511215851660258E-2</v>
      </c>
      <c r="J122" s="171">
        <f>'1.1'!M122/'1.1'!$B122</f>
        <v>2.5258464840490227E-2</v>
      </c>
    </row>
    <row r="123" spans="1:10" ht="12.75" customHeight="1" x14ac:dyDescent="0.25">
      <c r="A123" s="285">
        <v>2012.06</v>
      </c>
      <c r="B123" s="168">
        <f>'1.1'!C123/'1.1'!$B123</f>
        <v>0.97933726925884512</v>
      </c>
      <c r="C123" s="169">
        <f>'1.1'!D123/'1.1'!$C123</f>
        <v>0.67241912638913892</v>
      </c>
      <c r="D123" s="169">
        <f>'1.1'!E123/'1.1'!$D123</f>
        <v>0.34738596638845831</v>
      </c>
      <c r="E123" s="169">
        <f>'1.1'!F123/'1.1'!$D123</f>
        <v>0.65261403361154169</v>
      </c>
      <c r="F123" s="170"/>
      <c r="G123" s="169">
        <f>'1.1'!H123/'1.1'!$C123</f>
        <v>0.21416020261295929</v>
      </c>
      <c r="H123" s="169">
        <f>'1.1'!I123/'1.1'!$C123</f>
        <v>6.1791622977403142E-2</v>
      </c>
      <c r="I123" s="169">
        <f>'1.1'!K123/'1.1'!$C123</f>
        <v>5.1629048020498544E-2</v>
      </c>
      <c r="J123" s="171">
        <f>'1.1'!M123/'1.1'!$B123</f>
        <v>2.0662730741154847E-2</v>
      </c>
    </row>
    <row r="124" spans="1:10" ht="12.75" customHeight="1" x14ac:dyDescent="0.25">
      <c r="A124" s="285">
        <v>2012.07</v>
      </c>
      <c r="B124" s="168">
        <f>'1.1'!C124/'1.1'!$B124</f>
        <v>0.96884605404362156</v>
      </c>
      <c r="C124" s="169">
        <f>'1.1'!D124/'1.1'!$C124</f>
        <v>0.65789390040917362</v>
      </c>
      <c r="D124" s="169">
        <f>'1.1'!E124/'1.1'!$D124</f>
        <v>0.37906920766468255</v>
      </c>
      <c r="E124" s="169">
        <f>'1.1'!F124/'1.1'!$D124</f>
        <v>0.62093079233531745</v>
      </c>
      <c r="F124" s="170"/>
      <c r="G124" s="169">
        <f>'1.1'!H124/'1.1'!$C124</f>
        <v>0.20642936750763249</v>
      </c>
      <c r="H124" s="169">
        <f>'1.1'!I124/'1.1'!$C124</f>
        <v>7.8817511867017923E-2</v>
      </c>
      <c r="I124" s="169">
        <f>'1.1'!K124/'1.1'!$C124</f>
        <v>5.685922021617603E-2</v>
      </c>
      <c r="J124" s="171">
        <f>'1.1'!M124/'1.1'!$B124</f>
        <v>3.1153945956378416E-2</v>
      </c>
    </row>
    <row r="125" spans="1:10" ht="12.75" customHeight="1" x14ac:dyDescent="0.25">
      <c r="A125" s="285">
        <v>2012.08</v>
      </c>
      <c r="B125" s="168">
        <f>'1.1'!C125/'1.1'!$B125</f>
        <v>0.97378787992963978</v>
      </c>
      <c r="C125" s="169">
        <f>'1.1'!D125/'1.1'!$C125</f>
        <v>0.68799544783950206</v>
      </c>
      <c r="D125" s="169">
        <f>'1.1'!E125/'1.1'!$D125</f>
        <v>0.35099328412557118</v>
      </c>
      <c r="E125" s="169">
        <f>'1.1'!F125/'1.1'!$D125</f>
        <v>0.64900671587442893</v>
      </c>
      <c r="F125" s="170"/>
      <c r="G125" s="169">
        <f>'1.1'!H125/'1.1'!$C125</f>
        <v>0.20302476622161619</v>
      </c>
      <c r="H125" s="169">
        <f>'1.1'!I125/'1.1'!$C125</f>
        <v>7.3285666533153659E-2</v>
      </c>
      <c r="I125" s="169">
        <f>'1.1'!K125/'1.1'!$C125</f>
        <v>3.5694119405728156E-2</v>
      </c>
      <c r="J125" s="171">
        <f>'1.1'!M125/'1.1'!$B125</f>
        <v>2.6212120070360254E-2</v>
      </c>
    </row>
    <row r="126" spans="1:10" ht="12.75" customHeight="1" x14ac:dyDescent="0.25">
      <c r="A126" s="285">
        <v>2012.09</v>
      </c>
      <c r="B126" s="168">
        <f>'1.1'!C126/'1.1'!$B126</f>
        <v>0.98230970995887545</v>
      </c>
      <c r="C126" s="169">
        <f>'1.1'!D126/'1.1'!$C126</f>
        <v>0.65831468901936729</v>
      </c>
      <c r="D126" s="169">
        <f>'1.1'!E126/'1.1'!$D126</f>
        <v>0.37388264120327097</v>
      </c>
      <c r="E126" s="169">
        <f>'1.1'!F126/'1.1'!$D126</f>
        <v>0.62611735879672892</v>
      </c>
      <c r="F126" s="170"/>
      <c r="G126" s="169">
        <f>'1.1'!H126/'1.1'!$C126</f>
        <v>0.1964571366612943</v>
      </c>
      <c r="H126" s="169">
        <f>'1.1'!I126/'1.1'!$C126</f>
        <v>6.9711233168271644E-2</v>
      </c>
      <c r="I126" s="169">
        <f>'1.1'!K126/'1.1'!$C126</f>
        <v>7.5516941151066636E-2</v>
      </c>
      <c r="J126" s="171">
        <f>'1.1'!M126/'1.1'!$B126</f>
        <v>1.7690290041124532E-2</v>
      </c>
    </row>
    <row r="127" spans="1:10" ht="12.75" customHeight="1" x14ac:dyDescent="0.25">
      <c r="A127" s="285">
        <v>2012.1</v>
      </c>
      <c r="B127" s="168">
        <f>'1.1'!C127/'1.1'!$B127</f>
        <v>0.98015343511581476</v>
      </c>
      <c r="C127" s="169">
        <f>'1.1'!D127/'1.1'!$C127</f>
        <v>0.6950712822328573</v>
      </c>
      <c r="D127" s="169">
        <f>'1.1'!E127/'1.1'!$D127</f>
        <v>0.35875247825119394</v>
      </c>
      <c r="E127" s="169">
        <f>'1.1'!F127/'1.1'!$D127</f>
        <v>0.64124752174880617</v>
      </c>
      <c r="F127" s="170"/>
      <c r="G127" s="169">
        <f>'1.1'!H127/'1.1'!$C127</f>
        <v>0.18721105969599236</v>
      </c>
      <c r="H127" s="169">
        <f>'1.1'!I127/'1.1'!$C127</f>
        <v>7.1641294101284475E-2</v>
      </c>
      <c r="I127" s="169">
        <f>'1.1'!K127/'1.1'!$C127</f>
        <v>4.6076363969865926E-2</v>
      </c>
      <c r="J127" s="171">
        <f>'1.1'!M127/'1.1'!$B127</f>
        <v>1.9846564884185226E-2</v>
      </c>
    </row>
    <row r="128" spans="1:10" ht="12.75" customHeight="1" x14ac:dyDescent="0.25">
      <c r="A128" s="285">
        <v>2012.11</v>
      </c>
      <c r="B128" s="168">
        <f>'1.1'!C128/'1.1'!$B128</f>
        <v>0.98829046199821036</v>
      </c>
      <c r="C128" s="169">
        <f>'1.1'!D128/'1.1'!$C128</f>
        <v>0.7009782860337741</v>
      </c>
      <c r="D128" s="169">
        <f>'1.1'!E128/'1.1'!$D128</f>
        <v>0.37565169985739161</v>
      </c>
      <c r="E128" s="169">
        <f>'1.1'!F128/'1.1'!$D128</f>
        <v>0.62434830014260823</v>
      </c>
      <c r="F128" s="170"/>
      <c r="G128" s="169">
        <f>'1.1'!H128/'1.1'!$C128</f>
        <v>0.18156816217422972</v>
      </c>
      <c r="H128" s="169">
        <f>'1.1'!I128/'1.1'!$C128</f>
        <v>6.0844089448413977E-2</v>
      </c>
      <c r="I128" s="169">
        <f>'1.1'!K128/'1.1'!$C128</f>
        <v>5.660946234358219E-2</v>
      </c>
      <c r="J128" s="171">
        <f>'1.1'!M128/'1.1'!$B128</f>
        <v>1.1709538001789655E-2</v>
      </c>
    </row>
    <row r="129" spans="1:10" ht="12.75" customHeight="1" x14ac:dyDescent="0.25">
      <c r="A129" s="285">
        <v>2012.12</v>
      </c>
      <c r="B129" s="168">
        <f>'1.1'!C129/'1.1'!$B129</f>
        <v>0.99047013931972172</v>
      </c>
      <c r="C129" s="169">
        <f>'1.1'!D129/'1.1'!$C129</f>
        <v>0.54785182102419883</v>
      </c>
      <c r="D129" s="169">
        <f>'1.1'!E129/'1.1'!$D129</f>
        <v>0.35841652811404306</v>
      </c>
      <c r="E129" s="169">
        <f>'1.1'!F129/'1.1'!$D129</f>
        <v>0.64158347188595699</v>
      </c>
      <c r="F129" s="170"/>
      <c r="G129" s="169">
        <f>'1.1'!H129/'1.1'!$C129</f>
        <v>0.28003542442118956</v>
      </c>
      <c r="H129" s="169">
        <f>'1.1'!I129/'1.1'!$C129</f>
        <v>5.6790921033909335E-2</v>
      </c>
      <c r="I129" s="169">
        <f>'1.1'!K129/'1.1'!$C129</f>
        <v>0.11532183352070226</v>
      </c>
      <c r="J129" s="171">
        <f>'1.1'!M129/'1.1'!$B129</f>
        <v>9.5298606802781977E-3</v>
      </c>
    </row>
    <row r="130" spans="1:10" ht="12.75" customHeight="1" x14ac:dyDescent="0.25">
      <c r="A130" s="285">
        <v>2013.01</v>
      </c>
      <c r="B130" s="168">
        <f>'1.1'!C130/'1.1'!$B130</f>
        <v>0.98855235675912323</v>
      </c>
      <c r="C130" s="169">
        <f>'1.1'!D130/'1.1'!$C130</f>
        <v>0.79404848658505567</v>
      </c>
      <c r="D130" s="169">
        <f>'1.1'!E130/'1.1'!$D130</f>
        <v>0.39360486333877265</v>
      </c>
      <c r="E130" s="169">
        <f>'1.1'!F130/'1.1'!$D130</f>
        <v>0.60639513666122735</v>
      </c>
      <c r="F130" s="170"/>
      <c r="G130" s="169">
        <f>'1.1'!H130/'1.1'!$C130</f>
        <v>9.079530007483895E-2</v>
      </c>
      <c r="H130" s="169">
        <f>'1.1'!I130/'1.1'!$C130</f>
        <v>8.2283021304194681E-2</v>
      </c>
      <c r="I130" s="169">
        <f>'1.1'!K130/'1.1'!$C130</f>
        <v>3.2873192035910721E-2</v>
      </c>
      <c r="J130" s="171">
        <f>'1.1'!M130/'1.1'!$B130</f>
        <v>1.1447643240876829E-2</v>
      </c>
    </row>
    <row r="131" spans="1:10" ht="12.75" customHeight="1" x14ac:dyDescent="0.25">
      <c r="A131" s="285">
        <v>2013.02</v>
      </c>
      <c r="B131" s="168">
        <f>'1.1'!C131/'1.1'!$B131</f>
        <v>0.98282949186595769</v>
      </c>
      <c r="C131" s="169">
        <f>'1.1'!D131/'1.1'!$C131</f>
        <v>0.72098148530252926</v>
      </c>
      <c r="D131" s="169">
        <f>'1.1'!E131/'1.1'!$D131</f>
        <v>0.41194748984843177</v>
      </c>
      <c r="E131" s="169">
        <f>'1.1'!F131/'1.1'!$D131</f>
        <v>0.58805251015156823</v>
      </c>
      <c r="F131" s="170"/>
      <c r="G131" s="169">
        <f>'1.1'!H131/'1.1'!$C131</f>
        <v>0.17774268575292679</v>
      </c>
      <c r="H131" s="169">
        <f>'1.1'!I131/'1.1'!$C131</f>
        <v>5.9028751571717407E-2</v>
      </c>
      <c r="I131" s="169">
        <f>'1.1'!K131/'1.1'!$C131</f>
        <v>4.2247077372826423E-2</v>
      </c>
      <c r="J131" s="171">
        <f>'1.1'!M131/'1.1'!$B131</f>
        <v>1.7170508134042334E-2</v>
      </c>
    </row>
    <row r="132" spans="1:10" ht="12.75" customHeight="1" x14ac:dyDescent="0.25">
      <c r="A132" s="285">
        <v>2013.03</v>
      </c>
      <c r="B132" s="168">
        <f>'1.1'!C132/'1.1'!$B132</f>
        <v>0.98267316931127857</v>
      </c>
      <c r="C132" s="169">
        <f>'1.1'!D132/'1.1'!$C132</f>
        <v>0.69907014345508023</v>
      </c>
      <c r="D132" s="169">
        <f>'1.1'!E132/'1.1'!$D132</f>
        <v>0.40605892882499811</v>
      </c>
      <c r="E132" s="169">
        <f>'1.1'!F132/'1.1'!$D132</f>
        <v>0.59394107117500194</v>
      </c>
      <c r="F132" s="170"/>
      <c r="G132" s="169">
        <f>'1.1'!H132/'1.1'!$C132</f>
        <v>0.16941321031527065</v>
      </c>
      <c r="H132" s="169">
        <f>'1.1'!I132/'1.1'!$C132</f>
        <v>7.3621520366206186E-2</v>
      </c>
      <c r="I132" s="169">
        <f>'1.1'!K132/'1.1'!$C132</f>
        <v>5.7895125863442962E-2</v>
      </c>
      <c r="J132" s="171">
        <f>'1.1'!M132/'1.1'!$B132</f>
        <v>1.7326830688721429E-2</v>
      </c>
    </row>
    <row r="133" spans="1:10" ht="12.75" customHeight="1" x14ac:dyDescent="0.25">
      <c r="A133" s="285">
        <v>2013.04</v>
      </c>
      <c r="B133" s="168">
        <f>'1.1'!C133/'1.1'!$B133</f>
        <v>0.95336686224706557</v>
      </c>
      <c r="C133" s="169">
        <f>'1.1'!D133/'1.1'!$C133</f>
        <v>0.68256946820276365</v>
      </c>
      <c r="D133" s="169">
        <f>'1.1'!E133/'1.1'!$D133</f>
        <v>0.41952340171017211</v>
      </c>
      <c r="E133" s="169">
        <f>'1.1'!F133/'1.1'!$D133</f>
        <v>0.58047659828982789</v>
      </c>
      <c r="F133" s="170"/>
      <c r="G133" s="169">
        <f>'1.1'!H133/'1.1'!$C133</f>
        <v>0.19289799247259204</v>
      </c>
      <c r="H133" s="169">
        <f>'1.1'!I133/'1.1'!$C133</f>
        <v>6.5606811854095892E-2</v>
      </c>
      <c r="I133" s="169">
        <f>'1.1'!K133/'1.1'!$C133</f>
        <v>5.8925727470548396E-2</v>
      </c>
      <c r="J133" s="171">
        <f>'1.1'!M133/'1.1'!$B133</f>
        <v>4.6633137752934477E-2</v>
      </c>
    </row>
    <row r="134" spans="1:10" ht="12.75" customHeight="1" x14ac:dyDescent="0.25">
      <c r="A134" s="285">
        <v>2013.05</v>
      </c>
      <c r="B134" s="168">
        <f>'1.1'!C134/'1.1'!$B134</f>
        <v>0.97496401307631642</v>
      </c>
      <c r="C134" s="169">
        <f>'1.1'!D134/'1.1'!$C134</f>
        <v>0.73377595755171832</v>
      </c>
      <c r="D134" s="169">
        <f>'1.1'!E134/'1.1'!$D134</f>
        <v>0.33549927648216249</v>
      </c>
      <c r="E134" s="169">
        <f>'1.1'!F134/'1.1'!$D134</f>
        <v>0.66450072351783751</v>
      </c>
      <c r="F134" s="170"/>
      <c r="G134" s="169">
        <f>'1.1'!H134/'1.1'!$C134</f>
        <v>0.17531540050158573</v>
      </c>
      <c r="H134" s="169">
        <f>'1.1'!I134/'1.1'!$C134</f>
        <v>5.9009926219109318E-2</v>
      </c>
      <c r="I134" s="169">
        <f>'1.1'!K134/'1.1'!$C134</f>
        <v>3.1898715727586693E-2</v>
      </c>
      <c r="J134" s="171">
        <f>'1.1'!M134/'1.1'!$B134</f>
        <v>2.5035986923683466E-2</v>
      </c>
    </row>
    <row r="135" spans="1:10" ht="12.75" customHeight="1" x14ac:dyDescent="0.25">
      <c r="A135" s="285">
        <v>2013.06</v>
      </c>
      <c r="B135" s="168">
        <f>'1.1'!C135/'1.1'!$B135</f>
        <v>0.98123845032156021</v>
      </c>
      <c r="C135" s="169">
        <f>'1.1'!D135/'1.1'!$C135</f>
        <v>0.70648375136357044</v>
      </c>
      <c r="D135" s="169">
        <f>'1.1'!E135/'1.1'!$D135</f>
        <v>0.36974716009340852</v>
      </c>
      <c r="E135" s="169">
        <f>'1.1'!F135/'1.1'!$D135</f>
        <v>0.63025283990659142</v>
      </c>
      <c r="F135" s="170"/>
      <c r="G135" s="169">
        <f>'1.1'!H135/'1.1'!$C135</f>
        <v>0.19538875569265182</v>
      </c>
      <c r="H135" s="169">
        <f>'1.1'!I135/'1.1'!$C135</f>
        <v>5.5443414799220922E-2</v>
      </c>
      <c r="I135" s="169">
        <f>'1.1'!K135/'1.1'!$C135</f>
        <v>4.2684078144556874E-2</v>
      </c>
      <c r="J135" s="171">
        <f>'1.1'!M135/'1.1'!$B135</f>
        <v>1.8761549678439765E-2</v>
      </c>
    </row>
    <row r="136" spans="1:10" ht="12.75" customHeight="1" x14ac:dyDescent="0.25">
      <c r="A136" s="285">
        <v>2013.07</v>
      </c>
      <c r="B136" s="168">
        <f>'1.1'!C136/'1.1'!$B136</f>
        <v>0.96935813841197727</v>
      </c>
      <c r="C136" s="169">
        <f>'1.1'!D136/'1.1'!$C136</f>
        <v>0.66869568581016336</v>
      </c>
      <c r="D136" s="169">
        <f>'1.1'!E136/'1.1'!$D136</f>
        <v>0.37228624061565158</v>
      </c>
      <c r="E136" s="169">
        <f>'1.1'!F136/'1.1'!$D136</f>
        <v>0.62771375938434848</v>
      </c>
      <c r="F136" s="170"/>
      <c r="G136" s="169">
        <f>'1.1'!H136/'1.1'!$C136</f>
        <v>0.19950483152416748</v>
      </c>
      <c r="H136" s="169">
        <f>'1.1'!I136/'1.1'!$C136</f>
        <v>7.3502039685424625E-2</v>
      </c>
      <c r="I136" s="169">
        <f>'1.1'!K136/'1.1'!$C136</f>
        <v>5.8297442980244495E-2</v>
      </c>
      <c r="J136" s="171">
        <f>'1.1'!M136/'1.1'!$B136</f>
        <v>3.0641861588022661E-2</v>
      </c>
    </row>
    <row r="137" spans="1:10" ht="12.75" customHeight="1" x14ac:dyDescent="0.25">
      <c r="A137" s="285">
        <v>2013.08</v>
      </c>
      <c r="B137" s="168">
        <f>'1.1'!C137/'1.1'!$B137</f>
        <v>0.96632980483497433</v>
      </c>
      <c r="C137" s="169">
        <f>'1.1'!D137/'1.1'!$C137</f>
        <v>0.68763310871008454</v>
      </c>
      <c r="D137" s="169">
        <f>'1.1'!E137/'1.1'!$D137</f>
        <v>0.38320177806235145</v>
      </c>
      <c r="E137" s="169">
        <f>'1.1'!F137/'1.1'!$D137</f>
        <v>0.61679822193764855</v>
      </c>
      <c r="F137" s="170"/>
      <c r="G137" s="169">
        <f>'1.1'!H137/'1.1'!$C137</f>
        <v>0.19053936783423886</v>
      </c>
      <c r="H137" s="169">
        <f>'1.1'!I137/'1.1'!$C137</f>
        <v>6.9484462662756499E-2</v>
      </c>
      <c r="I137" s="169">
        <f>'1.1'!K137/'1.1'!$C137</f>
        <v>5.2343060792920081E-2</v>
      </c>
      <c r="J137" s="171">
        <f>'1.1'!M137/'1.1'!$B137</f>
        <v>3.3670195165025688E-2</v>
      </c>
    </row>
    <row r="138" spans="1:10" ht="12.75" customHeight="1" x14ac:dyDescent="0.25">
      <c r="A138" s="285">
        <v>2013.09</v>
      </c>
      <c r="B138" s="168">
        <f>'1.1'!C138/'1.1'!$B138</f>
        <v>0.9731706453250869</v>
      </c>
      <c r="C138" s="169">
        <f>'1.1'!D138/'1.1'!$C138</f>
        <v>0.68040493572052885</v>
      </c>
      <c r="D138" s="169">
        <f>'1.1'!E138/'1.1'!$D138</f>
        <v>0.41204482854483426</v>
      </c>
      <c r="E138" s="169">
        <f>'1.1'!F138/'1.1'!$D138</f>
        <v>0.58795517145516574</v>
      </c>
      <c r="F138" s="170"/>
      <c r="G138" s="169">
        <f>'1.1'!H138/'1.1'!$C138</f>
        <v>0.19084932343858171</v>
      </c>
      <c r="H138" s="169">
        <f>'1.1'!I138/'1.1'!$C138</f>
        <v>6.9847742887497774E-2</v>
      </c>
      <c r="I138" s="169">
        <f>'1.1'!K138/'1.1'!$C138</f>
        <v>5.8897997953391651E-2</v>
      </c>
      <c r="J138" s="171">
        <f>'1.1'!M138/'1.1'!$B138</f>
        <v>2.6829354674913156E-2</v>
      </c>
    </row>
    <row r="139" spans="1:10" ht="12.75" customHeight="1" x14ac:dyDescent="0.25">
      <c r="A139" s="285">
        <v>2013.1</v>
      </c>
      <c r="B139" s="168">
        <f>'1.1'!C139/'1.1'!$B139</f>
        <v>0.97986847386303388</v>
      </c>
      <c r="C139" s="169">
        <f>'1.1'!D139/'1.1'!$C139</f>
        <v>0.66387590898823512</v>
      </c>
      <c r="D139" s="169">
        <f>'1.1'!E139/'1.1'!$D139</f>
        <v>0.37793942146990767</v>
      </c>
      <c r="E139" s="169">
        <f>'1.1'!F139/'1.1'!$D139</f>
        <v>0.62206057853009233</v>
      </c>
      <c r="F139" s="170"/>
      <c r="G139" s="169">
        <f>'1.1'!H139/'1.1'!$C139</f>
        <v>0.17505648351464298</v>
      </c>
      <c r="H139" s="169">
        <f>'1.1'!I139/'1.1'!$C139</f>
        <v>6.8620407652130594E-2</v>
      </c>
      <c r="I139" s="169">
        <f>'1.1'!K139/'1.1'!$C139</f>
        <v>9.244719984499139E-2</v>
      </c>
      <c r="J139" s="171">
        <f>'1.1'!M139/'1.1'!$B139</f>
        <v>2.013152613696606E-2</v>
      </c>
    </row>
    <row r="140" spans="1:10" ht="12.75" customHeight="1" x14ac:dyDescent="0.25">
      <c r="A140" s="285">
        <v>2013.11</v>
      </c>
      <c r="B140" s="168">
        <f>'1.1'!C140/'1.1'!$B140</f>
        <v>0.99002699917774306</v>
      </c>
      <c r="C140" s="169">
        <f>'1.1'!D140/'1.1'!$C140</f>
        <v>0.70966449352604644</v>
      </c>
      <c r="D140" s="169">
        <f>'1.1'!E140/'1.1'!$D140</f>
        <v>0.40799313797855186</v>
      </c>
      <c r="E140" s="169">
        <f>'1.1'!F140/'1.1'!$D140</f>
        <v>0.59200686202144814</v>
      </c>
      <c r="F140" s="170"/>
      <c r="G140" s="169">
        <f>'1.1'!H140/'1.1'!$C140</f>
        <v>0.19561875340327162</v>
      </c>
      <c r="H140" s="169">
        <f>'1.1'!I140/'1.1'!$C140</f>
        <v>6.4059756936072854E-2</v>
      </c>
      <c r="I140" s="169">
        <f>'1.1'!K140/'1.1'!$C140</f>
        <v>3.0656996134609038E-2</v>
      </c>
      <c r="J140" s="171">
        <f>'1.1'!M140/'1.1'!$B140</f>
        <v>9.9730008222569892E-3</v>
      </c>
    </row>
    <row r="141" spans="1:10" ht="12.75" customHeight="1" x14ac:dyDescent="0.25">
      <c r="A141" s="285">
        <v>2013.12</v>
      </c>
      <c r="B141" s="168">
        <f>'1.1'!C141/'1.1'!$B141</f>
        <v>0.99135274649667149</v>
      </c>
      <c r="C141" s="169">
        <f>'1.1'!D141/'1.1'!$C141</f>
        <v>0.57665418520105638</v>
      </c>
      <c r="D141" s="169">
        <f>'1.1'!E141/'1.1'!$D141</f>
        <v>0.39282636224058409</v>
      </c>
      <c r="E141" s="169">
        <f>'1.1'!F141/'1.1'!$D141</f>
        <v>0.60717363775941591</v>
      </c>
      <c r="F141" s="170"/>
      <c r="G141" s="169">
        <f>'1.1'!H141/'1.1'!$C141</f>
        <v>0.29483708303833844</v>
      </c>
      <c r="H141" s="169">
        <f>'1.1'!I141/'1.1'!$C141</f>
        <v>6.0502080827687779E-2</v>
      </c>
      <c r="I141" s="169">
        <f>'1.1'!K141/'1.1'!$C141</f>
        <v>6.8006650932917453E-2</v>
      </c>
      <c r="J141" s="171">
        <f>'1.1'!M141/'1.1'!$B141</f>
        <v>8.6472535033284698E-3</v>
      </c>
    </row>
    <row r="142" spans="1:10" ht="12.75" customHeight="1" x14ac:dyDescent="0.25">
      <c r="A142" s="285">
        <v>2014.01</v>
      </c>
      <c r="B142" s="168">
        <f>'1.1'!C142/'1.1'!$B142</f>
        <v>0.98632088481557489</v>
      </c>
      <c r="C142" s="169">
        <f>'1.1'!D142/'1.1'!$C142</f>
        <v>0.80162393052758496</v>
      </c>
      <c r="D142" s="169">
        <f>'1.1'!E142/'1.1'!$D142</f>
        <v>0.35634574949835024</v>
      </c>
      <c r="E142" s="169">
        <f>'1.1'!F142/'1.1'!$D142</f>
        <v>0.64365425050164982</v>
      </c>
      <c r="F142" s="170"/>
      <c r="G142" s="169">
        <f>'1.1'!H142/'1.1'!$C142</f>
        <v>8.1442809682012327E-2</v>
      </c>
      <c r="H142" s="169">
        <f>'1.1'!I142/'1.1'!$C142</f>
        <v>7.0316448389538086E-2</v>
      </c>
      <c r="I142" s="169">
        <f>'1.1'!K142/'1.1'!$C142</f>
        <v>4.6616811400864558E-2</v>
      </c>
      <c r="J142" s="171">
        <f>'1.1'!M142/'1.1'!$B142</f>
        <v>1.367911518442514E-2</v>
      </c>
    </row>
    <row r="143" spans="1:10" ht="12.75" customHeight="1" x14ac:dyDescent="0.25">
      <c r="A143" s="285">
        <v>2014.02</v>
      </c>
      <c r="B143" s="168">
        <f>'1.1'!C143/'1.1'!$B143</f>
        <v>0.98707965584235369</v>
      </c>
      <c r="C143" s="169">
        <f>'1.1'!D143/'1.1'!$C143</f>
        <v>0.73073358586994652</v>
      </c>
      <c r="D143" s="169">
        <f>'1.1'!E143/'1.1'!$D143</f>
        <v>0.3981566990506446</v>
      </c>
      <c r="E143" s="169">
        <f>'1.1'!F143/'1.1'!$D143</f>
        <v>0.60184330094935534</v>
      </c>
      <c r="F143" s="170"/>
      <c r="G143" s="169">
        <f>'1.1'!H143/'1.1'!$C143</f>
        <v>0.18034848253088473</v>
      </c>
      <c r="H143" s="169">
        <f>'1.1'!I143/'1.1'!$C143</f>
        <v>5.8314363094863188E-2</v>
      </c>
      <c r="I143" s="169">
        <f>'1.1'!K143/'1.1'!$C143</f>
        <v>3.0603568504305418E-2</v>
      </c>
      <c r="J143" s="171">
        <f>'1.1'!M143/'1.1'!$B143</f>
        <v>1.2920344157646405E-2</v>
      </c>
    </row>
    <row r="144" spans="1:10" ht="12.75" customHeight="1" x14ac:dyDescent="0.25">
      <c r="A144" s="285">
        <v>2014.03</v>
      </c>
      <c r="B144" s="168">
        <f>'1.1'!C144/'1.1'!$B144</f>
        <v>0.98140177029513564</v>
      </c>
      <c r="C144" s="169">
        <f>'1.1'!D144/'1.1'!$C144</f>
        <v>0.68024630601001079</v>
      </c>
      <c r="D144" s="169">
        <f>'1.1'!E144/'1.1'!$D144</f>
        <v>0.36672430830039526</v>
      </c>
      <c r="E144" s="169">
        <f>'1.1'!F144/'1.1'!$D144</f>
        <v>0.63327569169960463</v>
      </c>
      <c r="F144" s="170"/>
      <c r="G144" s="169">
        <f>'1.1'!H144/'1.1'!$C144</f>
        <v>0.17499249798946118</v>
      </c>
      <c r="H144" s="169">
        <f>'1.1'!I144/'1.1'!$C144</f>
        <v>6.9561042359352301E-2</v>
      </c>
      <c r="I144" s="169">
        <f>'1.1'!K144/'1.1'!$C144</f>
        <v>7.5200153641175826E-2</v>
      </c>
      <c r="J144" s="171">
        <f>'1.1'!M144/'1.1'!$B144</f>
        <v>1.8598229704864425E-2</v>
      </c>
    </row>
    <row r="145" spans="1:10" ht="12.75" customHeight="1" x14ac:dyDescent="0.25">
      <c r="A145" s="285">
        <v>2014.04</v>
      </c>
      <c r="B145" s="168">
        <f>'1.1'!C145/'1.1'!$B145</f>
        <v>0.93399647844819289</v>
      </c>
      <c r="C145" s="169">
        <f>'1.1'!D145/'1.1'!$C145</f>
        <v>0.67128497631334638</v>
      </c>
      <c r="D145" s="169">
        <f>'1.1'!E145/'1.1'!$D145</f>
        <v>0.38025628273857309</v>
      </c>
      <c r="E145" s="169">
        <f>'1.1'!F145/'1.1'!$D145</f>
        <v>0.61974371726142696</v>
      </c>
      <c r="F145" s="170"/>
      <c r="G145" s="169">
        <f>'1.1'!H145/'1.1'!$C145</f>
        <v>0.20102001788382876</v>
      </c>
      <c r="H145" s="169">
        <f>'1.1'!I145/'1.1'!$C145</f>
        <v>6.1566022302650299E-2</v>
      </c>
      <c r="I145" s="169">
        <f>'1.1'!K145/'1.1'!$C145</f>
        <v>6.6128983500174598E-2</v>
      </c>
      <c r="J145" s="171">
        <f>'1.1'!M145/'1.1'!$B145</f>
        <v>6.600352155180704E-2</v>
      </c>
    </row>
    <row r="146" spans="1:10" ht="12.75" customHeight="1" x14ac:dyDescent="0.25">
      <c r="A146" s="285">
        <v>2014.05</v>
      </c>
      <c r="B146" s="168">
        <f>'1.1'!C146/'1.1'!$B146</f>
        <v>0.97243184760312373</v>
      </c>
      <c r="C146" s="169">
        <f>'1.1'!D146/'1.1'!$C146</f>
        <v>0.71415919447643106</v>
      </c>
      <c r="D146" s="169">
        <f>'1.1'!E146/'1.1'!$D146</f>
        <v>0.31566084703922831</v>
      </c>
      <c r="E146" s="169">
        <f>'1.1'!F146/'1.1'!$D146</f>
        <v>0.68433915296077164</v>
      </c>
      <c r="F146" s="170"/>
      <c r="G146" s="169">
        <f>'1.1'!H146/'1.1'!$C146</f>
        <v>0.17723704822932485</v>
      </c>
      <c r="H146" s="169">
        <f>'1.1'!I146/'1.1'!$C146</f>
        <v>6.0497643700894999E-2</v>
      </c>
      <c r="I146" s="169">
        <f>'1.1'!K146/'1.1'!$C146</f>
        <v>4.8106113593349188E-2</v>
      </c>
      <c r="J146" s="171">
        <f>'1.1'!M146/'1.1'!$B146</f>
        <v>2.7568152396876173E-2</v>
      </c>
    </row>
    <row r="147" spans="1:10" ht="12.75" customHeight="1" x14ac:dyDescent="0.25">
      <c r="A147" s="285">
        <v>2014.06</v>
      </c>
      <c r="B147" s="168">
        <f>'1.1'!C147/'1.1'!$B147</f>
        <v>0.97149234990466438</v>
      </c>
      <c r="C147" s="169">
        <f>'1.1'!D147/'1.1'!$C147</f>
        <v>0.68452032693296461</v>
      </c>
      <c r="D147" s="169">
        <f>'1.1'!E147/'1.1'!$D147</f>
        <v>0.35354710041700121</v>
      </c>
      <c r="E147" s="169">
        <f>'1.1'!F147/'1.1'!$D147</f>
        <v>0.64645289958299879</v>
      </c>
      <c r="F147" s="170"/>
      <c r="G147" s="169">
        <f>'1.1'!H147/'1.1'!$C147</f>
        <v>0.20625853234757013</v>
      </c>
      <c r="H147" s="169">
        <f>'1.1'!I147/'1.1'!$C147</f>
        <v>5.6660106731911415E-2</v>
      </c>
      <c r="I147" s="169">
        <f>'1.1'!K147/'1.1'!$C147</f>
        <v>5.2561033987553851E-2</v>
      </c>
      <c r="J147" s="171">
        <f>'1.1'!M147/'1.1'!$B147</f>
        <v>2.850765009533553E-2</v>
      </c>
    </row>
    <row r="148" spans="1:10" ht="12.75" customHeight="1" x14ac:dyDescent="0.25">
      <c r="A148" s="285">
        <v>2014.07</v>
      </c>
      <c r="B148" s="168">
        <f>'1.1'!C148/'1.1'!$B148</f>
        <v>0.96229915181127945</v>
      </c>
      <c r="C148" s="169">
        <f>'1.1'!D148/'1.1'!$C148</f>
        <v>0.67252696644332333</v>
      </c>
      <c r="D148" s="169">
        <f>'1.1'!E148/'1.1'!$D148</f>
        <v>0.37383110024681843</v>
      </c>
      <c r="E148" s="169">
        <f>'1.1'!F148/'1.1'!$D148</f>
        <v>0.62616889975318157</v>
      </c>
      <c r="F148" s="170"/>
      <c r="G148" s="169">
        <f>'1.1'!H148/'1.1'!$C148</f>
        <v>0.20223729944654911</v>
      </c>
      <c r="H148" s="169">
        <f>'1.1'!I148/'1.1'!$C148</f>
        <v>7.3883278562510327E-2</v>
      </c>
      <c r="I148" s="169">
        <f>'1.1'!K148/'1.1'!$C148</f>
        <v>5.13524555476172E-2</v>
      </c>
      <c r="J148" s="171">
        <f>'1.1'!M148/'1.1'!$B148</f>
        <v>3.770084818872059E-2</v>
      </c>
    </row>
    <row r="149" spans="1:10" ht="12.75" customHeight="1" x14ac:dyDescent="0.25">
      <c r="A149" s="285">
        <v>2014.08</v>
      </c>
      <c r="B149" s="168">
        <f>'1.1'!C149/'1.1'!$B149</f>
        <v>0.97679239756565883</v>
      </c>
      <c r="C149" s="169">
        <f>'1.1'!D149/'1.1'!$C149</f>
        <v>0.68435698866932415</v>
      </c>
      <c r="D149" s="169">
        <f>'1.1'!E149/'1.1'!$D149</f>
        <v>0.38220564529216383</v>
      </c>
      <c r="E149" s="169">
        <f>'1.1'!F149/'1.1'!$D149</f>
        <v>0.61779435470783628</v>
      </c>
      <c r="F149" s="170"/>
      <c r="G149" s="169">
        <f>'1.1'!H149/'1.1'!$C149</f>
        <v>0.18969747720593161</v>
      </c>
      <c r="H149" s="169">
        <f>'1.1'!I149/'1.1'!$C149</f>
        <v>6.2836811536580647E-2</v>
      </c>
      <c r="I149" s="169">
        <f>'1.1'!K149/'1.1'!$C149</f>
        <v>6.3108722588163788E-2</v>
      </c>
      <c r="J149" s="171">
        <f>'1.1'!M149/'1.1'!$B149</f>
        <v>2.3207602434341137E-2</v>
      </c>
    </row>
    <row r="150" spans="1:10" ht="12.75" customHeight="1" x14ac:dyDescent="0.25">
      <c r="A150" s="285">
        <v>2014.09</v>
      </c>
      <c r="B150" s="168">
        <f>'1.1'!C150/'1.1'!$B150</f>
        <v>0.98166924660462695</v>
      </c>
      <c r="C150" s="169">
        <f>'1.1'!D150/'1.1'!$C150</f>
        <v>0.69458327150516785</v>
      </c>
      <c r="D150" s="169">
        <f>'1.1'!E150/'1.1'!$D150</f>
        <v>0.38840255086458292</v>
      </c>
      <c r="E150" s="169">
        <f>'1.1'!F150/'1.1'!$D150</f>
        <v>0.61159744913541714</v>
      </c>
      <c r="F150" s="170"/>
      <c r="G150" s="169">
        <f>'1.1'!H150/'1.1'!$C150</f>
        <v>0.18328701593995189</v>
      </c>
      <c r="H150" s="169">
        <f>'1.1'!I150/'1.1'!$C150</f>
        <v>6.7753014020902502E-2</v>
      </c>
      <c r="I150" s="169">
        <f>'1.1'!K150/'1.1'!$C150</f>
        <v>5.4376698533977766E-2</v>
      </c>
      <c r="J150" s="171">
        <f>'1.1'!M150/'1.1'!$B150</f>
        <v>1.833075339537309E-2</v>
      </c>
    </row>
    <row r="151" spans="1:10" ht="12.75" customHeight="1" x14ac:dyDescent="0.25">
      <c r="A151" s="285">
        <v>2014.1</v>
      </c>
      <c r="B151" s="168">
        <f>'1.1'!C151/'1.1'!$B151</f>
        <v>0.97185064156810275</v>
      </c>
      <c r="C151" s="169">
        <f>'1.1'!D151/'1.1'!$C151</f>
        <v>0.68522183624018707</v>
      </c>
      <c r="D151" s="169">
        <f>'1.1'!E151/'1.1'!$D151</f>
        <v>0.37175463219658034</v>
      </c>
      <c r="E151" s="169">
        <f>'1.1'!F151/'1.1'!$D151</f>
        <v>0.62824536780341966</v>
      </c>
      <c r="F151" s="170"/>
      <c r="G151" s="169">
        <f>'1.1'!H151/'1.1'!$C151</f>
        <v>0.1935936737497426</v>
      </c>
      <c r="H151" s="169">
        <f>'1.1'!I151/'1.1'!$C151</f>
        <v>6.2708211685523832E-2</v>
      </c>
      <c r="I151" s="169">
        <f>'1.1'!K151/'1.1'!$C151</f>
        <v>5.8476278324546486E-2</v>
      </c>
      <c r="J151" s="171">
        <f>'1.1'!M151/'1.1'!$B151</f>
        <v>2.8149358431897177E-2</v>
      </c>
    </row>
    <row r="152" spans="1:10" ht="12.75" customHeight="1" x14ac:dyDescent="0.25">
      <c r="A152" s="285">
        <v>2014.11</v>
      </c>
      <c r="B152" s="168">
        <f>'1.1'!C152/'1.1'!$B152</f>
        <v>0.97289272732144283</v>
      </c>
      <c r="C152" s="169">
        <f>'1.1'!D152/'1.1'!$C152</f>
        <v>0.71594633269893071</v>
      </c>
      <c r="D152" s="169">
        <f>'1.1'!E152/'1.1'!$D152</f>
        <v>0.37626738409768101</v>
      </c>
      <c r="E152" s="169">
        <f>'1.1'!F152/'1.1'!$D152</f>
        <v>0.62373261590231888</v>
      </c>
      <c r="F152" s="170"/>
      <c r="G152" s="169">
        <f>'1.1'!H152/'1.1'!$C152</f>
        <v>0.17485771841998871</v>
      </c>
      <c r="H152" s="169">
        <f>'1.1'!I152/'1.1'!$C152</f>
        <v>6.3240990608075434E-2</v>
      </c>
      <c r="I152" s="169">
        <f>'1.1'!K152/'1.1'!$C152</f>
        <v>4.5954958273005109E-2</v>
      </c>
      <c r="J152" s="171">
        <f>'1.1'!M152/'1.1'!$B152</f>
        <v>2.7107272678557073E-2</v>
      </c>
    </row>
    <row r="153" spans="1:10" ht="12.75" customHeight="1" x14ac:dyDescent="0.25">
      <c r="A153" s="285">
        <v>2014.12</v>
      </c>
      <c r="B153" s="168">
        <f>'1.1'!C153/'1.1'!$B153</f>
        <v>0.98957394153332001</v>
      </c>
      <c r="C153" s="169">
        <f>'1.1'!D153/'1.1'!$C153</f>
        <v>0.58643183086091677</v>
      </c>
      <c r="D153" s="169">
        <f>'1.1'!E153/'1.1'!$D153</f>
        <v>0.37785085503678245</v>
      </c>
      <c r="E153" s="169">
        <f>'1.1'!F153/'1.1'!$D153</f>
        <v>0.62214914496321749</v>
      </c>
      <c r="F153" s="170"/>
      <c r="G153" s="169">
        <f>'1.1'!H153/'1.1'!$C153</f>
        <v>0.28827943371227077</v>
      </c>
      <c r="H153" s="169">
        <f>'1.1'!I153/'1.1'!$C153</f>
        <v>5.5412212447417987E-2</v>
      </c>
      <c r="I153" s="169">
        <f>'1.1'!K153/'1.1'!$C153</f>
        <v>6.987652297939452E-2</v>
      </c>
      <c r="J153" s="171">
        <f>'1.1'!M153/'1.1'!$B153</f>
        <v>1.0426058466679971E-2</v>
      </c>
    </row>
    <row r="154" spans="1:10" ht="12.75" customHeight="1" x14ac:dyDescent="0.25">
      <c r="A154" s="285">
        <v>2015.01</v>
      </c>
      <c r="B154" s="168">
        <f>'1.1'!C154/'1.1'!$B154</f>
        <v>0.98386197974332135</v>
      </c>
      <c r="C154" s="169">
        <f>'1.1'!D154/'1.1'!$C154</f>
        <v>0.81180163833844965</v>
      </c>
      <c r="D154" s="169">
        <f>'1.1'!E154/'1.1'!$D154</f>
        <v>0.35793950510494704</v>
      </c>
      <c r="E154" s="169">
        <f>'1.1'!F154/'1.1'!$D154</f>
        <v>0.6420604948950529</v>
      </c>
      <c r="F154" s="170"/>
      <c r="G154" s="169">
        <f>'1.1'!H154/'1.1'!$C154</f>
        <v>6.4592566323893721E-2</v>
      </c>
      <c r="H154" s="169">
        <f>'1.1'!I154/'1.1'!$C154</f>
        <v>7.253541488891195E-2</v>
      </c>
      <c r="I154" s="169">
        <f>'1.1'!K154/'1.1'!$C154</f>
        <v>5.1070380448744755E-2</v>
      </c>
      <c r="J154" s="171">
        <f>'1.1'!M154/'1.1'!$B154</f>
        <v>1.6138020256678695E-2</v>
      </c>
    </row>
    <row r="155" spans="1:10" ht="12.75" customHeight="1" x14ac:dyDescent="0.25">
      <c r="A155" s="285">
        <v>2015.02</v>
      </c>
      <c r="B155" s="168">
        <f>'1.1'!C155/'1.1'!$B155</f>
        <v>0.98681229277799554</v>
      </c>
      <c r="C155" s="169">
        <f>'1.1'!D155/'1.1'!$C155</f>
        <v>0.7171278098872812</v>
      </c>
      <c r="D155" s="169">
        <f>'1.1'!E155/'1.1'!$D155</f>
        <v>0.37719222095496091</v>
      </c>
      <c r="E155" s="169">
        <f>'1.1'!F155/'1.1'!$D155</f>
        <v>0.62280777904503914</v>
      </c>
      <c r="F155" s="170"/>
      <c r="G155" s="169">
        <f>'1.1'!H155/'1.1'!$C155</f>
        <v>0.17313198129470472</v>
      </c>
      <c r="H155" s="169">
        <f>'1.1'!I155/'1.1'!$C155</f>
        <v>5.9152951146930678E-2</v>
      </c>
      <c r="I155" s="169">
        <f>'1.1'!K155/'1.1'!$C155</f>
        <v>5.0587257671083428E-2</v>
      </c>
      <c r="J155" s="171">
        <f>'1.1'!M155/'1.1'!$B155</f>
        <v>1.3187707222004529E-2</v>
      </c>
    </row>
    <row r="156" spans="1:10" ht="12.75" customHeight="1" x14ac:dyDescent="0.25">
      <c r="A156" s="285">
        <v>2015.03</v>
      </c>
      <c r="B156" s="168">
        <f>'1.1'!C156/'1.1'!$B156</f>
        <v>0.97941334911243416</v>
      </c>
      <c r="C156" s="169">
        <f>'1.1'!D156/'1.1'!$C156</f>
        <v>0.66874482081000974</v>
      </c>
      <c r="D156" s="169">
        <f>'1.1'!E156/'1.1'!$D156</f>
        <v>0.38233941368821633</v>
      </c>
      <c r="E156" s="169">
        <f>'1.1'!F156/'1.1'!$D156</f>
        <v>0.61766058631178378</v>
      </c>
      <c r="F156" s="170"/>
      <c r="G156" s="169">
        <f>'1.1'!H156/'1.1'!$C156</f>
        <v>0.21134023637605698</v>
      </c>
      <c r="H156" s="169">
        <f>'1.1'!I156/'1.1'!$C156</f>
        <v>6.2259432226777038E-2</v>
      </c>
      <c r="I156" s="169">
        <f>'1.1'!K156/'1.1'!$C156</f>
        <v>5.7655510587156199E-2</v>
      </c>
      <c r="J156" s="171">
        <f>'1.1'!M156/'1.1'!$B156</f>
        <v>2.0586650887565734E-2</v>
      </c>
    </row>
    <row r="157" spans="1:10" ht="12.75" customHeight="1" x14ac:dyDescent="0.25">
      <c r="A157" s="285">
        <v>2015.04</v>
      </c>
      <c r="B157" s="168">
        <f>'1.1'!C157/'1.1'!$B157</f>
        <v>0.96628977647040804</v>
      </c>
      <c r="C157" s="169">
        <f>'1.1'!D157/'1.1'!$C157</f>
        <v>0.68073447734050829</v>
      </c>
      <c r="D157" s="169">
        <f>'1.1'!E157/'1.1'!$D157</f>
        <v>0.38586774241633753</v>
      </c>
      <c r="E157" s="169">
        <f>'1.1'!F157/'1.1'!$D157</f>
        <v>0.61413225758366252</v>
      </c>
      <c r="F157" s="170"/>
      <c r="G157" s="169">
        <f>'1.1'!H157/'1.1'!$C157</f>
        <v>0.19341944833337829</v>
      </c>
      <c r="H157" s="169">
        <f>'1.1'!I157/'1.1'!$C157</f>
        <v>6.2523485548757182E-2</v>
      </c>
      <c r="I157" s="169">
        <f>'1.1'!K157/'1.1'!$C157</f>
        <v>6.3322588777356206E-2</v>
      </c>
      <c r="J157" s="171">
        <f>'1.1'!M157/'1.1'!$B157</f>
        <v>3.3710223529592014E-2</v>
      </c>
    </row>
    <row r="158" spans="1:10" ht="12.75" customHeight="1" x14ac:dyDescent="0.25">
      <c r="A158" s="285">
        <v>2015.05</v>
      </c>
      <c r="B158" s="168">
        <f>'1.1'!C158/'1.1'!$B158</f>
        <v>0.9737205489857309</v>
      </c>
      <c r="C158" s="169">
        <f>'1.1'!D158/'1.1'!$C158</f>
        <v>0.74104066214680286</v>
      </c>
      <c r="D158" s="169">
        <f>'1.1'!E158/'1.1'!$D158</f>
        <v>0.32249068440616369</v>
      </c>
      <c r="E158" s="169">
        <f>'1.1'!F158/'1.1'!$D158</f>
        <v>0.67750931559383631</v>
      </c>
      <c r="F158" s="170"/>
      <c r="G158" s="169">
        <f>'1.1'!H158/'1.1'!$C158</f>
        <v>0.16048644759502834</v>
      </c>
      <c r="H158" s="169">
        <f>'1.1'!I158/'1.1'!$C158</f>
        <v>5.9995710666715135E-2</v>
      </c>
      <c r="I158" s="169">
        <f>'1.1'!K158/'1.1'!$C158</f>
        <v>3.8477179591453685E-2</v>
      </c>
      <c r="J158" s="171">
        <f>'1.1'!M158/'1.1'!$B158</f>
        <v>2.6279451014269085E-2</v>
      </c>
    </row>
    <row r="159" spans="1:10" ht="12.75" customHeight="1" x14ac:dyDescent="0.25">
      <c r="A159" s="285">
        <v>2015.06</v>
      </c>
      <c r="B159" s="168">
        <f>'1.1'!C159/'1.1'!$B159</f>
        <v>0.96601257866161583</v>
      </c>
      <c r="C159" s="169">
        <f>'1.1'!D159/'1.1'!$C159</f>
        <v>0.70462655325095458</v>
      </c>
      <c r="D159" s="169">
        <f>'1.1'!E159/'1.1'!$D159</f>
        <v>0.33430304238663222</v>
      </c>
      <c r="E159" s="169">
        <f>'1.1'!F159/'1.1'!$D159</f>
        <v>0.66569695761336778</v>
      </c>
      <c r="F159" s="170"/>
      <c r="G159" s="169">
        <f>'1.1'!H159/'1.1'!$C159</f>
        <v>0.19995865181502304</v>
      </c>
      <c r="H159" s="169">
        <f>'1.1'!I159/'1.1'!$C159</f>
        <v>5.3682130373434778E-2</v>
      </c>
      <c r="I159" s="169">
        <f>'1.1'!K159/'1.1'!$C159</f>
        <v>4.1732664560587732E-2</v>
      </c>
      <c r="J159" s="171">
        <f>'1.1'!M159/'1.1'!$B159</f>
        <v>3.3987421338384192E-2</v>
      </c>
    </row>
    <row r="160" spans="1:10" ht="12.75" customHeight="1" x14ac:dyDescent="0.25">
      <c r="A160" s="285">
        <v>2015.07</v>
      </c>
      <c r="B160" s="168">
        <f>'1.1'!C160/'1.1'!$B160</f>
        <v>0.96481759149658575</v>
      </c>
      <c r="C160" s="169">
        <f>'1.1'!D160/'1.1'!$C160</f>
        <v>0.67171133581035658</v>
      </c>
      <c r="D160" s="169">
        <f>'1.1'!E160/'1.1'!$D160</f>
        <v>0.36689366821905817</v>
      </c>
      <c r="E160" s="169">
        <f>'1.1'!F160/'1.1'!$D160</f>
        <v>0.63310633178094178</v>
      </c>
      <c r="F160" s="170"/>
      <c r="G160" s="169">
        <f>'1.1'!H160/'1.1'!$C160</f>
        <v>0.19917458881626518</v>
      </c>
      <c r="H160" s="169">
        <f>'1.1'!I160/'1.1'!$C160</f>
        <v>7.3531173829678165E-2</v>
      </c>
      <c r="I160" s="169">
        <f>'1.1'!K160/'1.1'!$C160</f>
        <v>5.5582901543700158E-2</v>
      </c>
      <c r="J160" s="171">
        <f>'1.1'!M160/'1.1'!$B160</f>
        <v>3.5182408503414191E-2</v>
      </c>
    </row>
    <row r="161" spans="1:10" ht="12.75" customHeight="1" x14ac:dyDescent="0.25">
      <c r="A161" s="285">
        <v>2015.08</v>
      </c>
      <c r="B161" s="168">
        <f>'1.1'!C161/'1.1'!$B161</f>
        <v>0.98181869943170297</v>
      </c>
      <c r="C161" s="169">
        <f>'1.1'!D161/'1.1'!$C161</f>
        <v>0.70708201596577691</v>
      </c>
      <c r="D161" s="169">
        <f>'1.1'!E161/'1.1'!$D161</f>
        <v>0.3630581997226594</v>
      </c>
      <c r="E161" s="169">
        <f>'1.1'!F161/'1.1'!$D161</f>
        <v>0.63694180027734071</v>
      </c>
      <c r="F161" s="170"/>
      <c r="G161" s="169">
        <f>'1.1'!H161/'1.1'!$C161</f>
        <v>0.19233730540002697</v>
      </c>
      <c r="H161" s="169">
        <f>'1.1'!I161/'1.1'!$C161</f>
        <v>6.3634799954845181E-2</v>
      </c>
      <c r="I161" s="169">
        <f>'1.1'!K161/'1.1'!$C161</f>
        <v>3.6945878679350931E-2</v>
      </c>
      <c r="J161" s="171">
        <f>'1.1'!M161/'1.1'!$B161</f>
        <v>1.8181300568296931E-2</v>
      </c>
    </row>
    <row r="162" spans="1:10" ht="12.75" customHeight="1" x14ac:dyDescent="0.25">
      <c r="A162" s="285">
        <v>2015.09</v>
      </c>
      <c r="B162" s="168">
        <f>'1.1'!C162/'1.1'!$B162</f>
        <v>0.98379057749406684</v>
      </c>
      <c r="C162" s="169">
        <f>'1.1'!D162/'1.1'!$C162</f>
        <v>0.68230562349401158</v>
      </c>
      <c r="D162" s="169">
        <f>'1.1'!E162/'1.1'!$D162</f>
        <v>0.35655781614625687</v>
      </c>
      <c r="E162" s="169">
        <f>'1.1'!F162/'1.1'!$D162</f>
        <v>0.64344218385374308</v>
      </c>
      <c r="F162" s="170"/>
      <c r="G162" s="169">
        <f>'1.1'!H162/'1.1'!$C162</f>
        <v>0.19912291511324892</v>
      </c>
      <c r="H162" s="169">
        <f>'1.1'!I162/'1.1'!$C162</f>
        <v>6.3839637859600964E-2</v>
      </c>
      <c r="I162" s="169">
        <f>'1.1'!K162/'1.1'!$C162</f>
        <v>5.4731823533138525E-2</v>
      </c>
      <c r="J162" s="171">
        <f>'1.1'!M162/'1.1'!$B162</f>
        <v>1.6209422505933158E-2</v>
      </c>
    </row>
    <row r="163" spans="1:10" ht="12.75" customHeight="1" x14ac:dyDescent="0.25">
      <c r="A163" s="285">
        <v>2015.1</v>
      </c>
      <c r="B163" s="168">
        <f>'1.1'!C163/'1.1'!$B163</f>
        <v>0.98300085558607642</v>
      </c>
      <c r="C163" s="169">
        <f>'1.1'!D163/'1.1'!$C163</f>
        <v>0.69015754449928124</v>
      </c>
      <c r="D163" s="169">
        <f>'1.1'!E163/'1.1'!$D163</f>
        <v>0.3578128873939212</v>
      </c>
      <c r="E163" s="169">
        <f>'1.1'!F163/'1.1'!$D163</f>
        <v>0.64218711260607886</v>
      </c>
      <c r="F163" s="170"/>
      <c r="G163" s="169">
        <f>'1.1'!H163/'1.1'!$C163</f>
        <v>0.18855757791332023</v>
      </c>
      <c r="H163" s="169">
        <f>'1.1'!I163/'1.1'!$C163</f>
        <v>6.2767194419855482E-2</v>
      </c>
      <c r="I163" s="169">
        <f>'1.1'!K163/'1.1'!$C163</f>
        <v>5.8517683167543112E-2</v>
      </c>
      <c r="J163" s="171">
        <f>'1.1'!M163/'1.1'!$B163</f>
        <v>1.6999144413923535E-2</v>
      </c>
    </row>
    <row r="164" spans="1:10" ht="12.75" customHeight="1" x14ac:dyDescent="0.25">
      <c r="A164" s="285">
        <v>2015.11</v>
      </c>
      <c r="B164" s="168">
        <f>'1.1'!C164/'1.1'!$B164</f>
        <v>0.9891188648808974</v>
      </c>
      <c r="C164" s="169">
        <f>'1.1'!D164/'1.1'!$C164</f>
        <v>0.73092158222234793</v>
      </c>
      <c r="D164" s="169">
        <f>'1.1'!E164/'1.1'!$D164</f>
        <v>0.379650044528342</v>
      </c>
      <c r="E164" s="169">
        <f>'1.1'!F164/'1.1'!$D164</f>
        <v>0.62034995547165805</v>
      </c>
      <c r="F164" s="170"/>
      <c r="G164" s="169">
        <f>'1.1'!H164/'1.1'!$C164</f>
        <v>0.16074462409288534</v>
      </c>
      <c r="H164" s="169">
        <f>'1.1'!I164/'1.1'!$C164</f>
        <v>6.1904406810854996E-2</v>
      </c>
      <c r="I164" s="169">
        <f>'1.1'!K164/'1.1'!$C164</f>
        <v>4.6429386873911842E-2</v>
      </c>
      <c r="J164" s="171">
        <f>'1.1'!M164/'1.1'!$B164</f>
        <v>1.0881135119102563E-2</v>
      </c>
    </row>
    <row r="165" spans="1:10" ht="12.75" customHeight="1" x14ac:dyDescent="0.25">
      <c r="A165" s="285">
        <v>2015.12</v>
      </c>
      <c r="B165" s="168">
        <f>'1.1'!C165/'1.1'!$B165</f>
        <v>0.98429794490461997</v>
      </c>
      <c r="C165" s="169">
        <f>'1.1'!D165/'1.1'!$C165</f>
        <v>0.60996935023758025</v>
      </c>
      <c r="D165" s="169">
        <f>'1.1'!E165/'1.1'!$D165</f>
        <v>0.31356609993609258</v>
      </c>
      <c r="E165" s="169">
        <f>'1.1'!F165/'1.1'!$D165</f>
        <v>0.68643390006390748</v>
      </c>
      <c r="F165" s="170"/>
      <c r="G165" s="169">
        <f>'1.1'!H165/'1.1'!$C165</f>
        <v>0.28810091601926502</v>
      </c>
      <c r="H165" s="169">
        <f>'1.1'!I165/'1.1'!$C165</f>
        <v>4.7228133519685953E-2</v>
      </c>
      <c r="I165" s="169">
        <f>'1.1'!K165/'1.1'!$C165</f>
        <v>5.4701600223468753E-2</v>
      </c>
      <c r="J165" s="171">
        <f>'1.1'!M165/'1.1'!$B165</f>
        <v>1.5702055095380037E-2</v>
      </c>
    </row>
    <row r="166" spans="1:10" ht="12.75" customHeight="1" x14ac:dyDescent="0.25">
      <c r="A166" s="285">
        <v>2016.01</v>
      </c>
      <c r="B166" s="168">
        <f>'1.1'!C166/'1.1'!$B166</f>
        <v>0.97843394761288349</v>
      </c>
      <c r="C166" s="169">
        <f>'1.1'!D166/'1.1'!$C166</f>
        <v>0.83412536233135304</v>
      </c>
      <c r="D166" s="169">
        <f>'1.1'!E166/'1.1'!$D166</f>
        <v>0.30271832303736146</v>
      </c>
      <c r="E166" s="169">
        <f>'1.1'!F166/'1.1'!$D166</f>
        <v>0.69728167696263854</v>
      </c>
      <c r="F166" s="170"/>
      <c r="G166" s="169">
        <f>'1.1'!H166/'1.1'!$C166</f>
        <v>6.1493682375304039E-2</v>
      </c>
      <c r="H166" s="169">
        <f>'1.1'!I166/'1.1'!$C166</f>
        <v>6.8393976616504315E-2</v>
      </c>
      <c r="I166" s="169">
        <f>'1.1'!K166/'1.1'!$C166</f>
        <v>3.5986978676838588E-2</v>
      </c>
      <c r="J166" s="171">
        <f>'1.1'!M166/'1.1'!$B166</f>
        <v>2.1566052387116445E-2</v>
      </c>
    </row>
    <row r="167" spans="1:10" ht="12.75" customHeight="1" x14ac:dyDescent="0.25">
      <c r="A167" s="285">
        <v>2016.02</v>
      </c>
      <c r="B167" s="168">
        <f>'1.1'!C167/'1.1'!$B167</f>
        <v>0.9875579955933278</v>
      </c>
      <c r="C167" s="169">
        <f>'1.1'!D167/'1.1'!$C167</f>
        <v>0.73701447002664866</v>
      </c>
      <c r="D167" s="169">
        <f>'1.1'!E167/'1.1'!$D167</f>
        <v>0.37236312170117036</v>
      </c>
      <c r="E167" s="169">
        <f>'1.1'!F167/'1.1'!$D167</f>
        <v>0.62763687829882953</v>
      </c>
      <c r="F167" s="170"/>
      <c r="G167" s="169">
        <f>'1.1'!H167/'1.1'!$C167</f>
        <v>0.18685348121078618</v>
      </c>
      <c r="H167" s="169">
        <f>'1.1'!I167/'1.1'!$C167</f>
        <v>4.8292429918955854E-2</v>
      </c>
      <c r="I167" s="169">
        <f>'1.1'!K167/'1.1'!$C167</f>
        <v>2.7839618843609332E-2</v>
      </c>
      <c r="J167" s="171">
        <f>'1.1'!M167/'1.1'!$B167</f>
        <v>1.2442004406672062E-2</v>
      </c>
    </row>
    <row r="168" spans="1:10" ht="12.75" customHeight="1" x14ac:dyDescent="0.25">
      <c r="A168" s="285">
        <v>2016.03</v>
      </c>
      <c r="B168" s="168">
        <f>'1.1'!C168/'1.1'!$B168</f>
        <v>0.97520750206464712</v>
      </c>
      <c r="C168" s="169">
        <f>'1.1'!D168/'1.1'!$C168</f>
        <v>0.66850975335304752</v>
      </c>
      <c r="D168" s="169">
        <f>'1.1'!E168/'1.1'!$D168</f>
        <v>0.37735489436488384</v>
      </c>
      <c r="E168" s="169">
        <f>'1.1'!F168/'1.1'!$D168</f>
        <v>0.6226451056351161</v>
      </c>
      <c r="F168" s="170"/>
      <c r="G168" s="169">
        <f>'1.1'!H168/'1.1'!$C168</f>
        <v>0.19057429409917165</v>
      </c>
      <c r="H168" s="169">
        <f>'1.1'!I168/'1.1'!$C168</f>
        <v>5.8126886807667248E-2</v>
      </c>
      <c r="I168" s="169">
        <f>'1.1'!K168/'1.1'!$C168</f>
        <v>8.2789065740113563E-2</v>
      </c>
      <c r="J168" s="171">
        <f>'1.1'!M168/'1.1'!$B168</f>
        <v>2.4792497935352781E-2</v>
      </c>
    </row>
    <row r="169" spans="1:10" ht="12.75" customHeight="1" x14ac:dyDescent="0.25">
      <c r="A169" s="285">
        <v>2016.04</v>
      </c>
      <c r="B169" s="168">
        <f>'1.1'!C169/'1.1'!$B169</f>
        <v>0.9633470852967182</v>
      </c>
      <c r="C169" s="169">
        <f>'1.1'!D169/'1.1'!$C169</f>
        <v>0.70678330970030112</v>
      </c>
      <c r="D169" s="169">
        <f>'1.1'!E169/'1.1'!$D169</f>
        <v>0.39683534362850587</v>
      </c>
      <c r="E169" s="169">
        <f>'1.1'!F169/'1.1'!$D169</f>
        <v>0.60316465637149419</v>
      </c>
      <c r="F169" s="170"/>
      <c r="G169" s="169">
        <f>'1.1'!H169/'1.1'!$C169</f>
        <v>0.18281437941259615</v>
      </c>
      <c r="H169" s="169">
        <f>'1.1'!I169/'1.1'!$C169</f>
        <v>5.7568464264909705E-2</v>
      </c>
      <c r="I169" s="169">
        <f>'1.1'!K169/'1.1'!$C169</f>
        <v>5.2833846622193086E-2</v>
      </c>
      <c r="J169" s="171">
        <f>'1.1'!M169/'1.1'!$B169</f>
        <v>3.6652914703281733E-2</v>
      </c>
    </row>
    <row r="170" spans="1:10" ht="12.75" customHeight="1" x14ac:dyDescent="0.25">
      <c r="A170" s="285">
        <v>2016.05</v>
      </c>
      <c r="B170" s="168">
        <f>'1.1'!C170/'1.1'!$B170</f>
        <v>0.97356926212421924</v>
      </c>
      <c r="C170" s="169">
        <f>'1.1'!D170/'1.1'!$C170</f>
        <v>0.70662395037716419</v>
      </c>
      <c r="D170" s="169">
        <f>'1.1'!E170/'1.1'!$D170</f>
        <v>0.32194922163062728</v>
      </c>
      <c r="E170" s="169">
        <f>'1.1'!F170/'1.1'!$D170</f>
        <v>0.67805077836937278</v>
      </c>
      <c r="F170" s="170"/>
      <c r="G170" s="169">
        <f>'1.1'!H170/'1.1'!$C170</f>
        <v>0.17487840013791098</v>
      </c>
      <c r="H170" s="169">
        <f>'1.1'!I170/'1.1'!$C170</f>
        <v>5.3659442634493182E-2</v>
      </c>
      <c r="I170" s="169">
        <f>'1.1'!K170/'1.1'!$C170</f>
        <v>6.4838206850431526E-2</v>
      </c>
      <c r="J170" s="171">
        <f>'1.1'!M170/'1.1'!$B170</f>
        <v>2.6430737875780687E-2</v>
      </c>
    </row>
    <row r="171" spans="1:10" ht="12.75" customHeight="1" x14ac:dyDescent="0.25">
      <c r="A171" s="285">
        <v>2016.06</v>
      </c>
      <c r="B171" s="168">
        <f>'1.1'!C171/'1.1'!$B171</f>
        <v>0.98358773935036647</v>
      </c>
      <c r="C171" s="169">
        <f>'1.1'!D171/'1.1'!$C171</f>
        <v>0.70370924081567043</v>
      </c>
      <c r="D171" s="169">
        <f>'1.1'!E171/'1.1'!$D171</f>
        <v>0.33389663998080904</v>
      </c>
      <c r="E171" s="169">
        <f>'1.1'!F171/'1.1'!$D171</f>
        <v>0.6661033600191909</v>
      </c>
      <c r="F171" s="170"/>
      <c r="G171" s="169">
        <f>'1.1'!H171/'1.1'!$C171</f>
        <v>0.19202091336541649</v>
      </c>
      <c r="H171" s="169">
        <f>'1.1'!I171/'1.1'!$C171</f>
        <v>4.8801469128613752E-2</v>
      </c>
      <c r="I171" s="169">
        <f>'1.1'!K171/'1.1'!$C171</f>
        <v>5.5468376690299193E-2</v>
      </c>
      <c r="J171" s="171">
        <f>'1.1'!M171/'1.1'!$B171</f>
        <v>1.6412260649633591E-2</v>
      </c>
    </row>
    <row r="172" spans="1:10" ht="12.75" customHeight="1" x14ac:dyDescent="0.25">
      <c r="A172" s="285">
        <v>2016.07</v>
      </c>
      <c r="B172" s="168">
        <f>'1.1'!C172/'1.1'!$B172</f>
        <v>0.97471087678099244</v>
      </c>
      <c r="C172" s="169">
        <f>'1.1'!D172/'1.1'!$C172</f>
        <v>0.68761717799027555</v>
      </c>
      <c r="D172" s="169">
        <f>'1.1'!E172/'1.1'!$D172</f>
        <v>0.36530760496230313</v>
      </c>
      <c r="E172" s="169">
        <f>'1.1'!F172/'1.1'!$D172</f>
        <v>0.63469239503769681</v>
      </c>
      <c r="F172" s="170"/>
      <c r="G172" s="169">
        <f>'1.1'!H172/'1.1'!$C172</f>
        <v>0.18403867249521588</v>
      </c>
      <c r="H172" s="169">
        <f>'1.1'!I172/'1.1'!$C172</f>
        <v>6.9288867205875362E-2</v>
      </c>
      <c r="I172" s="169">
        <f>'1.1'!K172/'1.1'!$C172</f>
        <v>5.9055282308633127E-2</v>
      </c>
      <c r="J172" s="171">
        <f>'1.1'!M172/'1.1'!$B172</f>
        <v>2.528912321900759E-2</v>
      </c>
    </row>
    <row r="173" spans="1:10" ht="12.75" customHeight="1" x14ac:dyDescent="0.25">
      <c r="A173" s="285">
        <v>2016.08</v>
      </c>
      <c r="B173" s="168">
        <f>'1.1'!C173/'1.1'!$B173</f>
        <v>0.9868922123326872</v>
      </c>
      <c r="C173" s="169">
        <f>'1.1'!D173/'1.1'!$C173</f>
        <v>0.69521754120075918</v>
      </c>
      <c r="D173" s="169">
        <f>'1.1'!E173/'1.1'!$D173</f>
        <v>0.36323799034907772</v>
      </c>
      <c r="E173" s="169">
        <f>'1.1'!F173/'1.1'!$D173</f>
        <v>0.63676200965092222</v>
      </c>
      <c r="F173" s="170"/>
      <c r="G173" s="169">
        <f>'1.1'!H173/'1.1'!$C173</f>
        <v>0.18035673322766793</v>
      </c>
      <c r="H173" s="169">
        <f>'1.1'!I173/'1.1'!$C173</f>
        <v>6.3375207880949719E-2</v>
      </c>
      <c r="I173" s="169">
        <f>'1.1'!K173/'1.1'!$C173</f>
        <v>6.1050517690623148E-2</v>
      </c>
      <c r="J173" s="171">
        <f>'1.1'!M173/'1.1'!$B173</f>
        <v>1.3107787667312869E-2</v>
      </c>
    </row>
    <row r="174" spans="1:10" ht="12.75" customHeight="1" x14ac:dyDescent="0.25">
      <c r="A174" s="285">
        <v>2016.09</v>
      </c>
      <c r="B174" s="168">
        <f>'1.1'!C174/'1.1'!$B174</f>
        <v>0.97230579774049863</v>
      </c>
      <c r="C174" s="169">
        <f>'1.1'!D174/'1.1'!$C174</f>
        <v>0.70095917215970904</v>
      </c>
      <c r="D174" s="169">
        <f>'1.1'!E174/'1.1'!$D174</f>
        <v>0.36873030840884091</v>
      </c>
      <c r="E174" s="169">
        <f>'1.1'!F174/'1.1'!$D174</f>
        <v>0.6312696915911592</v>
      </c>
      <c r="F174" s="170"/>
      <c r="G174" s="169">
        <f>'1.1'!H174/'1.1'!$C174</f>
        <v>0.17860519116243434</v>
      </c>
      <c r="H174" s="169">
        <f>'1.1'!I174/'1.1'!$C174</f>
        <v>5.8744738866290697E-2</v>
      </c>
      <c r="I174" s="169">
        <f>'1.1'!K174/'1.1'!$C174</f>
        <v>6.1690897811565802E-2</v>
      </c>
      <c r="J174" s="171">
        <f>'1.1'!M174/'1.1'!$B174</f>
        <v>2.769420225950138E-2</v>
      </c>
    </row>
    <row r="175" spans="1:10" ht="12.75" customHeight="1" x14ac:dyDescent="0.25">
      <c r="A175" s="285">
        <v>2016.1</v>
      </c>
      <c r="B175" s="168">
        <f>'1.1'!C175/'1.1'!$B175</f>
        <v>0.98496814433793856</v>
      </c>
      <c r="C175" s="169">
        <f>'1.1'!D175/'1.1'!$C175</f>
        <v>0.70176801460825389</v>
      </c>
      <c r="D175" s="169">
        <f>'1.1'!E175/'1.1'!$D175</f>
        <v>0.36937566283865431</v>
      </c>
      <c r="E175" s="169">
        <f>'1.1'!F175/'1.1'!$D175</f>
        <v>0.63062433716134569</v>
      </c>
      <c r="F175" s="170"/>
      <c r="G175" s="169">
        <f>'1.1'!H175/'1.1'!$C175</f>
        <v>0.19043403532883194</v>
      </c>
      <c r="H175" s="169">
        <f>'1.1'!I175/'1.1'!$C175</f>
        <v>6.2106559093461841E-2</v>
      </c>
      <c r="I175" s="169">
        <f>'1.1'!K175/'1.1'!$C175</f>
        <v>4.569139096945244E-2</v>
      </c>
      <c r="J175" s="171">
        <f>'1.1'!M175/'1.1'!$B175</f>
        <v>1.5031855662061404E-2</v>
      </c>
    </row>
    <row r="176" spans="1:10" ht="12.75" customHeight="1" x14ac:dyDescent="0.25">
      <c r="A176" s="285">
        <v>2016.11</v>
      </c>
      <c r="B176" s="168">
        <f>'1.1'!C176/'1.1'!$B176</f>
        <v>0.98653490381201647</v>
      </c>
      <c r="C176" s="169">
        <f>'1.1'!D176/'1.1'!$C176</f>
        <v>0.689178747275635</v>
      </c>
      <c r="D176" s="169">
        <f>'1.1'!E176/'1.1'!$D176</f>
        <v>0.36696277387334603</v>
      </c>
      <c r="E176" s="169">
        <f>'1.1'!F176/'1.1'!$D176</f>
        <v>0.63303722612665403</v>
      </c>
      <c r="F176" s="170"/>
      <c r="G176" s="169">
        <f>'1.1'!H176/'1.1'!$C176</f>
        <v>0.17270187432604053</v>
      </c>
      <c r="H176" s="169">
        <f>'1.1'!I176/'1.1'!$C176</f>
        <v>5.7439150218371905E-2</v>
      </c>
      <c r="I176" s="169">
        <f>'1.1'!K176/'1.1'!$C176</f>
        <v>8.068022817995249E-2</v>
      </c>
      <c r="J176" s="171">
        <f>'1.1'!M176/'1.1'!$B176</f>
        <v>1.3465096187983574E-2</v>
      </c>
    </row>
    <row r="177" spans="1:10" ht="12.75" customHeight="1" x14ac:dyDescent="0.25">
      <c r="A177" s="285">
        <v>2016.12</v>
      </c>
      <c r="B177" s="168">
        <f>'1.1'!C177/'1.1'!$B177</f>
        <v>0.98890634996145077</v>
      </c>
      <c r="C177" s="169">
        <f>'1.1'!D177/'1.1'!$C177</f>
        <v>0.54282013750748115</v>
      </c>
      <c r="D177" s="169">
        <f>'1.1'!E177/'1.1'!$D177</f>
        <v>0.36875346842783346</v>
      </c>
      <c r="E177" s="169">
        <f>'1.1'!F177/'1.1'!$D177</f>
        <v>0.63124653157216659</v>
      </c>
      <c r="F177" s="170"/>
      <c r="G177" s="169">
        <f>'1.1'!H177/'1.1'!$C177</f>
        <v>0.30349050306611697</v>
      </c>
      <c r="H177" s="169">
        <f>'1.1'!I177/'1.1'!$C177</f>
        <v>4.5237997290192275E-2</v>
      </c>
      <c r="I177" s="169">
        <f>'1.1'!K177/'1.1'!$C177</f>
        <v>0.10845136213620965</v>
      </c>
      <c r="J177" s="171">
        <f>'1.1'!M177/'1.1'!$B177</f>
        <v>1.1093650038549237E-2</v>
      </c>
    </row>
    <row r="178" spans="1:10" ht="12.75" customHeight="1" x14ac:dyDescent="0.25">
      <c r="A178" s="285">
        <v>2017.01</v>
      </c>
      <c r="B178" s="168">
        <f>'1.1'!C178/'1.1'!$B178</f>
        <v>0.97896264548169287</v>
      </c>
      <c r="C178" s="169">
        <f>'1.1'!D178/'1.1'!$C178</f>
        <v>0.82268979880671744</v>
      </c>
      <c r="D178" s="169">
        <f>'1.1'!E178/'1.1'!$D178</f>
        <v>0.36133959751619804</v>
      </c>
      <c r="E178" s="169">
        <f>'1.1'!F178/'1.1'!$D178</f>
        <v>0.63866040248380185</v>
      </c>
      <c r="F178" s="170"/>
      <c r="G178" s="169">
        <f>'1.1'!H178/'1.1'!$C178</f>
        <v>6.3614232562878806E-2</v>
      </c>
      <c r="H178" s="169">
        <f>'1.1'!I178/'1.1'!$C178</f>
        <v>6.14893681992391E-2</v>
      </c>
      <c r="I178" s="169">
        <f>'1.1'!K178/'1.1'!$C178</f>
        <v>5.2206600431164596E-2</v>
      </c>
      <c r="J178" s="171">
        <f>'1.1'!M178/'1.1'!$B178</f>
        <v>2.1037354518307187E-2</v>
      </c>
    </row>
    <row r="179" spans="1:10" ht="12.75" customHeight="1" x14ac:dyDescent="0.25">
      <c r="A179" s="285">
        <v>2017.02</v>
      </c>
      <c r="B179" s="168">
        <f>'1.1'!C179/'1.1'!$B179</f>
        <v>0.99442470604816779</v>
      </c>
      <c r="C179" s="169">
        <f>'1.1'!D179/'1.1'!$C179</f>
        <v>0.69999402538096223</v>
      </c>
      <c r="D179" s="169">
        <f>'1.1'!E179/'1.1'!$D179</f>
        <v>0.40444747951172116</v>
      </c>
      <c r="E179" s="169">
        <f>'1.1'!F179/'1.1'!$D179</f>
        <v>0.59555252048827878</v>
      </c>
      <c r="F179" s="170"/>
      <c r="G179" s="169">
        <f>'1.1'!H179/'1.1'!$C179</f>
        <v>0.17341196116843879</v>
      </c>
      <c r="H179" s="169">
        <f>'1.1'!I179/'1.1'!$C179</f>
        <v>5.5276115902087399E-2</v>
      </c>
      <c r="I179" s="169">
        <f>'1.1'!K179/'1.1'!$C179</f>
        <v>7.1317897548511533E-2</v>
      </c>
      <c r="J179" s="171">
        <f>'1.1'!M179/'1.1'!$B179</f>
        <v>5.5752939518322747E-3</v>
      </c>
    </row>
    <row r="180" spans="1:10" ht="12.75" customHeight="1" x14ac:dyDescent="0.25">
      <c r="A180" s="285">
        <v>2017.03</v>
      </c>
      <c r="B180" s="168">
        <f>'1.1'!C180/'1.1'!$B180</f>
        <v>0.98047537626689418</v>
      </c>
      <c r="C180" s="169">
        <f>'1.1'!D180/'1.1'!$C180</f>
        <v>0.67285603695290319</v>
      </c>
      <c r="D180" s="169">
        <f>'1.1'!E180/'1.1'!$D180</f>
        <v>0.36324862311680023</v>
      </c>
      <c r="E180" s="169">
        <f>'1.1'!F180/'1.1'!$D180</f>
        <v>0.63675137688319972</v>
      </c>
      <c r="F180" s="170"/>
      <c r="G180" s="169">
        <f>'1.1'!H180/'1.1'!$C180</f>
        <v>0.17866708861462893</v>
      </c>
      <c r="H180" s="169">
        <f>'1.1'!I180/'1.1'!$C180</f>
        <v>6.5480264815540243E-2</v>
      </c>
      <c r="I180" s="169">
        <f>'1.1'!K180/'1.1'!$C180</f>
        <v>8.2996609616927633E-2</v>
      </c>
      <c r="J180" s="171">
        <f>'1.1'!M180/'1.1'!$B180</f>
        <v>1.9524623733105793E-2</v>
      </c>
    </row>
    <row r="181" spans="1:10" ht="12.75" customHeight="1" x14ac:dyDescent="0.25">
      <c r="A181" s="285">
        <v>2017.04</v>
      </c>
      <c r="B181" s="168">
        <f>'1.1'!C181/'1.1'!$B181</f>
        <v>0.97986466438213271</v>
      </c>
      <c r="C181" s="169">
        <f>'1.1'!D181/'1.1'!$C181</f>
        <v>0.70242555089123437</v>
      </c>
      <c r="D181" s="169">
        <f>'1.1'!E181/'1.1'!$D181</f>
        <v>0.3789027799740719</v>
      </c>
      <c r="E181" s="169">
        <f>'1.1'!F181/'1.1'!$D181</f>
        <v>0.62109722002592804</v>
      </c>
      <c r="F181" s="170"/>
      <c r="G181" s="169">
        <f>'1.1'!H181/'1.1'!$C181</f>
        <v>0.17385993635351044</v>
      </c>
      <c r="H181" s="169">
        <f>'1.1'!I181/'1.1'!$C181</f>
        <v>6.143823643130094E-2</v>
      </c>
      <c r="I181" s="169">
        <f>'1.1'!K181/'1.1'!$C181</f>
        <v>6.2276276323954362E-2</v>
      </c>
      <c r="J181" s="171">
        <f>'1.1'!M181/'1.1'!$B181</f>
        <v>2.0135335617867168E-2</v>
      </c>
    </row>
    <row r="182" spans="1:10" ht="12.75" customHeight="1" x14ac:dyDescent="0.25">
      <c r="A182" s="285">
        <v>2017.05</v>
      </c>
      <c r="B182" s="168">
        <f>'1.1'!C182/'1.1'!$B182</f>
        <v>0.97322844033752309</v>
      </c>
      <c r="C182" s="169">
        <f>'1.1'!D182/'1.1'!$C182</f>
        <v>0.6992056348594512</v>
      </c>
      <c r="D182" s="169">
        <f>'1.1'!E182/'1.1'!$D182</f>
        <v>0.34427210581779683</v>
      </c>
      <c r="E182" s="169">
        <f>'1.1'!F182/'1.1'!$D182</f>
        <v>0.65572789418220312</v>
      </c>
      <c r="F182" s="170"/>
      <c r="G182" s="169">
        <f>'1.1'!H182/'1.1'!$C182</f>
        <v>0.1892771471176346</v>
      </c>
      <c r="H182" s="169">
        <f>'1.1'!I182/'1.1'!$C182</f>
        <v>5.5520953076965349E-2</v>
      </c>
      <c r="I182" s="169">
        <f>'1.1'!K182/'1.1'!$C182</f>
        <v>5.5996264945948747E-2</v>
      </c>
      <c r="J182" s="171">
        <f>'1.1'!M182/'1.1'!$B182</f>
        <v>2.6771559662476824E-2</v>
      </c>
    </row>
    <row r="183" spans="1:10" ht="12.75" customHeight="1" x14ac:dyDescent="0.25">
      <c r="A183" s="285">
        <v>2017.06</v>
      </c>
      <c r="B183" s="168">
        <f>'1.1'!C183/'1.1'!$B183</f>
        <v>0.98476524500372631</v>
      </c>
      <c r="C183" s="169">
        <f>'1.1'!D183/'1.1'!$C183</f>
        <v>0.69527311290500726</v>
      </c>
      <c r="D183" s="169">
        <f>'1.1'!E183/'1.1'!$D183</f>
        <v>0.34116478795306382</v>
      </c>
      <c r="E183" s="169">
        <f>'1.1'!F183/'1.1'!$D183</f>
        <v>0.65883521204693618</v>
      </c>
      <c r="F183" s="170"/>
      <c r="G183" s="169">
        <f>'1.1'!H183/'1.1'!$C183</f>
        <v>0.19195569704037763</v>
      </c>
      <c r="H183" s="169">
        <f>'1.1'!I183/'1.1'!$C183</f>
        <v>4.783513908120772E-2</v>
      </c>
      <c r="I183" s="169">
        <f>'1.1'!K183/'1.1'!$C183</f>
        <v>6.4936050973407308E-2</v>
      </c>
      <c r="J183" s="171">
        <f>'1.1'!M183/'1.1'!$B183</f>
        <v>1.5234754996273737E-2</v>
      </c>
    </row>
    <row r="184" spans="1:10" ht="12.75" customHeight="1" x14ac:dyDescent="0.25">
      <c r="A184" s="285">
        <v>2017.07</v>
      </c>
      <c r="B184" s="168">
        <f>'1.1'!C184/'1.1'!$B184</f>
        <v>0.97171028161598305</v>
      </c>
      <c r="C184" s="169">
        <f>'1.1'!D184/'1.1'!$C184</f>
        <v>0.68038940690606953</v>
      </c>
      <c r="D184" s="169">
        <f>'1.1'!E184/'1.1'!$D184</f>
        <v>0.35241619573992944</v>
      </c>
      <c r="E184" s="169">
        <f>'1.1'!F184/'1.1'!$D184</f>
        <v>0.64758380426007045</v>
      </c>
      <c r="F184" s="170"/>
      <c r="G184" s="169">
        <f>'1.1'!H184/'1.1'!$C184</f>
        <v>0.1879140641267335</v>
      </c>
      <c r="H184" s="169">
        <f>'1.1'!I184/'1.1'!$C184</f>
        <v>7.199633406318548E-2</v>
      </c>
      <c r="I184" s="169">
        <f>'1.1'!K184/'1.1'!$C184</f>
        <v>5.9700194904011503E-2</v>
      </c>
      <c r="J184" s="171">
        <f>'1.1'!M184/'1.1'!$B184</f>
        <v>2.8289718384016935E-2</v>
      </c>
    </row>
    <row r="185" spans="1:10" ht="12.75" customHeight="1" x14ac:dyDescent="0.25">
      <c r="A185" s="285">
        <v>2017.08</v>
      </c>
      <c r="B185" s="168">
        <f>'1.1'!C185/'1.1'!$B185</f>
        <v>0.98150468285378945</v>
      </c>
      <c r="C185" s="169">
        <f>'1.1'!D185/'1.1'!$C185</f>
        <v>0.71333719788236771</v>
      </c>
      <c r="D185" s="169">
        <f>'1.1'!E185/'1.1'!$D185</f>
        <v>0.36383097211385573</v>
      </c>
      <c r="E185" s="169">
        <f>'1.1'!F185/'1.1'!$D185</f>
        <v>0.63616902788614427</v>
      </c>
      <c r="F185" s="170"/>
      <c r="G185" s="169">
        <f>'1.1'!H185/'1.1'!$C185</f>
        <v>0.17875129477833718</v>
      </c>
      <c r="H185" s="169">
        <f>'1.1'!I185/'1.1'!$C185</f>
        <v>6.2159287235071747E-2</v>
      </c>
      <c r="I185" s="169">
        <f>'1.1'!K185/'1.1'!$C185</f>
        <v>4.5752220104223335E-2</v>
      </c>
      <c r="J185" s="171">
        <f>'1.1'!M185/'1.1'!$B185</f>
        <v>1.8495317146210562E-2</v>
      </c>
    </row>
    <row r="186" spans="1:10" ht="12.75" customHeight="1" x14ac:dyDescent="0.25">
      <c r="A186" s="285">
        <v>2017.09</v>
      </c>
      <c r="B186" s="168">
        <f>'1.1'!C186/'1.1'!$B186</f>
        <v>0.98457139657958614</v>
      </c>
      <c r="C186" s="169">
        <f>'1.1'!D186/'1.1'!$C186</f>
        <v>0.70268822073866866</v>
      </c>
      <c r="D186" s="169">
        <f>'1.1'!E186/'1.1'!$D186</f>
        <v>0.35891294726095996</v>
      </c>
      <c r="E186" s="169">
        <f>'1.1'!F186/'1.1'!$D186</f>
        <v>0.64108705273903999</v>
      </c>
      <c r="F186" s="170"/>
      <c r="G186" s="169">
        <f>'1.1'!H186/'1.1'!$C186</f>
        <v>0.17361844851692895</v>
      </c>
      <c r="H186" s="169">
        <f>'1.1'!I186/'1.1'!$C186</f>
        <v>6.274287117826538E-2</v>
      </c>
      <c r="I186" s="169">
        <f>'1.1'!K186/'1.1'!$C186</f>
        <v>6.0950459566137115E-2</v>
      </c>
      <c r="J186" s="171">
        <f>'1.1'!M186/'1.1'!$B186</f>
        <v>1.5428603420413869E-2</v>
      </c>
    </row>
    <row r="187" spans="1:10" ht="12.75" customHeight="1" x14ac:dyDescent="0.25">
      <c r="A187" s="285">
        <v>2017.1</v>
      </c>
      <c r="B187" s="168">
        <f>'1.1'!C187/'1.1'!$B187</f>
        <v>0.98460035129798906</v>
      </c>
      <c r="C187" s="169">
        <f>'1.1'!D187/'1.1'!$C187</f>
        <v>0.68880088692872965</v>
      </c>
      <c r="D187" s="169">
        <f>'1.1'!E187/'1.1'!$D187</f>
        <v>0.35706011446855851</v>
      </c>
      <c r="E187" s="169">
        <f>'1.1'!F187/'1.1'!$D187</f>
        <v>0.64293988553144155</v>
      </c>
      <c r="F187" s="170"/>
      <c r="G187" s="169">
        <f>'1.1'!H187/'1.1'!$C187</f>
        <v>0.17476400930072458</v>
      </c>
      <c r="H187" s="169">
        <f>'1.1'!I187/'1.1'!$C187</f>
        <v>6.1015187984487823E-2</v>
      </c>
      <c r="I187" s="169">
        <f>'1.1'!K187/'1.1'!$C187</f>
        <v>7.5419915786057834E-2</v>
      </c>
      <c r="J187" s="171">
        <f>'1.1'!M187/'1.1'!$B187</f>
        <v>1.539964870201095E-2</v>
      </c>
    </row>
    <row r="188" spans="1:10" ht="12.75" customHeight="1" x14ac:dyDescent="0.25">
      <c r="A188" s="285">
        <v>2017.11</v>
      </c>
      <c r="B188" s="168">
        <f>'1.1'!C188/'1.1'!$B188</f>
        <v>0.9826017258662576</v>
      </c>
      <c r="C188" s="169">
        <f>'1.1'!D188/'1.1'!$C188</f>
        <v>0.71718497757124233</v>
      </c>
      <c r="D188" s="169">
        <f>'1.1'!E188/'1.1'!$D188</f>
        <v>0.35844004182083156</v>
      </c>
      <c r="E188" s="169">
        <f>'1.1'!F188/'1.1'!$D188</f>
        <v>0.64155995817916844</v>
      </c>
      <c r="F188" s="170"/>
      <c r="G188" s="169">
        <f>'1.1'!H188/'1.1'!$C188</f>
        <v>0.17884384273777154</v>
      </c>
      <c r="H188" s="169">
        <f>'1.1'!I188/'1.1'!$C188</f>
        <v>5.7114068214861188E-2</v>
      </c>
      <c r="I188" s="169">
        <f>'1.1'!K188/'1.1'!$C188</f>
        <v>4.6857111476124896E-2</v>
      </c>
      <c r="J188" s="171">
        <f>'1.1'!M188/'1.1'!$B188</f>
        <v>1.7398274133742338E-2</v>
      </c>
    </row>
    <row r="189" spans="1:10" ht="12.75" customHeight="1" x14ac:dyDescent="0.25">
      <c r="A189" s="285">
        <v>2017.12</v>
      </c>
      <c r="B189" s="168">
        <f>'1.1'!C189/'1.1'!$B189</f>
        <v>0.97780206009466542</v>
      </c>
      <c r="C189" s="169">
        <f>'1.1'!D189/'1.1'!$C189</f>
        <v>0.58149307574883569</v>
      </c>
      <c r="D189" s="169">
        <f>'1.1'!E189/'1.1'!$D189</f>
        <v>0.35506255160611983</v>
      </c>
      <c r="E189" s="169">
        <f>'1.1'!F189/'1.1'!$D189</f>
        <v>0.64493744839388012</v>
      </c>
      <c r="F189" s="170"/>
      <c r="G189" s="169">
        <f>'1.1'!H189/'1.1'!$C189</f>
        <v>0.28296977081939112</v>
      </c>
      <c r="H189" s="169">
        <f>'1.1'!I189/'1.1'!$C189</f>
        <v>4.9943446982717549E-2</v>
      </c>
      <c r="I189" s="169">
        <f>'1.1'!K189/'1.1'!$C189</f>
        <v>8.5593706449055812E-2</v>
      </c>
      <c r="J189" s="171">
        <f>'1.1'!M189/'1.1'!$B189</f>
        <v>2.2197939905334547E-2</v>
      </c>
    </row>
    <row r="190" spans="1:10" ht="12.75" customHeight="1" x14ac:dyDescent="0.25">
      <c r="A190" s="285">
        <v>2018.01</v>
      </c>
      <c r="B190" s="168">
        <f>'1.1'!C190/'1.1'!$B190</f>
        <v>0.99157850085439181</v>
      </c>
      <c r="C190" s="169">
        <f>'1.1'!D190/'1.1'!$C190</f>
        <v>0.80467040309682691</v>
      </c>
      <c r="D190" s="169">
        <f>'1.1'!E190/'1.1'!$D190</f>
        <v>0.34220994910983649</v>
      </c>
      <c r="E190" s="169">
        <f>'1.1'!F190/'1.1'!$D190</f>
        <v>0.65779005089016351</v>
      </c>
      <c r="F190" s="170"/>
      <c r="G190" s="169">
        <f>'1.1'!H190/'1.1'!$C190</f>
        <v>7.3149438418329715E-2</v>
      </c>
      <c r="H190" s="169">
        <f>'1.1'!I190/'1.1'!$C190</f>
        <v>6.7717205139559533E-2</v>
      </c>
      <c r="I190" s="169">
        <f>'1.1'!K190/'1.1'!$C190</f>
        <v>5.44629533452839E-2</v>
      </c>
      <c r="J190" s="171">
        <f>'1.1'!M190/'1.1'!$B190</f>
        <v>8.4214991456082588E-3</v>
      </c>
    </row>
    <row r="191" spans="1:10" ht="12.75" customHeight="1" x14ac:dyDescent="0.25">
      <c r="A191" s="285">
        <v>2018.02</v>
      </c>
      <c r="B191" s="168">
        <f>'1.1'!C191/'1.1'!$B191</f>
        <v>0.99544675155870288</v>
      </c>
      <c r="C191" s="169">
        <f>'1.1'!D191/'1.1'!$C191</f>
        <v>0.71920585592371689</v>
      </c>
      <c r="D191" s="169">
        <f>'1.1'!E191/'1.1'!$D191</f>
        <v>0.36595285892096324</v>
      </c>
      <c r="E191" s="169">
        <f>'1.1'!F191/'1.1'!$D191</f>
        <v>0.63404714107903681</v>
      </c>
      <c r="F191" s="170"/>
      <c r="G191" s="169">
        <f>'1.1'!H191/'1.1'!$C191</f>
        <v>0.16888167197503445</v>
      </c>
      <c r="H191" s="169">
        <f>'1.1'!I191/'1.1'!$C191</f>
        <v>5.3514678474035487E-2</v>
      </c>
      <c r="I191" s="169">
        <f>'1.1'!K191/'1.1'!$C191</f>
        <v>5.8397793627213215E-2</v>
      </c>
      <c r="J191" s="171">
        <f>'1.1'!M191/'1.1'!$B191</f>
        <v>4.5532484412970859E-3</v>
      </c>
    </row>
    <row r="192" spans="1:10" ht="12.75" customHeight="1" x14ac:dyDescent="0.25">
      <c r="A192" s="285">
        <v>2018.03</v>
      </c>
      <c r="B192" s="168">
        <f>'1.1'!C192/'1.1'!$B192</f>
        <v>0.9585916369886921</v>
      </c>
      <c r="C192" s="169">
        <f>'1.1'!D192/'1.1'!$C192</f>
        <v>0.6834384183952299</v>
      </c>
      <c r="D192" s="169">
        <f>'1.1'!E192/'1.1'!$D192</f>
        <v>0.33866649565292467</v>
      </c>
      <c r="E192" s="169">
        <f>'1.1'!F192/'1.1'!$D192</f>
        <v>0.66133350434707538</v>
      </c>
      <c r="F192" s="170"/>
      <c r="G192" s="169">
        <f>'1.1'!H192/'1.1'!$C192</f>
        <v>0.17690829698260652</v>
      </c>
      <c r="H192" s="169">
        <f>'1.1'!I192/'1.1'!$C192</f>
        <v>5.9432265504298885E-2</v>
      </c>
      <c r="I192" s="169">
        <f>'1.1'!K192/'1.1'!$C192</f>
        <v>8.022101911786475E-2</v>
      </c>
      <c r="J192" s="171">
        <f>'1.1'!M192/'1.1'!$B192</f>
        <v>4.1408363011307917E-2</v>
      </c>
    </row>
    <row r="193" spans="1:10" ht="12.75" customHeight="1" x14ac:dyDescent="0.25">
      <c r="A193" s="285">
        <v>2018.04</v>
      </c>
      <c r="B193" s="168">
        <f>'1.1'!C193/'1.1'!$B193</f>
        <v>0.96897262847115606</v>
      </c>
      <c r="C193" s="169">
        <f>'1.1'!D193/'1.1'!$C193</f>
        <v>0.70727222878051865</v>
      </c>
      <c r="D193" s="169">
        <f>'1.1'!E193/'1.1'!$D193</f>
        <v>0.3665255848045138</v>
      </c>
      <c r="E193" s="169">
        <f>'1.1'!F193/'1.1'!$D193</f>
        <v>0.63347441519548608</v>
      </c>
      <c r="F193" s="170"/>
      <c r="G193" s="169">
        <f>'1.1'!H193/'1.1'!$C193</f>
        <v>0.17938624054400001</v>
      </c>
      <c r="H193" s="169">
        <f>'1.1'!I193/'1.1'!$C193</f>
        <v>6.2319066751362888E-2</v>
      </c>
      <c r="I193" s="169">
        <f>'1.1'!K193/'1.1'!$C193</f>
        <v>5.1022463924118459E-2</v>
      </c>
      <c r="J193" s="171">
        <f>'1.1'!M193/'1.1'!$B193</f>
        <v>3.1027371528843939E-2</v>
      </c>
    </row>
    <row r="194" spans="1:10" ht="12.75" customHeight="1" x14ac:dyDescent="0.25">
      <c r="A194" s="285">
        <v>2018.05</v>
      </c>
      <c r="B194" s="168">
        <f>'1.1'!C194/'1.1'!$B194</f>
        <v>0.97500045118212197</v>
      </c>
      <c r="C194" s="169">
        <f>'1.1'!D194/'1.1'!$C194</f>
        <v>0.71535910296694916</v>
      </c>
      <c r="D194" s="169">
        <f>'1.1'!E194/'1.1'!$D194</f>
        <v>0.34038486846141147</v>
      </c>
      <c r="E194" s="169">
        <f>'1.1'!F194/'1.1'!$D194</f>
        <v>0.65961509724811052</v>
      </c>
      <c r="F194" s="170"/>
      <c r="G194" s="169">
        <f>'1.1'!H194/'1.1'!$C194</f>
        <v>0.16494853481038474</v>
      </c>
      <c r="H194" s="169">
        <f>'1.1'!I194/'1.1'!$C194</f>
        <v>5.2189837488712539E-2</v>
      </c>
      <c r="I194" s="169">
        <f>'1.1'!K194/'1.1'!$C194</f>
        <v>6.7502524733953517E-2</v>
      </c>
      <c r="J194" s="171">
        <f>'1.1'!M194/'1.1'!$B194</f>
        <v>2.4999603672847377E-2</v>
      </c>
    </row>
    <row r="195" spans="1:10" ht="12.75" customHeight="1" x14ac:dyDescent="0.25">
      <c r="A195" s="285">
        <v>2018.06</v>
      </c>
      <c r="B195" s="168">
        <f>'1.1'!C195/'1.1'!$B195</f>
        <v>0.979361011679587</v>
      </c>
      <c r="C195" s="169">
        <f>'1.1'!D195/'1.1'!$C195</f>
        <v>0.71874188796398775</v>
      </c>
      <c r="D195" s="169">
        <f>'1.1'!E195/'1.1'!$D195</f>
        <v>0.32329623259216483</v>
      </c>
      <c r="E195" s="169">
        <f>'1.1'!F195/'1.1'!$D195</f>
        <v>0.67670376740783522</v>
      </c>
      <c r="F195" s="170"/>
      <c r="G195" s="169">
        <f>'1.1'!H195/'1.1'!$C195</f>
        <v>0.18137267395437751</v>
      </c>
      <c r="H195" s="169">
        <f>'1.1'!I195/'1.1'!$C195</f>
        <v>5.4188654410424114E-2</v>
      </c>
      <c r="I195" s="169">
        <f>'1.1'!K195/'1.1'!$C195</f>
        <v>4.569678367121046E-2</v>
      </c>
      <c r="J195" s="171">
        <f>'1.1'!M195/'1.1'!$B195</f>
        <v>2.0638988320412961E-2</v>
      </c>
    </row>
    <row r="196" spans="1:10" ht="12.75" customHeight="1" x14ac:dyDescent="0.25">
      <c r="A196" s="285">
        <v>2018.07</v>
      </c>
      <c r="B196" s="168">
        <f>'1.1'!C196/'1.1'!$B196</f>
        <v>0.97314308669035177</v>
      </c>
      <c r="C196" s="169">
        <f>'1.1'!D196/'1.1'!$C196</f>
        <v>0.69463405608906625</v>
      </c>
      <c r="D196" s="169">
        <f>'1.1'!E196/'1.1'!$D196</f>
        <v>0.35503085433803167</v>
      </c>
      <c r="E196" s="169">
        <f>'1.1'!F196/'1.1'!$D196</f>
        <v>0.64496914566196839</v>
      </c>
      <c r="F196" s="170"/>
      <c r="G196" s="169">
        <f>'1.1'!H196/'1.1'!$C196</f>
        <v>0.16904233346941036</v>
      </c>
      <c r="H196" s="169">
        <f>'1.1'!I196/'1.1'!$C196</f>
        <v>7.0697164353190192E-2</v>
      </c>
      <c r="I196" s="169">
        <f>'1.1'!K196/'1.1'!$C196</f>
        <v>6.5626446088333373E-2</v>
      </c>
      <c r="J196" s="171">
        <f>'1.1'!M196/'1.1'!$B196</f>
        <v>2.6856913309648345E-2</v>
      </c>
    </row>
    <row r="197" spans="1:10" ht="12.75" customHeight="1" x14ac:dyDescent="0.25">
      <c r="A197" s="285">
        <v>2018.08</v>
      </c>
      <c r="B197" s="168">
        <f>'1.1'!C197/'1.1'!$B197</f>
        <v>0.98193870507428738</v>
      </c>
      <c r="C197" s="169">
        <f>'1.1'!D197/'1.1'!$C197</f>
        <v>0.73294621240168201</v>
      </c>
      <c r="D197" s="169">
        <f>'1.1'!E197/'1.1'!$D197</f>
        <v>0.36338103306864022</v>
      </c>
      <c r="E197" s="169">
        <f>'1.1'!F197/'1.1'!$D197</f>
        <v>0.63661896693135978</v>
      </c>
      <c r="F197" s="170"/>
      <c r="G197" s="169">
        <f>'1.1'!H197/'1.1'!$C197</f>
        <v>0.156558291410829</v>
      </c>
      <c r="H197" s="169">
        <f>'1.1'!I197/'1.1'!$C197</f>
        <v>5.6896709337754703E-2</v>
      </c>
      <c r="I197" s="169">
        <f>'1.1'!K197/'1.1'!$C197</f>
        <v>5.3598786849734487E-2</v>
      </c>
      <c r="J197" s="171">
        <f>'1.1'!M197/'1.1'!$B197</f>
        <v>1.8061294925712706E-2</v>
      </c>
    </row>
    <row r="198" spans="1:10" ht="12.75" customHeight="1" x14ac:dyDescent="0.25">
      <c r="A198" s="285">
        <v>2018.09</v>
      </c>
      <c r="B198" s="168">
        <f>'1.1'!C198/'1.1'!$B198</f>
        <v>0.98689298197392183</v>
      </c>
      <c r="C198" s="169">
        <f>'1.1'!D198/'1.1'!$C198</f>
        <v>0.72606592804944536</v>
      </c>
      <c r="D198" s="169">
        <f>'1.1'!E198/'1.1'!$D198</f>
        <v>0.3834165455814233</v>
      </c>
      <c r="E198" s="169">
        <f>'1.1'!F198/'1.1'!$D198</f>
        <v>0.61658345441857665</v>
      </c>
      <c r="F198" s="170"/>
      <c r="G198" s="169">
        <f>'1.1'!H198/'1.1'!$C198</f>
        <v>0.16825899476651221</v>
      </c>
      <c r="H198" s="169">
        <f>'1.1'!I198/'1.1'!$C198</f>
        <v>5.0824204661801362E-2</v>
      </c>
      <c r="I198" s="169">
        <f>'1.1'!K198/'1.1'!$C198</f>
        <v>5.4850872522241044E-2</v>
      </c>
      <c r="J198" s="171">
        <f>'1.1'!M198/'1.1'!$B198</f>
        <v>1.3107018026078157E-2</v>
      </c>
    </row>
    <row r="199" spans="1:10" ht="12.75" customHeight="1" x14ac:dyDescent="0.25">
      <c r="A199" s="285">
        <v>2018.1</v>
      </c>
      <c r="B199" s="168">
        <f>'1.1'!C199/'1.1'!$B199</f>
        <v>0.98584745552207209</v>
      </c>
      <c r="C199" s="169">
        <f>'1.1'!D199/'1.1'!$C199</f>
        <v>0.72169381665883559</v>
      </c>
      <c r="D199" s="169">
        <f>'1.1'!E199/'1.1'!$D199</f>
        <v>0.35242970664718459</v>
      </c>
      <c r="E199" s="169">
        <f>'1.1'!F199/'1.1'!$D199</f>
        <v>0.64757029335281535</v>
      </c>
      <c r="F199" s="170"/>
      <c r="G199" s="169">
        <f>'1.1'!H199/'1.1'!$C199</f>
        <v>0.16095386463612921</v>
      </c>
      <c r="H199" s="169">
        <f>'1.1'!I199/'1.1'!$C199</f>
        <v>5.8322541600808762E-2</v>
      </c>
      <c r="I199" s="169">
        <f>'1.1'!K199/'1.1'!$C199</f>
        <v>5.902977710422648E-2</v>
      </c>
      <c r="J199" s="171">
        <f>'1.1'!M199/'1.1'!$B199</f>
        <v>1.4152544477927973E-2</v>
      </c>
    </row>
    <row r="200" spans="1:10" ht="12.75" customHeight="1" x14ac:dyDescent="0.25">
      <c r="A200" s="285">
        <v>2018.11</v>
      </c>
      <c r="B200" s="168">
        <f>'1.1'!C200/'1.1'!$B200</f>
        <v>0.97746283801656531</v>
      </c>
      <c r="C200" s="169">
        <f>'1.1'!D200/'1.1'!$C200</f>
        <v>0.70351650555821899</v>
      </c>
      <c r="D200" s="169">
        <f>'1.1'!E200/'1.1'!$D200</f>
        <v>0.3959119532564227</v>
      </c>
      <c r="E200" s="169">
        <f>'1.1'!F200/'1.1'!$D200</f>
        <v>0.6040880467435773</v>
      </c>
      <c r="F200" s="170"/>
      <c r="G200" s="169">
        <f>'1.1'!H200/'1.1'!$C200</f>
        <v>0.15362071398779456</v>
      </c>
      <c r="H200" s="169">
        <f>'1.1'!I200/'1.1'!$C200</f>
        <v>4.7867530983288095E-2</v>
      </c>
      <c r="I200" s="169">
        <f>'1.1'!K200/'1.1'!$C200</f>
        <v>9.4995249470698331E-2</v>
      </c>
      <c r="J200" s="171">
        <f>'1.1'!M200/'1.1'!$B200</f>
        <v>2.2537161983434723E-2</v>
      </c>
    </row>
    <row r="201" spans="1:10" ht="12.75" customHeight="1" x14ac:dyDescent="0.25">
      <c r="A201" s="285">
        <v>2018.12</v>
      </c>
      <c r="B201" s="168">
        <f>'1.1'!C201/'1.1'!$B201</f>
        <v>0.9833214744105564</v>
      </c>
      <c r="C201" s="169">
        <f>'1.1'!D201/'1.1'!$C201</f>
        <v>0.52029686650809259</v>
      </c>
      <c r="D201" s="169">
        <f>'1.1'!E201/'1.1'!$D201</f>
        <v>0.38436725050283088</v>
      </c>
      <c r="E201" s="169">
        <f>'1.1'!F201/'1.1'!$D201</f>
        <v>0.61563274949716906</v>
      </c>
      <c r="F201" s="170"/>
      <c r="G201" s="169">
        <f>'1.1'!H201/'1.1'!$C201</f>
        <v>0.24817246826505854</v>
      </c>
      <c r="H201" s="169">
        <f>'1.1'!I201/'1.1'!$C201</f>
        <v>4.3117483049424837E-2</v>
      </c>
      <c r="I201" s="169">
        <f>'1.1'!K201/'1.1'!$C201</f>
        <v>0.18841318217742398</v>
      </c>
      <c r="J201" s="171">
        <f>'1.1'!M201/'1.1'!$B201</f>
        <v>1.6678525589443591E-2</v>
      </c>
    </row>
    <row r="202" spans="1:10" ht="12.75" customHeight="1" x14ac:dyDescent="0.25">
      <c r="A202" s="285">
        <v>2019.01</v>
      </c>
      <c r="B202" s="168">
        <f>'1.1'!C202/'1.1'!$B202</f>
        <v>0.98328607605892249</v>
      </c>
      <c r="C202" s="169">
        <f>'1.1'!D202/'1.1'!$C202</f>
        <v>0.78049308042698129</v>
      </c>
      <c r="D202" s="169">
        <f>'1.1'!E202/'1.1'!$D202</f>
        <v>0.33573160887028469</v>
      </c>
      <c r="E202" s="169">
        <f>'1.1'!F202/'1.1'!$D202</f>
        <v>0.66426839112971525</v>
      </c>
      <c r="F202" s="170"/>
      <c r="G202" s="169">
        <f>'1.1'!H202/'1.1'!$C202</f>
        <v>9.0422223316893424E-2</v>
      </c>
      <c r="H202" s="169">
        <f>'1.1'!I202/'1.1'!$C202</f>
        <v>5.5113671451922128E-2</v>
      </c>
      <c r="I202" s="169">
        <f>'1.1'!K202/'1.1'!$C202</f>
        <v>7.3971024804203325E-2</v>
      </c>
      <c r="J202" s="171">
        <f>'1.1'!M202/'1.1'!$B202</f>
        <v>1.6713923941077409E-2</v>
      </c>
    </row>
    <row r="203" spans="1:10" ht="12.75" customHeight="1" x14ac:dyDescent="0.25">
      <c r="A203" s="285">
        <v>2019.02</v>
      </c>
      <c r="B203" s="168">
        <f>'1.1'!C203/'1.1'!$B203</f>
        <v>0.98981157323750724</v>
      </c>
      <c r="C203" s="169">
        <f>'1.1'!D203/'1.1'!$C203</f>
        <v>0.70994899394505673</v>
      </c>
      <c r="D203" s="169">
        <f>'1.1'!E203/'1.1'!$D203</f>
        <v>0.39340147526355251</v>
      </c>
      <c r="E203" s="169">
        <f>'1.1'!F203/'1.1'!$D203</f>
        <v>0.60659852473644749</v>
      </c>
      <c r="F203" s="170"/>
      <c r="G203" s="169">
        <f>'1.1'!H203/'1.1'!$C203</f>
        <v>0.18065373006192362</v>
      </c>
      <c r="H203" s="169">
        <f>'1.1'!I203/'1.1'!$C203</f>
        <v>5.1976094518033512E-2</v>
      </c>
      <c r="I203" s="169">
        <f>'1.1'!K203/'1.1'!$C203</f>
        <v>5.7421181474986351E-2</v>
      </c>
      <c r="J203" s="171">
        <f>'1.1'!M203/'1.1'!$B203</f>
        <v>1.0188426762492717E-2</v>
      </c>
    </row>
    <row r="204" spans="1:10" ht="12.75" customHeight="1" x14ac:dyDescent="0.25">
      <c r="A204" s="285">
        <v>2019.03</v>
      </c>
      <c r="B204" s="168">
        <f>'1.1'!C204/'1.1'!$B204</f>
        <v>0.98992082392804337</v>
      </c>
      <c r="C204" s="169">
        <f>'1.1'!D204/'1.1'!$C204</f>
        <v>0.67735984890257617</v>
      </c>
      <c r="D204" s="169">
        <f>'1.1'!E204/'1.1'!$D204</f>
        <v>0.36497421744577552</v>
      </c>
      <c r="E204" s="169">
        <f>'1.1'!F204/'1.1'!$D204</f>
        <v>0.63502578255422448</v>
      </c>
      <c r="F204" s="170"/>
      <c r="G204" s="169">
        <f>'1.1'!H204/'1.1'!$C204</f>
        <v>0.17988925207245285</v>
      </c>
      <c r="H204" s="169">
        <f>'1.1'!I204/'1.1'!$C204</f>
        <v>5.6666126583987342E-2</v>
      </c>
      <c r="I204" s="169">
        <f>'1.1'!K204/'1.1'!$C204</f>
        <v>8.6084772440983892E-2</v>
      </c>
      <c r="J204" s="171">
        <f>'1.1'!M204/'1.1'!$B204</f>
        <v>1.0079176071956608E-2</v>
      </c>
    </row>
    <row r="205" spans="1:10" ht="12.75" customHeight="1" x14ac:dyDescent="0.25">
      <c r="A205" s="285">
        <v>2019.04</v>
      </c>
      <c r="B205" s="168">
        <f>'1.1'!C205/'1.1'!$B205</f>
        <v>0.9901749170692401</v>
      </c>
      <c r="C205" s="169">
        <f>'1.1'!D205/'1.1'!$C205</f>
        <v>0.69600896287602987</v>
      </c>
      <c r="D205" s="169">
        <f>'1.1'!E205/'1.1'!$D205</f>
        <v>0.37552859609248651</v>
      </c>
      <c r="E205" s="169">
        <f>'1.1'!F205/'1.1'!$D205</f>
        <v>0.62447140390751354</v>
      </c>
      <c r="F205" s="170"/>
      <c r="G205" s="169">
        <f>'1.1'!H205/'1.1'!$C205</f>
        <v>0.18957414455537125</v>
      </c>
      <c r="H205" s="169">
        <f>'1.1'!I205/'1.1'!$C205</f>
        <v>5.0571136173827316E-2</v>
      </c>
      <c r="I205" s="169">
        <f>'1.1'!K205/'1.1'!$C205</f>
        <v>6.3845756394771525E-2</v>
      </c>
      <c r="J205" s="171">
        <f>'1.1'!M205/'1.1'!$B205</f>
        <v>9.8250829307598743E-3</v>
      </c>
    </row>
    <row r="206" spans="1:10" ht="12.75" customHeight="1" x14ac:dyDescent="0.25">
      <c r="A206" s="285">
        <v>2019.05</v>
      </c>
      <c r="B206" s="168">
        <f>'1.1'!C206/'1.1'!$B206</f>
        <v>0.98591021763177256</v>
      </c>
      <c r="C206" s="169">
        <f>'1.1'!D206/'1.1'!$C206</f>
        <v>0.72809599492537658</v>
      </c>
      <c r="D206" s="169">
        <f>'1.1'!E206/'1.1'!$D206</f>
        <v>0.29863019580134287</v>
      </c>
      <c r="E206" s="169">
        <f>'1.1'!F206/'1.1'!$D206</f>
        <v>0.70136980419865702</v>
      </c>
      <c r="F206" s="170"/>
      <c r="G206" s="169">
        <f>'1.1'!H206/'1.1'!$C206</f>
        <v>0.16174999275653418</v>
      </c>
      <c r="H206" s="169">
        <f>'1.1'!I206/'1.1'!$C206</f>
        <v>5.0608139569798372E-2</v>
      </c>
      <c r="I206" s="169">
        <f>'1.1'!K206/'1.1'!$C206</f>
        <v>5.954587274829086E-2</v>
      </c>
      <c r="J206" s="171">
        <f>'1.1'!M206/'1.1'!$B206</f>
        <v>1.4089782368227404E-2</v>
      </c>
    </row>
    <row r="207" spans="1:10" ht="12.75" customHeight="1" x14ac:dyDescent="0.25">
      <c r="A207" s="285">
        <v>2019.06</v>
      </c>
      <c r="B207" s="168">
        <f>'1.1'!C207/'1.1'!$B207</f>
        <v>0.99201300132218884</v>
      </c>
      <c r="C207" s="169">
        <f>'1.1'!D207/'1.1'!$C207</f>
        <v>0.71253384692107635</v>
      </c>
      <c r="D207" s="169">
        <f>'1.1'!E207/'1.1'!$D207</f>
        <v>0.30620251407622473</v>
      </c>
      <c r="E207" s="169">
        <f>'1.1'!F207/'1.1'!$D207</f>
        <v>0.69379748592377533</v>
      </c>
      <c r="F207" s="170"/>
      <c r="G207" s="169">
        <f>'1.1'!H207/'1.1'!$C207</f>
        <v>0.20134839107982744</v>
      </c>
      <c r="H207" s="169">
        <f>'1.1'!I207/'1.1'!$C207</f>
        <v>4.3722889842062858E-2</v>
      </c>
      <c r="I207" s="169">
        <f>'1.1'!K207/'1.1'!$C207</f>
        <v>4.2394872157033421E-2</v>
      </c>
      <c r="J207" s="171">
        <f>'1.1'!M207/'1.1'!$B207</f>
        <v>7.9869986778111635E-3</v>
      </c>
    </row>
    <row r="208" spans="1:10" ht="12.75" customHeight="1" x14ac:dyDescent="0.25">
      <c r="A208" s="285">
        <v>2019.07</v>
      </c>
      <c r="B208" s="168">
        <f>'1.1'!C208/'1.1'!$B208</f>
        <v>0.98582223524246015</v>
      </c>
      <c r="C208" s="169">
        <f>'1.1'!D208/'1.1'!$C208</f>
        <v>0.6778327676136765</v>
      </c>
      <c r="D208" s="169">
        <f>'1.1'!E208/'1.1'!$D208</f>
        <v>0.32844824833486719</v>
      </c>
      <c r="E208" s="169">
        <f>'1.1'!F208/'1.1'!$D208</f>
        <v>0.6715517516651327</v>
      </c>
      <c r="F208" s="170"/>
      <c r="G208" s="169">
        <f>'1.1'!H208/'1.1'!$C208</f>
        <v>0.18793178837328958</v>
      </c>
      <c r="H208" s="169">
        <f>'1.1'!I208/'1.1'!$C208</f>
        <v>6.8246926164634389E-2</v>
      </c>
      <c r="I208" s="169">
        <f>'1.1'!K208/'1.1'!$C208</f>
        <v>6.5988517848399444E-2</v>
      </c>
      <c r="J208" s="171">
        <f>'1.1'!M208/'1.1'!$B208</f>
        <v>1.4177764757539872E-2</v>
      </c>
    </row>
    <row r="209" spans="1:10" ht="12.75" customHeight="1" x14ac:dyDescent="0.25">
      <c r="A209" s="285">
        <v>2019.08</v>
      </c>
      <c r="B209" s="168">
        <f>'1.1'!C209/'1.1'!$B209</f>
        <v>0.98477949873529647</v>
      </c>
      <c r="C209" s="169">
        <f>'1.1'!D209/'1.1'!$C209</f>
        <v>0.72307222852737751</v>
      </c>
      <c r="D209" s="169">
        <f>'1.1'!E209/'1.1'!$D209</f>
        <v>0.34563957147193619</v>
      </c>
      <c r="E209" s="169">
        <f>'1.1'!F209/'1.1'!$D209</f>
        <v>0.65436042852806386</v>
      </c>
      <c r="F209" s="170"/>
      <c r="G209" s="169">
        <f>'1.1'!H209/'1.1'!$C209</f>
        <v>0.17264670702645823</v>
      </c>
      <c r="H209" s="169">
        <f>'1.1'!I209/'1.1'!$C209</f>
        <v>4.9592680173634808E-2</v>
      </c>
      <c r="I209" s="169">
        <f>'1.1'!K209/'1.1'!$C209</f>
        <v>5.4688384272529554E-2</v>
      </c>
      <c r="J209" s="171">
        <f>'1.1'!M209/'1.1'!$B209</f>
        <v>1.5220501264703571E-2</v>
      </c>
    </row>
    <row r="210" spans="1:10" ht="12.75" customHeight="1" x14ac:dyDescent="0.25">
      <c r="A210" s="285">
        <v>2019.09</v>
      </c>
      <c r="B210" s="168">
        <f>'1.1'!C210/'1.1'!$B210</f>
        <v>0.98536936898177163</v>
      </c>
      <c r="C210" s="169">
        <f>'1.1'!D210/'1.1'!$C210</f>
        <v>0.70935773736428664</v>
      </c>
      <c r="D210" s="169">
        <f>'1.1'!E210/'1.1'!$D210</f>
        <v>0.37388746703275266</v>
      </c>
      <c r="E210" s="169">
        <f>'1.1'!F210/'1.1'!$D210</f>
        <v>0.62611253296724734</v>
      </c>
      <c r="F210" s="170"/>
      <c r="G210" s="169">
        <f>'1.1'!H210/'1.1'!$C210</f>
        <v>0.17308968286454984</v>
      </c>
      <c r="H210" s="169">
        <f>'1.1'!I210/'1.1'!$C210</f>
        <v>5.8859325965343157E-2</v>
      </c>
      <c r="I210" s="169">
        <f>'1.1'!K210/'1.1'!$C210</f>
        <v>5.8693253805820321E-2</v>
      </c>
      <c r="J210" s="171">
        <f>'1.1'!M210/'1.1'!$B210</f>
        <v>1.463063101822846E-2</v>
      </c>
    </row>
    <row r="211" spans="1:10" ht="12.75" customHeight="1" x14ac:dyDescent="0.25">
      <c r="A211" s="285">
        <v>2019.1</v>
      </c>
      <c r="B211" s="168">
        <f>'1.1'!C211/'1.1'!$B211</f>
        <v>0.98893420481148286</v>
      </c>
      <c r="C211" s="169">
        <f>'1.1'!D211/'1.1'!$C211</f>
        <v>0.7290983949620542</v>
      </c>
      <c r="D211" s="169">
        <f>'1.1'!E211/'1.1'!$D211</f>
        <v>0.3778091989932999</v>
      </c>
      <c r="E211" s="169">
        <f>'1.1'!F211/'1.1'!$D211</f>
        <v>0.62219080100670021</v>
      </c>
      <c r="F211" s="170"/>
      <c r="G211" s="169">
        <f>'1.1'!H211/'1.1'!$C211</f>
        <v>0.17678265047734884</v>
      </c>
      <c r="H211" s="169">
        <f>'1.1'!I211/'1.1'!$C211</f>
        <v>5.5298782968069823E-2</v>
      </c>
      <c r="I211" s="169">
        <f>'1.1'!K211/'1.1'!$C211</f>
        <v>3.8820171592527139E-2</v>
      </c>
      <c r="J211" s="171">
        <f>'1.1'!M211/'1.1'!$B211</f>
        <v>1.1065795188517193E-2</v>
      </c>
    </row>
    <row r="212" spans="1:10" ht="12.75" customHeight="1" x14ac:dyDescent="0.25">
      <c r="A212" s="285">
        <v>2019.11</v>
      </c>
      <c r="B212" s="168">
        <f>'1.1'!C212/'1.1'!$B212</f>
        <v>0.98616118484513515</v>
      </c>
      <c r="C212" s="169">
        <f>'1.1'!D212/'1.1'!$C212</f>
        <v>0.71255552479298156</v>
      </c>
      <c r="D212" s="169">
        <f>'1.1'!E212/'1.1'!$D212</f>
        <v>0.40126371721880577</v>
      </c>
      <c r="E212" s="169">
        <f>'1.1'!F212/'1.1'!$D212</f>
        <v>0.59873628278119417</v>
      </c>
      <c r="F212" s="170"/>
      <c r="G212" s="169">
        <f>'1.1'!H212/'1.1'!$C212</f>
        <v>0.16658299470125987</v>
      </c>
      <c r="H212" s="169">
        <f>'1.1'!I212/'1.1'!$C212</f>
        <v>5.7850963919041536E-2</v>
      </c>
      <c r="I212" s="169">
        <f>'1.1'!K212/'1.1'!$C212</f>
        <v>6.3010516586716997E-2</v>
      </c>
      <c r="J212" s="171">
        <f>'1.1'!M212/'1.1'!$B212</f>
        <v>1.3838815154864776E-2</v>
      </c>
    </row>
    <row r="213" spans="1:10" ht="12.75" customHeight="1" x14ac:dyDescent="0.25">
      <c r="A213" s="285">
        <v>2019.12</v>
      </c>
      <c r="B213" s="168">
        <f>'1.1'!C213/'1.1'!$B213</f>
        <v>0.98843101572893644</v>
      </c>
      <c r="C213" s="169">
        <f>'1.1'!D213/'1.1'!$C213</f>
        <v>0.60335438679332376</v>
      </c>
      <c r="D213" s="169">
        <f>'1.1'!E213/'1.1'!$D213</f>
        <v>0.40037833488129132</v>
      </c>
      <c r="E213" s="169">
        <f>'1.1'!F213/'1.1'!$D213</f>
        <v>0.59962166511870862</v>
      </c>
      <c r="F213" s="170"/>
      <c r="G213" s="169">
        <f>'1.1'!H213/'1.1'!$C213</f>
        <v>0.29076813288815673</v>
      </c>
      <c r="H213" s="169">
        <f>'1.1'!I213/'1.1'!$C213</f>
        <v>5.555029883687046E-2</v>
      </c>
      <c r="I213" s="169">
        <f>'1.1'!K213/'1.1'!$C213</f>
        <v>5.0327181481649212E-2</v>
      </c>
      <c r="J213" s="171">
        <f>'1.1'!M213/'1.1'!$B213</f>
        <v>1.1568984271063456E-2</v>
      </c>
    </row>
    <row r="214" spans="1:10" ht="12.75" customHeight="1" x14ac:dyDescent="0.25">
      <c r="A214" s="285">
        <v>2020.01</v>
      </c>
      <c r="B214" s="168">
        <f>'1.1'!C214/'1.1'!$B214</f>
        <v>0.98633319564572086</v>
      </c>
      <c r="C214" s="169">
        <f>'1.1'!D214/'1.1'!$C214</f>
        <v>0.81480449407071032</v>
      </c>
      <c r="D214" s="169">
        <f>'1.1'!E214/'1.1'!$D214</f>
        <v>0.3568193565975476</v>
      </c>
      <c r="E214" s="169">
        <f>'1.1'!F214/'1.1'!$D214</f>
        <v>0.64318064340245251</v>
      </c>
      <c r="F214" s="170"/>
      <c r="G214" s="169">
        <f>'1.1'!H214/'1.1'!$C214</f>
        <v>7.1089771940600816E-2</v>
      </c>
      <c r="H214" s="169">
        <f>'1.1'!I214/'1.1'!$C214</f>
        <v>5.9715265119200833E-2</v>
      </c>
      <c r="I214" s="169">
        <f>'1.1'!K214/'1.1'!$C214</f>
        <v>5.4390468869487951E-2</v>
      </c>
      <c r="J214" s="171">
        <f>'1.1'!M214/'1.1'!$B214</f>
        <v>1.3666804354279128E-2</v>
      </c>
    </row>
    <row r="215" spans="1:10" ht="12.75" customHeight="1" x14ac:dyDescent="0.25">
      <c r="A215" s="285">
        <v>2020.02</v>
      </c>
      <c r="B215" s="168">
        <f>'1.1'!C215/'1.1'!$B215</f>
        <v>0.99255304827138024</v>
      </c>
      <c r="C215" s="169">
        <f>'1.1'!D215/'1.1'!$C215</f>
        <v>0.69574799220643446</v>
      </c>
      <c r="D215" s="169">
        <f>'1.1'!E215/'1.1'!$D215</f>
        <v>0.40258935135776119</v>
      </c>
      <c r="E215" s="169">
        <f>'1.1'!F215/'1.1'!$D215</f>
        <v>0.59741064864223881</v>
      </c>
      <c r="F215" s="170"/>
      <c r="G215" s="169">
        <f>'1.1'!H215/'1.1'!$C215</f>
        <v>0.18955663535511943</v>
      </c>
      <c r="H215" s="169">
        <f>'1.1'!I215/'1.1'!$C215</f>
        <v>5.4335170840659607E-2</v>
      </c>
      <c r="I215" s="169">
        <f>'1.1'!K215/'1.1'!$C215</f>
        <v>6.0360201597786545E-2</v>
      </c>
      <c r="J215" s="171">
        <f>'1.1'!M215/'1.1'!$B215</f>
        <v>7.4469517286197811E-3</v>
      </c>
    </row>
    <row r="216" spans="1:10" ht="12.75" customHeight="1" x14ac:dyDescent="0.25">
      <c r="A216" s="285">
        <v>2020.03</v>
      </c>
      <c r="B216" s="168">
        <f>'1.1'!C216/'1.1'!$B216</f>
        <v>0.98871431983149005</v>
      </c>
      <c r="C216" s="169">
        <f>'1.1'!D216/'1.1'!$C216</f>
        <v>0.68226949867473807</v>
      </c>
      <c r="D216" s="169">
        <f>'1.1'!E216/'1.1'!$D216</f>
        <v>0.37950015800085568</v>
      </c>
      <c r="E216" s="169">
        <f>'1.1'!F216/'1.1'!$D216</f>
        <v>0.62049984199914421</v>
      </c>
      <c r="F216" s="170"/>
      <c r="G216" s="169">
        <f>'1.1'!H216/'1.1'!$C216</f>
        <v>0.20614558267642621</v>
      </c>
      <c r="H216" s="169">
        <f>'1.1'!I216/'1.1'!$C216</f>
        <v>3.7570203013492259E-2</v>
      </c>
      <c r="I216" s="169">
        <f>'1.1'!K216/'1.1'!$C216</f>
        <v>7.4014715635343481E-2</v>
      </c>
      <c r="J216" s="171">
        <f>'1.1'!M216/'1.1'!$B216</f>
        <v>1.1285680168509884E-2</v>
      </c>
    </row>
    <row r="217" spans="1:10" ht="12.75" customHeight="1" x14ac:dyDescent="0.25">
      <c r="A217" s="285">
        <v>2020.04</v>
      </c>
      <c r="B217" s="168">
        <f>'1.1'!C217/'1.1'!$B217</f>
        <v>0.98928169981722591</v>
      </c>
      <c r="C217" s="169">
        <f>'1.1'!D217/'1.1'!$C217</f>
        <v>0.6285319052156122</v>
      </c>
      <c r="D217" s="169">
        <f>'1.1'!E217/'1.1'!$D217</f>
        <v>0.36998512699828034</v>
      </c>
      <c r="E217" s="169">
        <f>'1.1'!F217/'1.1'!$D217</f>
        <v>0.63001487300171954</v>
      </c>
      <c r="F217" s="170"/>
      <c r="G217" s="169">
        <f>'1.1'!H217/'1.1'!$C217</f>
        <v>0.19472766990563864</v>
      </c>
      <c r="H217" s="169">
        <f>'1.1'!I217/'1.1'!$C217</f>
        <v>8.5005699866909507E-3</v>
      </c>
      <c r="I217" s="169">
        <f>'1.1'!K217/'1.1'!$C217</f>
        <v>0.16823985489205817</v>
      </c>
      <c r="J217" s="171">
        <f>'1.1'!M217/'1.1'!$B217</f>
        <v>1.0718300182774053E-2</v>
      </c>
    </row>
    <row r="218" spans="1:10" ht="12.75" customHeight="1" x14ac:dyDescent="0.25">
      <c r="A218" s="285">
        <v>2020.05</v>
      </c>
      <c r="B218" s="168">
        <f>'1.1'!C218/'1.1'!$B218</f>
        <v>0.9924979341515765</v>
      </c>
      <c r="C218" s="169">
        <f>'1.1'!D218/'1.1'!$C218</f>
        <v>0.72108486154110107</v>
      </c>
      <c r="D218" s="169">
        <f>'1.1'!E218/'1.1'!$D218</f>
        <v>0.35144342456316385</v>
      </c>
      <c r="E218" s="169">
        <f>'1.1'!F218/'1.1'!$D218</f>
        <v>0.6485565754368362</v>
      </c>
      <c r="F218" s="170"/>
      <c r="G218" s="169">
        <f>'1.1'!H218/'1.1'!$C218</f>
        <v>0.17366290063604345</v>
      </c>
      <c r="H218" s="169">
        <f>'1.1'!I218/'1.1'!$C218</f>
        <v>1.9317047154462898E-2</v>
      </c>
      <c r="I218" s="169">
        <f>'1.1'!K218/'1.1'!$C218</f>
        <v>8.5935190668392586E-2</v>
      </c>
      <c r="J218" s="171">
        <f>'1.1'!M218/'1.1'!$B218</f>
        <v>7.5020658484234873E-3</v>
      </c>
    </row>
    <row r="219" spans="1:10" ht="12.75" customHeight="1" x14ac:dyDescent="0.25">
      <c r="A219" s="285">
        <v>2020.06</v>
      </c>
      <c r="B219" s="168">
        <f>'1.1'!C219/'1.1'!$B219</f>
        <v>0.99173490176905266</v>
      </c>
      <c r="C219" s="169">
        <f>'1.1'!D219/'1.1'!$C219</f>
        <v>0.70986466335374865</v>
      </c>
      <c r="D219" s="169">
        <f>'1.1'!E219/'1.1'!$D219</f>
        <v>0.33924072306450309</v>
      </c>
      <c r="E219" s="169">
        <f>'1.1'!F219/'1.1'!$D219</f>
        <v>0.66075927693549685</v>
      </c>
      <c r="F219" s="170"/>
      <c r="G219" s="169">
        <f>'1.1'!H219/'1.1'!$C219</f>
        <v>0.19468518901892362</v>
      </c>
      <c r="H219" s="169">
        <f>'1.1'!I219/'1.1'!$C219</f>
        <v>4.447164978827825E-2</v>
      </c>
      <c r="I219" s="169">
        <f>'1.1'!K219/'1.1'!$C219</f>
        <v>5.0978497839049446E-2</v>
      </c>
      <c r="J219" s="171">
        <f>'1.1'!M219/'1.1'!$B219</f>
        <v>8.2650982309473535E-3</v>
      </c>
    </row>
    <row r="220" spans="1:10" ht="12.75" customHeight="1" x14ac:dyDescent="0.25">
      <c r="A220" s="285">
        <v>2020.07</v>
      </c>
      <c r="B220" s="168">
        <f>'1.1'!C220/'1.1'!$B220</f>
        <v>0.98929448018971566</v>
      </c>
      <c r="C220" s="169">
        <f>'1.1'!D220/'1.1'!$C220</f>
        <v>0.68125791704394623</v>
      </c>
      <c r="D220" s="169">
        <f>'1.1'!E220/'1.1'!$D220</f>
        <v>0.39640805064668261</v>
      </c>
      <c r="E220" s="169">
        <f>'1.1'!F220/'1.1'!$D220</f>
        <v>0.6035919493533175</v>
      </c>
      <c r="F220" s="170"/>
      <c r="G220" s="169">
        <f>'1.1'!H220/'1.1'!$C220</f>
        <v>0.17770391450116943</v>
      </c>
      <c r="H220" s="169">
        <f>'1.1'!I220/'1.1'!$C220</f>
        <v>4.9830908838771407E-2</v>
      </c>
      <c r="I220" s="169">
        <f>'1.1'!K220/'1.1'!$C220</f>
        <v>9.1207259616112951E-2</v>
      </c>
      <c r="J220" s="171">
        <f>'1.1'!M220/'1.1'!$B220</f>
        <v>1.0705519810284262E-2</v>
      </c>
    </row>
    <row r="221" spans="1:10" ht="12.75" customHeight="1" x14ac:dyDescent="0.25">
      <c r="A221" s="285">
        <v>2020.08</v>
      </c>
      <c r="B221" s="168">
        <f>'1.1'!C221/'1.1'!$B221</f>
        <v>0.99173261478271879</v>
      </c>
      <c r="C221" s="169">
        <f>'1.1'!D221/'1.1'!$C221</f>
        <v>0.71274121118490019</v>
      </c>
      <c r="D221" s="169">
        <f>'1.1'!E221/'1.1'!$D221</f>
        <v>0.35001236877247005</v>
      </c>
      <c r="E221" s="169">
        <f>'1.1'!F221/'1.1'!$D221</f>
        <v>0.64998763122752989</v>
      </c>
      <c r="F221" s="170"/>
      <c r="G221" s="169">
        <f>'1.1'!H221/'1.1'!$C221</f>
        <v>0.17535974874765492</v>
      </c>
      <c r="H221" s="169">
        <f>'1.1'!I221/'1.1'!$C221</f>
        <v>6.3310854303558331E-2</v>
      </c>
      <c r="I221" s="169">
        <f>'1.1'!K221/'1.1'!$C221</f>
        <v>4.858818576388662E-2</v>
      </c>
      <c r="J221" s="171">
        <f>'1.1'!M221/'1.1'!$B221</f>
        <v>8.2673852172812784E-3</v>
      </c>
    </row>
    <row r="222" spans="1:10" ht="12.75" customHeight="1" x14ac:dyDescent="0.25">
      <c r="A222" s="285">
        <v>2020.09</v>
      </c>
      <c r="B222" s="168">
        <f>'1.1'!C222/'1.1'!$B222</f>
        <v>0.99121901648375477</v>
      </c>
      <c r="C222" s="169">
        <f>'1.1'!D222/'1.1'!$C222</f>
        <v>0.71210152685531569</v>
      </c>
      <c r="D222" s="169">
        <f>'1.1'!E222/'1.1'!$D222</f>
        <v>0.36300817448012118</v>
      </c>
      <c r="E222" s="169">
        <f>'1.1'!F222/'1.1'!$D222</f>
        <v>0.63699182551987887</v>
      </c>
      <c r="F222" s="170"/>
      <c r="G222" s="169">
        <f>'1.1'!H222/'1.1'!$C222</f>
        <v>0.15780937060258252</v>
      </c>
      <c r="H222" s="169">
        <f>'1.1'!I222/'1.1'!$C222</f>
        <v>5.0697552890795132E-2</v>
      </c>
      <c r="I222" s="169">
        <f>'1.1'!K222/'1.1'!$C222</f>
        <v>7.9391549651306584E-2</v>
      </c>
      <c r="J222" s="171">
        <f>'1.1'!M222/'1.1'!$B222</f>
        <v>8.7809835162453408E-3</v>
      </c>
    </row>
    <row r="223" spans="1:10" ht="12.75" customHeight="1" x14ac:dyDescent="0.25">
      <c r="A223" s="285">
        <v>2020.1</v>
      </c>
      <c r="B223" s="168">
        <f>'1.1'!C223/'1.1'!$B223</f>
        <v>0.99096450131839953</v>
      </c>
      <c r="C223" s="169">
        <f>'1.1'!D223/'1.1'!$C223</f>
        <v>0.73104735198417237</v>
      </c>
      <c r="D223" s="169">
        <f>'1.1'!E223/'1.1'!$D223</f>
        <v>0.33943374123870157</v>
      </c>
      <c r="E223" s="169">
        <f>'1.1'!F223/'1.1'!$D223</f>
        <v>0.66056625876129849</v>
      </c>
      <c r="F223" s="170"/>
      <c r="G223" s="169">
        <f>'1.1'!H223/'1.1'!$C223</f>
        <v>0.13533423126604427</v>
      </c>
      <c r="H223" s="169">
        <f>'1.1'!I223/'1.1'!$C223</f>
        <v>5.0993874572834746E-2</v>
      </c>
      <c r="I223" s="169">
        <f>'1.1'!K223/'1.1'!$C223</f>
        <v>8.2624542176948618E-2</v>
      </c>
      <c r="J223" s="171">
        <f>'1.1'!M223/'1.1'!$B223</f>
        <v>9.0354986816005116E-3</v>
      </c>
    </row>
    <row r="224" spans="1:10" ht="12.75" customHeight="1" x14ac:dyDescent="0.25">
      <c r="A224" s="285">
        <v>2020.11</v>
      </c>
      <c r="B224" s="168">
        <f>'1.1'!C224/'1.1'!$B224</f>
        <v>0.98807403793606063</v>
      </c>
      <c r="C224" s="169">
        <f>'1.1'!D224/'1.1'!$C224</f>
        <v>0.74635595055687176</v>
      </c>
      <c r="D224" s="169">
        <f>'1.1'!E224/'1.1'!$D224</f>
        <v>0.35494067627584486</v>
      </c>
      <c r="E224" s="169">
        <f>'1.1'!F224/'1.1'!$D224</f>
        <v>0.64505932372415509</v>
      </c>
      <c r="F224" s="170"/>
      <c r="G224" s="169">
        <f>'1.1'!H224/'1.1'!$C224</f>
        <v>0.13394211617846877</v>
      </c>
      <c r="H224" s="169">
        <f>'1.1'!I224/'1.1'!$C224</f>
        <v>5.0985246284943643E-2</v>
      </c>
      <c r="I224" s="169">
        <f>'1.1'!K224/'1.1'!$C224</f>
        <v>6.8716686979715863E-2</v>
      </c>
      <c r="J224" s="171">
        <f>'1.1'!M224/'1.1'!$B224</f>
        <v>1.1925962063939395E-2</v>
      </c>
    </row>
    <row r="225" spans="1:10" ht="12.75" customHeight="1" x14ac:dyDescent="0.25">
      <c r="A225" s="285">
        <v>2020.12</v>
      </c>
      <c r="B225" s="168">
        <f>'1.1'!C225/'1.1'!$B225</f>
        <v>0.99155665195521037</v>
      </c>
      <c r="C225" s="169">
        <f>'1.1'!D225/'1.1'!$C225</f>
        <v>0.58430228828993436</v>
      </c>
      <c r="D225" s="169">
        <f>'1.1'!E225/'1.1'!$D225</f>
        <v>0.32364759024020923</v>
      </c>
      <c r="E225" s="169">
        <f>'1.1'!F225/'1.1'!$D225</f>
        <v>0.67635240975979083</v>
      </c>
      <c r="F225" s="170"/>
      <c r="G225" s="169">
        <f>'1.1'!H225/'1.1'!$C225</f>
        <v>0.20499544207942252</v>
      </c>
      <c r="H225" s="169">
        <f>'1.1'!I225/'1.1'!$C225</f>
        <v>4.539980446617907E-2</v>
      </c>
      <c r="I225" s="169">
        <f>'1.1'!K225/'1.1'!$C225</f>
        <v>0.16530246516446417</v>
      </c>
      <c r="J225" s="171">
        <f>'1.1'!M225/'1.1'!$B225</f>
        <v>8.4433480447896406E-3</v>
      </c>
    </row>
    <row r="226" spans="1:10" ht="12.75" customHeight="1" x14ac:dyDescent="0.25">
      <c r="A226" s="285">
        <v>2021.01</v>
      </c>
      <c r="B226" s="168">
        <f>'1.1'!C226/'1.1'!$B226</f>
        <v>0.98984877947430461</v>
      </c>
      <c r="C226" s="169">
        <f>'1.1'!D226/'1.1'!$C226</f>
        <v>0.78442028190395541</v>
      </c>
      <c r="D226" s="169">
        <f>'1.1'!E226/'1.1'!$D226</f>
        <v>0.34249097932757772</v>
      </c>
      <c r="E226" s="169">
        <f>'1.1'!F226/'1.1'!$D226</f>
        <v>0.65750902067242234</v>
      </c>
      <c r="F226" s="170"/>
      <c r="G226" s="169">
        <f>'1.1'!H226/'1.1'!$C226</f>
        <v>9.3865058393284295E-2</v>
      </c>
      <c r="H226" s="169">
        <f>'1.1'!I226/'1.1'!$C226</f>
        <v>5.4970625860860427E-2</v>
      </c>
      <c r="I226" s="169">
        <f>'1.1'!K226/'1.1'!$C226</f>
        <v>6.6744033841899877E-2</v>
      </c>
      <c r="J226" s="171">
        <f>'1.1'!M226/'1.1'!$B226</f>
        <v>1.0151220525695327E-2</v>
      </c>
    </row>
    <row r="227" spans="1:10" ht="12.75" customHeight="1" x14ac:dyDescent="0.25">
      <c r="A227" s="285">
        <v>2021.02</v>
      </c>
      <c r="B227" s="168">
        <f>'1.1'!C227/'1.1'!$B227</f>
        <v>0.99064042848072187</v>
      </c>
      <c r="C227" s="169">
        <f>'1.1'!D227/'1.1'!$C227</f>
        <v>0.7510215374036735</v>
      </c>
      <c r="D227" s="169">
        <f>'1.1'!E227/'1.1'!$D227</f>
        <v>0.38034956481931775</v>
      </c>
      <c r="E227" s="169">
        <f>'1.1'!F227/'1.1'!$D227</f>
        <v>0.61965043518068219</v>
      </c>
      <c r="F227" s="170"/>
      <c r="G227" s="169">
        <f>'1.1'!H227/'1.1'!$C227</f>
        <v>0.10999532861814239</v>
      </c>
      <c r="H227" s="169">
        <f>'1.1'!I227/'1.1'!$C227</f>
        <v>4.8542371719139943E-2</v>
      </c>
      <c r="I227" s="169">
        <f>'1.1'!K227/'1.1'!$C227</f>
        <v>9.0440762259044072E-2</v>
      </c>
      <c r="J227" s="171">
        <f>'1.1'!M227/'1.1'!$B227</f>
        <v>9.3595715192781401E-3</v>
      </c>
    </row>
    <row r="228" spans="1:10" ht="12.75" customHeight="1" x14ac:dyDescent="0.25">
      <c r="A228" s="285">
        <v>2021.03</v>
      </c>
      <c r="B228" s="168">
        <f>'1.1'!C228/'1.1'!$B228</f>
        <v>0.98765713174151137</v>
      </c>
      <c r="C228" s="169">
        <f>'1.1'!D228/'1.1'!$C228</f>
        <v>0.68994167319501765</v>
      </c>
      <c r="D228" s="169">
        <f>'1.1'!E228/'1.1'!$D228</f>
        <v>0.35252107308140468</v>
      </c>
      <c r="E228" s="169">
        <f>'1.1'!F228/'1.1'!$D228</f>
        <v>0.64747892691859532</v>
      </c>
      <c r="F228" s="170"/>
      <c r="G228" s="169">
        <f>'1.1'!H228/'1.1'!$C228</f>
        <v>0.17008635970610497</v>
      </c>
      <c r="H228" s="169">
        <f>'1.1'!I228/'1.1'!$C228</f>
        <v>5.2302910776062701E-2</v>
      </c>
      <c r="I228" s="169">
        <f>'1.1'!K228/'1.1'!$C228</f>
        <v>8.7669056322814673E-2</v>
      </c>
      <c r="J228" s="171">
        <f>'1.1'!M228/'1.1'!$B228</f>
        <v>1.2342868258488654E-2</v>
      </c>
    </row>
    <row r="229" spans="1:10" ht="12.75" customHeight="1" x14ac:dyDescent="0.25">
      <c r="A229" s="285">
        <v>2021.04</v>
      </c>
      <c r="B229" s="168">
        <f>'1.1'!C229/'1.1'!$B229</f>
        <v>0.99050421331919747</v>
      </c>
      <c r="C229" s="169">
        <f>'1.1'!D229/'1.1'!$C229</f>
        <v>0.74452372478065176</v>
      </c>
      <c r="D229" s="169">
        <f>'1.1'!E229/'1.1'!$D229</f>
        <v>0.34977424183715611</v>
      </c>
      <c r="E229" s="169">
        <f>'1.1'!F229/'1.1'!$D229</f>
        <v>0.65022575816284389</v>
      </c>
      <c r="F229" s="170"/>
      <c r="G229" s="169">
        <f>'1.1'!H229/'1.1'!$C229</f>
        <v>0.11120837423267944</v>
      </c>
      <c r="H229" s="169">
        <f>'1.1'!I229/'1.1'!$C229</f>
        <v>6.0363125867719671E-2</v>
      </c>
      <c r="I229" s="169">
        <f>'1.1'!K229/'1.1'!$C229</f>
        <v>8.390477511894924E-2</v>
      </c>
      <c r="J229" s="171">
        <f>'1.1'!M229/'1.1'!$B229</f>
        <v>9.4957866808024725E-3</v>
      </c>
    </row>
    <row r="230" spans="1:10" ht="12.75" customHeight="1" x14ac:dyDescent="0.25">
      <c r="A230" s="285">
        <v>2021.05</v>
      </c>
      <c r="B230" s="168">
        <f>'1.1'!C230/'1.1'!$B230</f>
        <v>0.99222319027549744</v>
      </c>
      <c r="C230" s="169">
        <f>'1.1'!D230/'1.1'!$C230</f>
        <v>0.75517300050208591</v>
      </c>
      <c r="D230" s="169">
        <f>'1.1'!E230/'1.1'!$D230</f>
        <v>0.35586613182797072</v>
      </c>
      <c r="E230" s="169">
        <f>'1.1'!F230/'1.1'!$D230</f>
        <v>0.64413386817202944</v>
      </c>
      <c r="F230" s="170"/>
      <c r="G230" s="169">
        <f>'1.1'!H230/'1.1'!$C230</f>
        <v>0.14705381924691258</v>
      </c>
      <c r="H230" s="169">
        <f>'1.1'!I230/'1.1'!$C230</f>
        <v>3.5848739513341818E-2</v>
      </c>
      <c r="I230" s="169">
        <f>'1.1'!K230/'1.1'!$C230</f>
        <v>6.1924440737659486E-2</v>
      </c>
      <c r="J230" s="171">
        <f>'1.1'!M230/'1.1'!$B230</f>
        <v>7.7768097245025326E-3</v>
      </c>
    </row>
    <row r="231" spans="1:10" ht="12.75" customHeight="1" x14ac:dyDescent="0.25">
      <c r="A231" s="285">
        <v>2021.06</v>
      </c>
      <c r="B231" s="168">
        <f>'1.1'!C231/'1.1'!$B231</f>
        <v>0.99137181541967612</v>
      </c>
      <c r="C231" s="169">
        <f>'1.1'!D231/'1.1'!$C231</f>
        <v>0.72723813439101759</v>
      </c>
      <c r="D231" s="169">
        <f>'1.1'!E231/'1.1'!$D231</f>
        <v>0.33282435394255683</v>
      </c>
      <c r="E231" s="169">
        <f>'1.1'!F231/'1.1'!$D231</f>
        <v>0.66717564605744328</v>
      </c>
      <c r="F231" s="170"/>
      <c r="G231" s="169">
        <f>'1.1'!H231/'1.1'!$C231</f>
        <v>0.17129735494744</v>
      </c>
      <c r="H231" s="169">
        <f>'1.1'!I231/'1.1'!$C231</f>
        <v>4.13488391776606E-2</v>
      </c>
      <c r="I231" s="169">
        <f>'1.1'!K231/'1.1'!$C231</f>
        <v>6.0115671483881708E-2</v>
      </c>
      <c r="J231" s="171">
        <f>'1.1'!M231/'1.1'!$B231</f>
        <v>8.6281845803239457E-3</v>
      </c>
    </row>
    <row r="232" spans="1:10" ht="12.75" customHeight="1" x14ac:dyDescent="0.25">
      <c r="A232" s="285">
        <v>2021.07</v>
      </c>
      <c r="B232" s="168">
        <f>'1.1'!C232/'1.1'!$B232</f>
        <v>0.99011698308393892</v>
      </c>
      <c r="C232" s="169">
        <f>'1.1'!D232/'1.1'!$C232</f>
        <v>0.72540688466017345</v>
      </c>
      <c r="D232" s="169">
        <f>'1.1'!E232/'1.1'!$D232</f>
        <v>0.36947392147674496</v>
      </c>
      <c r="E232" s="169">
        <f>'1.1'!F232/'1.1'!$D232</f>
        <v>0.63052607852325504</v>
      </c>
      <c r="F232" s="170"/>
      <c r="G232" s="169">
        <f>'1.1'!H232/'1.1'!$C232</f>
        <v>0.16525167645437772</v>
      </c>
      <c r="H232" s="169">
        <f>'1.1'!I232/'1.1'!$C232</f>
        <v>5.0432496478497221E-2</v>
      </c>
      <c r="I232" s="169">
        <f>'1.1'!K232/'1.1'!$C232</f>
        <v>5.8908942406951548E-2</v>
      </c>
      <c r="J232" s="171">
        <f>'1.1'!M232/'1.1'!$B232</f>
        <v>9.8830169160610687E-3</v>
      </c>
    </row>
    <row r="233" spans="1:10" ht="12.75" customHeight="1" x14ac:dyDescent="0.25">
      <c r="A233" s="285">
        <v>2021.08</v>
      </c>
      <c r="B233" s="168">
        <f>'1.1'!C233/'1.1'!$B233</f>
        <v>0.99163479731880211</v>
      </c>
      <c r="C233" s="169">
        <f>'1.1'!D233/'1.1'!$C233</f>
        <v>0.71838793484122521</v>
      </c>
      <c r="D233" s="169">
        <f>'1.1'!E233/'1.1'!$D233</f>
        <v>0.3362842489785689</v>
      </c>
      <c r="E233" s="169">
        <f>'1.1'!F233/'1.1'!$D233</f>
        <v>0.66371575102143099</v>
      </c>
      <c r="F233" s="170"/>
      <c r="G233" s="169">
        <f>'1.1'!H233/'1.1'!$C233</f>
        <v>0.13277331391868158</v>
      </c>
      <c r="H233" s="169">
        <f>'1.1'!I233/'1.1'!$C233</f>
        <v>4.4973389561896414E-2</v>
      </c>
      <c r="I233" s="169">
        <f>'1.1'!K233/'1.1'!$C233</f>
        <v>0.10386536167819688</v>
      </c>
      <c r="J233" s="171">
        <f>'1.1'!M233/'1.1'!$B233</f>
        <v>8.3652026811979214E-3</v>
      </c>
    </row>
    <row r="234" spans="1:10" ht="12.75" customHeight="1" x14ac:dyDescent="0.25">
      <c r="A234" s="285">
        <v>2021.09</v>
      </c>
      <c r="B234" s="168">
        <f>'1.1'!C234/'1.1'!$B234</f>
        <v>0.98832393540891528</v>
      </c>
      <c r="C234" s="169">
        <f>'1.1'!D234/'1.1'!$C234</f>
        <v>0.74204233705157652</v>
      </c>
      <c r="D234" s="169">
        <f>'1.1'!E234/'1.1'!$D234</f>
        <v>0.35898142391361504</v>
      </c>
      <c r="E234" s="169">
        <f>'1.1'!F234/'1.1'!$D234</f>
        <v>0.64101857608638491</v>
      </c>
      <c r="F234" s="170"/>
      <c r="G234" s="169">
        <f>'1.1'!H234/'1.1'!$C234</f>
        <v>0.14288904983345063</v>
      </c>
      <c r="H234" s="169">
        <f>'1.1'!I234/'1.1'!$C234</f>
        <v>5.1953587229461001E-2</v>
      </c>
      <c r="I234" s="169">
        <f>'1.1'!K234/'1.1'!$C234</f>
        <v>6.3115025885511919E-2</v>
      </c>
      <c r="J234" s="171">
        <f>'1.1'!M234/'1.1'!$B234</f>
        <v>1.1676064591084716E-2</v>
      </c>
    </row>
    <row r="235" spans="1:10" ht="12.75" customHeight="1" x14ac:dyDescent="0.25">
      <c r="A235" s="285">
        <v>2021.1</v>
      </c>
      <c r="B235" s="168">
        <f>'1.1'!C235/'1.1'!$B235</f>
        <v>0.99025846783941285</v>
      </c>
      <c r="C235" s="169">
        <f>'1.1'!D235/'1.1'!$C235</f>
        <v>0.71760893836130046</v>
      </c>
      <c r="D235" s="169">
        <f>'1.1'!E235/'1.1'!$D235</f>
        <v>0.35160107773399069</v>
      </c>
      <c r="E235" s="169">
        <f>'1.1'!F235/'1.1'!$D235</f>
        <v>0.64839892226600937</v>
      </c>
      <c r="F235" s="170"/>
      <c r="G235" s="169">
        <f>'1.1'!H235/'1.1'!$C235</f>
        <v>0.14150422422555864</v>
      </c>
      <c r="H235" s="169">
        <f>'1.1'!I235/'1.1'!$C235</f>
        <v>5.3645831597540453E-2</v>
      </c>
      <c r="I235" s="169">
        <f>'1.1'!K235/'1.1'!$C235</f>
        <v>8.7241005815600473E-2</v>
      </c>
      <c r="J235" s="171">
        <f>'1.1'!M235/'1.1'!$B235</f>
        <v>9.7415321605871831E-3</v>
      </c>
    </row>
    <row r="236" spans="1:10" ht="12.75" customHeight="1" x14ac:dyDescent="0.25">
      <c r="A236" s="285">
        <v>2021.11</v>
      </c>
      <c r="B236" s="168">
        <f>'1.1'!C236/'1.1'!$B236</f>
        <v>0.98882824222958476</v>
      </c>
      <c r="C236" s="169">
        <f>'1.1'!D236/'1.1'!$C236</f>
        <v>0.72894367490424472</v>
      </c>
      <c r="D236" s="169">
        <f>'1.1'!E236/'1.1'!$D236</f>
        <v>0.36510479695168857</v>
      </c>
      <c r="E236" s="169">
        <f>'1.1'!F236/'1.1'!$D236</f>
        <v>0.63489520304831137</v>
      </c>
      <c r="F236" s="170"/>
      <c r="G236" s="169">
        <f>'1.1'!H236/'1.1'!$C236</f>
        <v>0.1469035298284275</v>
      </c>
      <c r="H236" s="169">
        <f>'1.1'!I236/'1.1'!$C236</f>
        <v>5.3732652552599819E-2</v>
      </c>
      <c r="I236" s="169">
        <f>'1.1'!K236/'1.1'!$C236</f>
        <v>7.0420142714727949E-2</v>
      </c>
      <c r="J236" s="171">
        <f>'1.1'!M236/'1.1'!$B236</f>
        <v>1.1171757770415148E-2</v>
      </c>
    </row>
    <row r="237" spans="1:10" ht="12.75" customHeight="1" x14ac:dyDescent="0.25">
      <c r="A237" s="285">
        <v>2021.12</v>
      </c>
      <c r="B237" s="168">
        <f>'1.1'!C237/'1.1'!$B237</f>
        <v>0.98874776999355518</v>
      </c>
      <c r="C237" s="169">
        <f>'1.1'!D237/'1.1'!$C237</f>
        <v>0.61518366446791317</v>
      </c>
      <c r="D237" s="169">
        <f>'1.1'!E237/'1.1'!$D237</f>
        <v>0.3339694821757821</v>
      </c>
      <c r="E237" s="169">
        <f>'1.1'!F237/'1.1'!$D237</f>
        <v>0.66603051782421785</v>
      </c>
      <c r="F237" s="170"/>
      <c r="G237" s="169">
        <f>'1.1'!H237/'1.1'!$C237</f>
        <v>0.23567196614150984</v>
      </c>
      <c r="H237" s="169">
        <f>'1.1'!I237/'1.1'!$C237</f>
        <v>5.0807310896466951E-2</v>
      </c>
      <c r="I237" s="169">
        <f>'1.1'!K237/'1.1'!$C237</f>
        <v>9.8337058494109952E-2</v>
      </c>
      <c r="J237" s="171">
        <f>'1.1'!M237/'1.1'!$B237</f>
        <v>1.125223000644486E-2</v>
      </c>
    </row>
    <row r="238" spans="1:10" ht="12.75" customHeight="1" x14ac:dyDescent="0.25">
      <c r="A238" s="285">
        <v>2022.01</v>
      </c>
      <c r="B238" s="168">
        <f>'1.1'!C238/'1.1'!$B238</f>
        <v>0.98780633224801739</v>
      </c>
      <c r="C238" s="169">
        <f>'1.1'!D238/'1.1'!$C238</f>
        <v>0.82248889865624863</v>
      </c>
      <c r="D238" s="169">
        <f>'1.1'!E238/'1.1'!$D238</f>
        <v>0.35810637195121314</v>
      </c>
      <c r="E238" s="169">
        <f>'1.1'!F238/'1.1'!$D238</f>
        <v>0.64189362804878691</v>
      </c>
      <c r="F238" s="170"/>
      <c r="G238" s="169">
        <f>'1.1'!H238/'1.1'!$C238</f>
        <v>5.829428538952592E-2</v>
      </c>
      <c r="H238" s="169">
        <f>'1.1'!I238/'1.1'!$C238</f>
        <v>5.324621123600607E-2</v>
      </c>
      <c r="I238" s="169">
        <f>'1.1'!K238/'1.1'!$C238</f>
        <v>6.5970604718219417E-2</v>
      </c>
      <c r="J238" s="171">
        <f>'1.1'!M238/'1.1'!$B238</f>
        <v>1.2193667751982652E-2</v>
      </c>
    </row>
    <row r="239" spans="1:10" ht="12.75" customHeight="1" x14ac:dyDescent="0.25">
      <c r="A239" s="285">
        <v>2022.02</v>
      </c>
      <c r="B239" s="168">
        <f>'1.1'!C239/'1.1'!$B239</f>
        <v>0.99206410037725645</v>
      </c>
      <c r="C239" s="169">
        <f>'1.1'!D239/'1.1'!$C239</f>
        <v>0.74854749201304827</v>
      </c>
      <c r="D239" s="169">
        <f>'1.1'!E239/'1.1'!$D239</f>
        <v>0.38422717287588731</v>
      </c>
      <c r="E239" s="169">
        <f>'1.1'!F239/'1.1'!$D239</f>
        <v>0.61577282712411274</v>
      </c>
      <c r="F239" s="170"/>
      <c r="G239" s="169">
        <f>'1.1'!H239/'1.1'!$C239</f>
        <v>0.14317607438103264</v>
      </c>
      <c r="H239" s="169">
        <f>'1.1'!I239/'1.1'!$C239</f>
        <v>4.6445867886640888E-2</v>
      </c>
      <c r="I239" s="169">
        <f>'1.1'!K239/'1.1'!$C239</f>
        <v>6.1830565719278197E-2</v>
      </c>
      <c r="J239" s="171">
        <f>'1.1'!M239/'1.1'!$B239</f>
        <v>7.9358996227434937E-3</v>
      </c>
    </row>
    <row r="240" spans="1:10" ht="12.75" customHeight="1" x14ac:dyDescent="0.25">
      <c r="A240" s="285">
        <v>2022.03</v>
      </c>
      <c r="B240" s="168">
        <f>'1.1'!C240/'1.1'!$B240</f>
        <v>0.9843373304915658</v>
      </c>
      <c r="C240" s="169">
        <f>'1.1'!D240/'1.1'!$C240</f>
        <v>0.72359344757813693</v>
      </c>
      <c r="D240" s="169">
        <f>'1.1'!E240/'1.1'!$D240</f>
        <v>0.34983819363271307</v>
      </c>
      <c r="E240" s="169">
        <f>'1.1'!F240/'1.1'!$D240</f>
        <v>0.65016180636728704</v>
      </c>
      <c r="F240" s="170"/>
      <c r="G240" s="169">
        <f>'1.1'!H240/'1.1'!$C240</f>
        <v>0.14862496966236841</v>
      </c>
      <c r="H240" s="169">
        <f>'1.1'!I240/'1.1'!$C240</f>
        <v>5.8351650136226951E-2</v>
      </c>
      <c r="I240" s="169">
        <f>'1.1'!K240/'1.1'!$C240</f>
        <v>6.9429932623267618E-2</v>
      </c>
      <c r="J240" s="171">
        <f>'1.1'!M240/'1.1'!$B240</f>
        <v>1.5662669508434156E-2</v>
      </c>
    </row>
    <row r="241" spans="1:10" ht="12.75" customHeight="1" x14ac:dyDescent="0.25">
      <c r="A241" s="285">
        <v>2022.04</v>
      </c>
      <c r="B241" s="168">
        <f>'1.1'!C241/'1.1'!$B241</f>
        <v>0.98969225350003776</v>
      </c>
      <c r="C241" s="169">
        <f>'1.1'!D241/'1.1'!$C241</f>
        <v>0.73311396994104394</v>
      </c>
      <c r="D241" s="169">
        <f>'1.1'!E241/'1.1'!$D241</f>
        <v>0.35529230663221845</v>
      </c>
      <c r="E241" s="169">
        <f>'1.1'!F241/'1.1'!$D241</f>
        <v>0.64470769336778166</v>
      </c>
      <c r="F241" s="170"/>
      <c r="G241" s="169">
        <f>'1.1'!H241/'1.1'!$C241</f>
        <v>0.15065121156519637</v>
      </c>
      <c r="H241" s="169">
        <f>'1.1'!I241/'1.1'!$C241</f>
        <v>5.2444125223298457E-2</v>
      </c>
      <c r="I241" s="169">
        <f>'1.1'!K241/'1.1'!$C241</f>
        <v>6.3790693270461246E-2</v>
      </c>
      <c r="J241" s="171">
        <f>'1.1'!M241/'1.1'!$B241</f>
        <v>1.0307746499962188E-2</v>
      </c>
    </row>
    <row r="242" spans="1:10" ht="12.75" customHeight="1" x14ac:dyDescent="0.25">
      <c r="A242" s="285">
        <v>2022.05</v>
      </c>
      <c r="B242" s="168">
        <f>'1.1'!C242/'1.1'!$B242</f>
        <v>0.97390406801041807</v>
      </c>
      <c r="C242" s="169">
        <f>'1.1'!D242/'1.1'!$C242</f>
        <v>0.7379340185807427</v>
      </c>
      <c r="D242" s="169">
        <f>'1.1'!E242/'1.1'!$D242</f>
        <v>0.33402715835170127</v>
      </c>
      <c r="E242" s="169">
        <f>'1.1'!F242/'1.1'!$D242</f>
        <v>0.66597284164829884</v>
      </c>
      <c r="F242" s="170"/>
      <c r="G242" s="169">
        <f>'1.1'!H242/'1.1'!$C242</f>
        <v>0.14152861191855801</v>
      </c>
      <c r="H242" s="169">
        <f>'1.1'!I242/'1.1'!$C242</f>
        <v>4.5632631470976778E-2</v>
      </c>
      <c r="I242" s="169">
        <f>'1.1'!K242/'1.1'!$C242</f>
        <v>7.4904738029722473E-2</v>
      </c>
      <c r="J242" s="171">
        <f>'1.1'!M242/'1.1'!$B242</f>
        <v>2.6095931989581933E-2</v>
      </c>
    </row>
    <row r="243" spans="1:10" ht="12.75" customHeight="1" x14ac:dyDescent="0.25">
      <c r="A243" s="285">
        <v>2022.06</v>
      </c>
      <c r="B243" s="168">
        <f>'1.1'!C243/'1.1'!$B243</f>
        <v>0.9922696859586001</v>
      </c>
      <c r="C243" s="169">
        <f>'1.1'!D243/'1.1'!$C243</f>
        <v>0.74055170332369458</v>
      </c>
      <c r="D243" s="169">
        <f>'1.1'!E243/'1.1'!$D243</f>
        <v>0.31522964290624156</v>
      </c>
      <c r="E243" s="169">
        <f>'1.1'!F243/'1.1'!$D243</f>
        <v>0.68477035709375833</v>
      </c>
      <c r="F243" s="170"/>
      <c r="G243" s="169">
        <f>'1.1'!H243/'1.1'!$C243</f>
        <v>0.13290436266765976</v>
      </c>
      <c r="H243" s="169">
        <f>'1.1'!I243/'1.1'!$C243</f>
        <v>4.6883760613713486E-2</v>
      </c>
      <c r="I243" s="169">
        <f>'1.1'!K243/'1.1'!$C243</f>
        <v>7.9660173394932088E-2</v>
      </c>
      <c r="J243" s="171">
        <f>'1.1'!M243/'1.1'!$B243</f>
        <v>7.7303140413999124E-3</v>
      </c>
    </row>
    <row r="244" spans="1:10" ht="12.75" customHeight="1" x14ac:dyDescent="0.25">
      <c r="A244" s="285">
        <v>2022.07</v>
      </c>
      <c r="B244" s="168">
        <f>'1.1'!C244/'1.1'!$B244</f>
        <v>0.99233265248229119</v>
      </c>
      <c r="C244" s="169">
        <f>'1.1'!D244/'1.1'!$C244</f>
        <v>0.69866250770279981</v>
      </c>
      <c r="D244" s="169">
        <f>'1.1'!E244/'1.1'!$D244</f>
        <v>0.35243860187499476</v>
      </c>
      <c r="E244" s="169">
        <f>'1.1'!F244/'1.1'!$D244</f>
        <v>0.64756139812500535</v>
      </c>
      <c r="F244" s="170"/>
      <c r="G244" s="169">
        <f>'1.1'!H244/'1.1'!$C244</f>
        <v>0.18246854375789867</v>
      </c>
      <c r="H244" s="169">
        <f>'1.1'!I244/'1.1'!$C244</f>
        <v>4.5588582874388953E-2</v>
      </c>
      <c r="I244" s="169">
        <f>'1.1'!K244/'1.1'!$C244</f>
        <v>7.3280365664912639E-2</v>
      </c>
      <c r="J244" s="171">
        <f>'1.1'!M244/'1.1'!$B244</f>
        <v>7.6673475177087176E-3</v>
      </c>
    </row>
    <row r="245" spans="1:10" ht="12.75" customHeight="1" x14ac:dyDescent="0.25">
      <c r="A245" s="285">
        <v>2022.08</v>
      </c>
      <c r="B245" s="168">
        <f>'1.1'!C245/'1.1'!$B245</f>
        <v>0.99137713202173516</v>
      </c>
      <c r="C245" s="169">
        <f>'1.1'!D245/'1.1'!$C245</f>
        <v>0.73204265356936782</v>
      </c>
      <c r="D245" s="169">
        <f>'1.1'!E245/'1.1'!$D245</f>
        <v>0.33451993329307794</v>
      </c>
      <c r="E245" s="169">
        <f>'1.1'!F245/'1.1'!$D245</f>
        <v>0.66548006670692195</v>
      </c>
      <c r="F245" s="170"/>
      <c r="G245" s="169">
        <f>'1.1'!H245/'1.1'!$C245</f>
        <v>0.13812884883223481</v>
      </c>
      <c r="H245" s="169">
        <f>'1.1'!I245/'1.1'!$C245</f>
        <v>4.9679504082632504E-2</v>
      </c>
      <c r="I245" s="169">
        <f>'1.1'!K245/'1.1'!$C245</f>
        <v>8.0148993515764863E-2</v>
      </c>
      <c r="J245" s="171">
        <f>'1.1'!M245/'1.1'!$B245</f>
        <v>8.6228679782648279E-3</v>
      </c>
    </row>
    <row r="246" spans="1:10" ht="12.75" customHeight="1" x14ac:dyDescent="0.25">
      <c r="A246" s="285">
        <v>2022.09</v>
      </c>
      <c r="B246" s="168">
        <f>'1.1'!C246/'1.1'!$B246</f>
        <v>0.99230550957986441</v>
      </c>
      <c r="C246" s="169">
        <f>'1.1'!D246/'1.1'!$C246</f>
        <v>0.7503131296681016</v>
      </c>
      <c r="D246" s="169">
        <f>'1.1'!E246/'1.1'!$D246</f>
        <v>0.35351628249207173</v>
      </c>
      <c r="E246" s="169">
        <f>'1.1'!F246/'1.1'!$D246</f>
        <v>0.64648371750792821</v>
      </c>
      <c r="F246" s="170"/>
      <c r="G246" s="169">
        <f>'1.1'!H246/'1.1'!$C246</f>
        <v>0.13940391705763377</v>
      </c>
      <c r="H246" s="169">
        <f>'1.1'!I246/'1.1'!$C246</f>
        <v>5.2193585838148197E-2</v>
      </c>
      <c r="I246" s="169">
        <f>'1.1'!K246/'1.1'!$C246</f>
        <v>5.8089367436116396E-2</v>
      </c>
      <c r="J246" s="171">
        <f>'1.1'!M246/'1.1'!$B246</f>
        <v>7.6944904201356589E-3</v>
      </c>
    </row>
    <row r="247" spans="1:10" ht="12.75" customHeight="1" x14ac:dyDescent="0.25">
      <c r="A247" s="285">
        <v>2022.1</v>
      </c>
      <c r="B247" s="168">
        <f>'1.1'!C247/'1.1'!$B247</f>
        <v>0.9904594833443543</v>
      </c>
      <c r="C247" s="169">
        <f>'1.1'!D247/'1.1'!$C247</f>
        <v>0.76311303922893248</v>
      </c>
      <c r="D247" s="169">
        <f>'1.1'!E247/'1.1'!$D247</f>
        <v>0.30897139279814212</v>
      </c>
      <c r="E247" s="169">
        <f>'1.1'!F247/'1.1'!$D247</f>
        <v>0.69102860720185788</v>
      </c>
      <c r="F247" s="170"/>
      <c r="G247" s="169">
        <f>'1.1'!H247/'1.1'!$C247</f>
        <v>0.13275239839623143</v>
      </c>
      <c r="H247" s="169">
        <f>'1.1'!I247/'1.1'!$C247</f>
        <v>4.2049155536390173E-2</v>
      </c>
      <c r="I247" s="169">
        <f>'1.1'!K247/'1.1'!$C247</f>
        <v>6.2085406838445885E-2</v>
      </c>
      <c r="J247" s="171">
        <f>'1.1'!M247/'1.1'!$B247</f>
        <v>9.5405166556457501E-3</v>
      </c>
    </row>
    <row r="248" spans="1:10" ht="12.75" customHeight="1" x14ac:dyDescent="0.25">
      <c r="A248" s="285">
        <v>2022.11</v>
      </c>
      <c r="B248" s="168">
        <f>'1.1'!C248/'1.1'!$B248</f>
        <v>0.97872833151323357</v>
      </c>
      <c r="C248" s="169">
        <f>'1.1'!D248/'1.1'!$C248</f>
        <v>0.70011219878655639</v>
      </c>
      <c r="D248" s="169">
        <f>'1.1'!E248/'1.1'!$D248</f>
        <v>0.34824848287805238</v>
      </c>
      <c r="E248" s="169">
        <f>'1.1'!F248/'1.1'!$D248</f>
        <v>0.65175151712194757</v>
      </c>
      <c r="F248" s="166">
        <f>'1.1'!G248/'1.1'!F248</f>
        <v>0.39963011655214487</v>
      </c>
      <c r="G248" s="169">
        <f>'1.1'!H248/'1.1'!$C248</f>
        <v>0.16299119843999146</v>
      </c>
      <c r="H248" s="169">
        <f>'1.1'!I248/'1.1'!$C248</f>
        <v>4.5976984189939604E-2</v>
      </c>
      <c r="I248" s="169">
        <f>'1.1'!K248/'1.1'!$C248</f>
        <v>9.0919618583512607E-2</v>
      </c>
      <c r="J248" s="171">
        <f>'1.1'!M248/'1.1'!$B248</f>
        <v>2.1271668486766416E-2</v>
      </c>
    </row>
    <row r="249" spans="1:10" ht="12.75" customHeight="1" x14ac:dyDescent="0.25">
      <c r="A249" s="285">
        <v>2022.12</v>
      </c>
      <c r="B249" s="168">
        <f>'1.1'!C249/'1.1'!$B249</f>
        <v>0.99096365388881069</v>
      </c>
      <c r="C249" s="169">
        <f>'1.1'!D249/'1.1'!$C249</f>
        <v>0.6145893878254336</v>
      </c>
      <c r="D249" s="169">
        <f>'1.1'!E249/'1.1'!$D249</f>
        <v>0.31509475696191797</v>
      </c>
      <c r="E249" s="169">
        <f>'1.1'!F249/'1.1'!$D249</f>
        <v>0.68490524303808198</v>
      </c>
      <c r="F249" s="169">
        <f>'1.1'!G249/'1.1'!F249</f>
        <v>0.45616205447367808</v>
      </c>
      <c r="G249" s="169">
        <f>'1.1'!H249/'1.1'!$C249</f>
        <v>0.26993583498578716</v>
      </c>
      <c r="H249" s="169">
        <f>'1.1'!I249/'1.1'!$C249</f>
        <v>3.7588049632878928E-2</v>
      </c>
      <c r="I249" s="169">
        <f>'1.1'!K249/'1.1'!$C249</f>
        <v>7.7886727555900384E-2</v>
      </c>
      <c r="J249" s="171">
        <f>'1.1'!M249/'1.1'!$B249</f>
        <v>9.0363461111893258E-3</v>
      </c>
    </row>
    <row r="250" spans="1:10" ht="12.75" customHeight="1" x14ac:dyDescent="0.25">
      <c r="A250" s="285">
        <v>2023.01</v>
      </c>
      <c r="B250" s="168">
        <f>'1.1'!C250/'1.1'!$B250</f>
        <v>0.99150163894662835</v>
      </c>
      <c r="C250" s="169">
        <f>'1.1'!D250/'1.1'!$C250</f>
        <v>0.75477091148195541</v>
      </c>
      <c r="D250" s="169">
        <f>'1.1'!E250/'1.1'!$D250</f>
        <v>0.35167811439895202</v>
      </c>
      <c r="E250" s="169">
        <f>'1.1'!F250/'1.1'!$D250</f>
        <v>0.64832188560104786</v>
      </c>
      <c r="F250" s="169">
        <f>'1.1'!G250/'1.1'!F250</f>
        <v>0</v>
      </c>
      <c r="G250" s="169">
        <f>'1.1'!H250/'1.1'!$C250</f>
        <v>0.13505436569395976</v>
      </c>
      <c r="H250" s="169">
        <f>'1.1'!I250/'1.1'!$C250</f>
        <v>4.9449846904621376E-2</v>
      </c>
      <c r="I250" s="169">
        <f>'1.1'!K250/'1.1'!$C250</f>
        <v>6.072487591946351E-2</v>
      </c>
      <c r="J250" s="171">
        <f>'1.1'!M250/'1.1'!$B250</f>
        <v>8.4983610533716693E-3</v>
      </c>
    </row>
    <row r="251" spans="1:10" ht="12.75" customHeight="1" x14ac:dyDescent="0.25">
      <c r="A251" s="285">
        <v>2023.02</v>
      </c>
      <c r="B251" s="168">
        <f>'1.1'!C251/'1.1'!$B251</f>
        <v>0.99395795338502069</v>
      </c>
      <c r="C251" s="169">
        <f>'1.1'!D251/'1.1'!$C251</f>
        <v>0.70375427090785136</v>
      </c>
      <c r="D251" s="169">
        <f>'1.1'!E251/'1.1'!$D251</f>
        <v>0.35979658966532724</v>
      </c>
      <c r="E251" s="169">
        <f>'1.1'!F251/'1.1'!$D251</f>
        <v>0.64020341033467276</v>
      </c>
      <c r="F251" s="169">
        <f>'1.1'!G251/'1.1'!F251</f>
        <v>0</v>
      </c>
      <c r="G251" s="169">
        <f>'1.1'!H251/'1.1'!$C251</f>
        <v>0.197460678956693</v>
      </c>
      <c r="H251" s="169">
        <f>'1.1'!I251/'1.1'!$C251</f>
        <v>4.3837618476934348E-2</v>
      </c>
      <c r="I251" s="169">
        <f>'1.1'!K251/'1.1'!$C251</f>
        <v>5.494743165852118E-2</v>
      </c>
      <c r="J251" s="171">
        <f>'1.1'!M251/'1.1'!$B251</f>
        <v>6.0420466149792669E-3</v>
      </c>
    </row>
    <row r="252" spans="1:10" ht="12.75" customHeight="1" x14ac:dyDescent="0.25">
      <c r="A252" s="285">
        <v>2023.03</v>
      </c>
      <c r="B252" s="168">
        <f>'1.1'!C252/'1.1'!$B252</f>
        <v>0.9935442859950594</v>
      </c>
      <c r="C252" s="169">
        <f>'1.1'!D252/'1.1'!$C252</f>
        <v>0.7343389015231887</v>
      </c>
      <c r="D252" s="169">
        <f>'1.1'!E252/'1.1'!$D252</f>
        <v>0.33135194121314426</v>
      </c>
      <c r="E252" s="169">
        <f>'1.1'!F252/'1.1'!$D252</f>
        <v>0.66864805878685574</v>
      </c>
      <c r="F252" s="169">
        <f>'1.1'!G252/'1.1'!F252</f>
        <v>0</v>
      </c>
      <c r="G252" s="169">
        <f>'1.1'!H252/'1.1'!$C252</f>
        <v>0.13353253887039931</v>
      </c>
      <c r="H252" s="169">
        <f>'1.1'!I252/'1.1'!$C252</f>
        <v>4.9980151505975789E-2</v>
      </c>
      <c r="I252" s="169">
        <f>'1.1'!K252/'1.1'!$C252</f>
        <v>8.2148408100436193E-2</v>
      </c>
      <c r="J252" s="171">
        <f>'1.1'!M252/'1.1'!$B252</f>
        <v>6.4557140049406074E-3</v>
      </c>
    </row>
    <row r="253" spans="1:10" ht="12.75" customHeight="1" x14ac:dyDescent="0.25">
      <c r="A253" s="285">
        <v>2023.04</v>
      </c>
      <c r="B253" s="168">
        <f>'1.1'!C253/'1.1'!$B253</f>
        <v>0.99523112195464958</v>
      </c>
      <c r="C253" s="169">
        <f>'1.1'!D253/'1.1'!$C253</f>
        <v>0.68625631774788187</v>
      </c>
      <c r="D253" s="169">
        <f>'1.1'!E253/'1.1'!$D253</f>
        <v>0.33961606820886253</v>
      </c>
      <c r="E253" s="169">
        <f>'1.1'!F253/'1.1'!$D253</f>
        <v>0.66038393179113752</v>
      </c>
      <c r="F253" s="169">
        <f>'1.1'!G253/'1.1'!F253</f>
        <v>0.15227606014734896</v>
      </c>
      <c r="G253" s="169">
        <f>'1.1'!H253/'1.1'!$C253</f>
        <v>0.21897960688044929</v>
      </c>
      <c r="H253" s="169">
        <f>'1.1'!I253/'1.1'!$C253</f>
        <v>3.8890486165974993E-2</v>
      </c>
      <c r="I253" s="169">
        <f>'1.1'!K253/'1.1'!$C253</f>
        <v>5.5873589205693977E-2</v>
      </c>
      <c r="J253" s="171">
        <f>'1.1'!M253/'1.1'!$B253</f>
        <v>4.7688780453504368E-3</v>
      </c>
    </row>
    <row r="254" spans="1:10" ht="12.75" customHeight="1" x14ac:dyDescent="0.25">
      <c r="A254" s="285">
        <v>2023.05</v>
      </c>
      <c r="B254" s="168">
        <f>'1.1'!C254/'1.1'!$B254</f>
        <v>0.99426842417826755</v>
      </c>
      <c r="C254" s="169">
        <f>'1.1'!D254/'1.1'!$C254</f>
        <v>0.71249638796968884</v>
      </c>
      <c r="D254" s="169">
        <f>'1.1'!E254/'1.1'!$D254</f>
        <v>0.31634414407146894</v>
      </c>
      <c r="E254" s="169">
        <f>'1.1'!F254/'1.1'!$D254</f>
        <v>0.68365585592853095</v>
      </c>
      <c r="F254" s="169">
        <f>'1.1'!G254/'1.1'!F254</f>
        <v>0</v>
      </c>
      <c r="G254" s="169">
        <f>'1.1'!H254/'1.1'!$C254</f>
        <v>0.16861741743385572</v>
      </c>
      <c r="H254" s="169">
        <f>'1.1'!I254/'1.1'!$C254</f>
        <v>4.0825021935353471E-2</v>
      </c>
      <c r="I254" s="169">
        <f>'1.1'!K254/'1.1'!$C254</f>
        <v>7.8061172661101796E-2</v>
      </c>
      <c r="J254" s="171">
        <f>'1.1'!M254/'1.1'!$B254</f>
        <v>5.7315758217324061E-3</v>
      </c>
    </row>
    <row r="255" spans="1:10" ht="12.75" customHeight="1" x14ac:dyDescent="0.25">
      <c r="A255" s="285">
        <v>2023.06</v>
      </c>
      <c r="B255" s="168">
        <f>'1.1'!C255/'1.1'!$B255</f>
        <v>0.99304922531148088</v>
      </c>
      <c r="C255" s="169">
        <f>'1.1'!D255/'1.1'!$C255</f>
        <v>0.73420295872244556</v>
      </c>
      <c r="D255" s="169">
        <f>'1.1'!E255/'1.1'!$D255</f>
        <v>0.30131806739959277</v>
      </c>
      <c r="E255" s="169">
        <f>'1.1'!F255/'1.1'!$D255</f>
        <v>0.69868193260040723</v>
      </c>
      <c r="F255" s="169">
        <f>'1.1'!G255/'1.1'!F255</f>
        <v>0</v>
      </c>
      <c r="G255" s="169">
        <f>'1.1'!H255/'1.1'!$C255</f>
        <v>0.16421668538456161</v>
      </c>
      <c r="H255" s="169">
        <f>'1.1'!I255/'1.1'!$C255</f>
        <v>3.9410565283515102E-2</v>
      </c>
      <c r="I255" s="169">
        <f>'1.1'!K255/'1.1'!$C255</f>
        <v>6.2169790609477596E-2</v>
      </c>
      <c r="J255" s="171">
        <f>'1.1'!M255/'1.1'!$B255</f>
        <v>6.950774688519035E-3</v>
      </c>
    </row>
    <row r="256" spans="1:10" ht="12.75" customHeight="1" x14ac:dyDescent="0.25">
      <c r="A256" s="285">
        <v>2023.07</v>
      </c>
      <c r="B256" s="168">
        <f>'1.1'!C256/'1.1'!$B256</f>
        <v>0.9904601572908085</v>
      </c>
      <c r="C256" s="169">
        <f>'1.1'!D256/'1.1'!$C256</f>
        <v>0.73379525069606244</v>
      </c>
      <c r="D256" s="169">
        <f>'1.1'!E256/'1.1'!$D256</f>
        <v>0.34735055724926633</v>
      </c>
      <c r="E256" s="169">
        <f>'1.1'!F256/'1.1'!$D256</f>
        <v>0.65264944275073367</v>
      </c>
      <c r="F256" s="169">
        <f>'1.1'!G256/'1.1'!F256</f>
        <v>0</v>
      </c>
      <c r="G256" s="169">
        <f>'1.1'!H256/'1.1'!$C256</f>
        <v>0.15571052457404502</v>
      </c>
      <c r="H256" s="169">
        <f>'1.1'!I256/'1.1'!$C256</f>
        <v>4.2504432170313362E-2</v>
      </c>
      <c r="I256" s="169">
        <f>'1.1'!K256/'1.1'!$C256</f>
        <v>6.7989792559579224E-2</v>
      </c>
      <c r="J256" s="171">
        <f>'1.1'!M256/'1.1'!$B256</f>
        <v>9.5398427091914276E-3</v>
      </c>
    </row>
    <row r="257" spans="1:10" ht="12.75" customHeight="1" x14ac:dyDescent="0.25">
      <c r="A257" s="285">
        <v>2023.08</v>
      </c>
      <c r="B257" s="168">
        <f>'1.1'!C257/'1.1'!$B257</f>
        <v>0.992982917278042</v>
      </c>
      <c r="C257" s="169">
        <f>'1.1'!D257/'1.1'!$C257</f>
        <v>0.69015380479652932</v>
      </c>
      <c r="D257" s="169">
        <f>'1.1'!E257/'1.1'!$D257</f>
        <v>0.33637473105052745</v>
      </c>
      <c r="E257" s="169">
        <f>'1.1'!F257/'1.1'!$D257</f>
        <v>0.66362526894947249</v>
      </c>
      <c r="F257" s="169">
        <f>'1.1'!G257/'1.1'!F257</f>
        <v>0.3329230997783314</v>
      </c>
      <c r="G257" s="169">
        <f>'1.1'!H257/'1.1'!$C257</f>
        <v>0.20714024875290915</v>
      </c>
      <c r="H257" s="169">
        <f>'1.1'!I257/'1.1'!$C257</f>
        <v>3.6546741590566617E-2</v>
      </c>
      <c r="I257" s="169">
        <f>'1.1'!K257/'1.1'!$C257</f>
        <v>6.6159204859994977E-2</v>
      </c>
      <c r="J257" s="171">
        <f>'1.1'!M257/'1.1'!$B257</f>
        <v>7.0170827219580168E-3</v>
      </c>
    </row>
    <row r="258" spans="1:10" ht="12.75" customHeight="1" x14ac:dyDescent="0.25">
      <c r="A258" s="285">
        <v>2023.09</v>
      </c>
      <c r="B258" s="168">
        <f>'1.1'!C258/'1.1'!$B258</f>
        <v>0.99409923832628966</v>
      </c>
      <c r="C258" s="169">
        <f>'1.1'!D258/'1.1'!$C258</f>
        <v>0.73269384693492867</v>
      </c>
      <c r="D258" s="169">
        <f>'1.1'!E258/'1.1'!$D258</f>
        <v>0.34491838248695328</v>
      </c>
      <c r="E258" s="169">
        <f>'1.1'!F258/'1.1'!$D258</f>
        <v>0.65508161751304672</v>
      </c>
      <c r="F258" s="169">
        <f>'1.1'!G258/'1.1'!F258</f>
        <v>0</v>
      </c>
      <c r="G258" s="169">
        <f>'1.1'!H258/'1.1'!$C258</f>
        <v>0.15420582738161781</v>
      </c>
      <c r="H258" s="169">
        <f>'1.1'!I258/'1.1'!$C258</f>
        <v>4.2446604225816961E-2</v>
      </c>
      <c r="I258" s="169">
        <f>'1.1'!K258/'1.1'!$C258</f>
        <v>7.0653721457636529E-2</v>
      </c>
      <c r="J258" s="171">
        <f>'1.1'!M258/'1.1'!$B258</f>
        <v>5.9007616737103861E-3</v>
      </c>
    </row>
    <row r="259" spans="1:10" ht="12.75" customHeight="1" x14ac:dyDescent="0.25">
      <c r="A259" s="285">
        <v>2023.1</v>
      </c>
      <c r="B259" s="168">
        <f>'1.1'!C259/'1.1'!$B259</f>
        <v>0.99554654916050078</v>
      </c>
      <c r="C259" s="169">
        <f>'1.1'!D259/'1.1'!$C259</f>
        <v>0.71496494239562103</v>
      </c>
      <c r="D259" s="169">
        <f>'1.1'!E259/'1.1'!$D259</f>
        <v>0.3596718033904811</v>
      </c>
      <c r="E259" s="169">
        <f>'1.1'!F259/'1.1'!$D259</f>
        <v>0.6403281966095189</v>
      </c>
      <c r="F259" s="169">
        <f>'1.1'!G259/'1.1'!F259</f>
        <v>0</v>
      </c>
      <c r="G259" s="169">
        <f>'1.1'!H259/'1.1'!$C259</f>
        <v>0.16517298074421652</v>
      </c>
      <c r="H259" s="169">
        <f>'1.1'!I259/'1.1'!$C259</f>
        <v>3.8810799842591594E-2</v>
      </c>
      <c r="I259" s="169">
        <f>'1.1'!K259/'1.1'!$C259</f>
        <v>8.1051277017570797E-2</v>
      </c>
      <c r="J259" s="171">
        <f>'1.1'!M259/'1.1'!$B259</f>
        <v>4.4534508394993236E-3</v>
      </c>
    </row>
    <row r="260" spans="1:10" ht="12.75" customHeight="1" x14ac:dyDescent="0.25">
      <c r="A260" s="285">
        <v>2023.11</v>
      </c>
      <c r="B260" s="168">
        <f>'1.1'!C260/'1.1'!$B260</f>
        <v>0.99536564265237237</v>
      </c>
      <c r="C260" s="169">
        <f>'1.1'!D260/'1.1'!$C260</f>
        <v>0.68823812462509182</v>
      </c>
      <c r="D260" s="169">
        <f>'1.1'!E260/'1.1'!$D260</f>
        <v>0.3542836074810195</v>
      </c>
      <c r="E260" s="169">
        <f>'1.1'!F260/'1.1'!$D260</f>
        <v>0.6457163925189805</v>
      </c>
      <c r="F260" s="169">
        <f>'1.1'!G260/'1.1'!F260</f>
        <v>0</v>
      </c>
      <c r="G260" s="169">
        <f>'1.1'!H260/'1.1'!$C260</f>
        <v>0.1932369718760675</v>
      </c>
      <c r="H260" s="169">
        <f>'1.1'!I260/'1.1'!$C260</f>
        <v>3.9217524485451516E-2</v>
      </c>
      <c r="I260" s="169">
        <f>'1.1'!K260/'1.1'!$C260</f>
        <v>7.930737901338912E-2</v>
      </c>
      <c r="J260" s="171">
        <f>'1.1'!M260/'1.1'!$B260</f>
        <v>4.6343573476276909E-3</v>
      </c>
    </row>
    <row r="261" spans="1:10" ht="12.75" customHeight="1" x14ac:dyDescent="0.25">
      <c r="A261" s="285">
        <v>2023.12</v>
      </c>
      <c r="B261" s="168">
        <f>'1.1'!C261/'1.1'!$B261</f>
        <v>0.98704418793832083</v>
      </c>
      <c r="C261" s="169">
        <f>'1.1'!D261/'1.1'!$C261</f>
        <v>0.70341157019999134</v>
      </c>
      <c r="D261" s="169">
        <f>'1.1'!E261/'1.1'!$D261</f>
        <v>0.34597004375335472</v>
      </c>
      <c r="E261" s="169">
        <f>'1.1'!F261/'1.1'!$D261</f>
        <v>0.65402995624664528</v>
      </c>
      <c r="F261" s="169">
        <f>'1.1'!G261/'1.1'!F261</f>
        <v>0</v>
      </c>
      <c r="G261" s="169">
        <f>'1.1'!H261/'1.1'!$C261</f>
        <v>0.12015163952257335</v>
      </c>
      <c r="H261" s="169">
        <f>'1.1'!I261/'1.1'!$C261</f>
        <v>3.7621307267269012E-2</v>
      </c>
      <c r="I261" s="169">
        <f>'1.1'!K261/'1.1'!$C261</f>
        <v>0.13881548301016636</v>
      </c>
      <c r="J261" s="171">
        <f>'1.1'!M261/'1.1'!$B261</f>
        <v>1.2955812061679117E-2</v>
      </c>
    </row>
    <row r="262" spans="1:10" ht="12.75" customHeight="1" x14ac:dyDescent="0.25">
      <c r="A262" s="285">
        <v>2024.01</v>
      </c>
      <c r="B262" s="168">
        <f>'1.1'!C262/'1.1'!$B262</f>
        <v>0.99678289319166713</v>
      </c>
      <c r="C262" s="169">
        <f>'1.1'!D262/'1.1'!$C262</f>
        <v>0.74836488594250172</v>
      </c>
      <c r="D262" s="169">
        <f>'1.1'!E262/'1.1'!$D262</f>
        <v>0.35049093439178242</v>
      </c>
      <c r="E262" s="169">
        <f>'1.1'!F262/'1.1'!$D262</f>
        <v>0.64950906560821753</v>
      </c>
      <c r="F262" s="169">
        <f>'1.1'!G262/'1.1'!F262</f>
        <v>0</v>
      </c>
      <c r="G262" s="169">
        <f>'1.1'!H262/'1.1'!$C262</f>
        <v>0.15490475759352121</v>
      </c>
      <c r="H262" s="169">
        <f>'1.1'!I262/'1.1'!$C262</f>
        <v>2.9468085696919579E-2</v>
      </c>
      <c r="I262" s="169">
        <f>'1.1'!K262/'1.1'!$C262</f>
        <v>6.7262270767057514E-2</v>
      </c>
      <c r="J262" s="171">
        <f>'1.1'!M262/'1.1'!$B262</f>
        <v>3.2171068083328698E-3</v>
      </c>
    </row>
    <row r="263" spans="1:10" ht="12.75" customHeight="1" x14ac:dyDescent="0.25">
      <c r="A263" s="285">
        <v>2024.02</v>
      </c>
      <c r="B263" s="168">
        <f>'1.1'!C263/'1.1'!$B263</f>
        <v>0.99704170305546513</v>
      </c>
      <c r="C263" s="169">
        <f>'1.1'!D263/'1.1'!$C263</f>
        <v>0.75720867105632006</v>
      </c>
      <c r="D263" s="169">
        <f>'1.1'!E263/'1.1'!$D263</f>
        <v>0.41243761822538538</v>
      </c>
      <c r="E263" s="169">
        <f>'1.1'!F263/'1.1'!$D263</f>
        <v>0.58756238177461462</v>
      </c>
      <c r="F263" s="169">
        <f>'1.1'!G263/'1.1'!F263</f>
        <v>0</v>
      </c>
      <c r="G263" s="169">
        <f>'1.1'!H263/'1.1'!$C263</f>
        <v>0.14626058925578678</v>
      </c>
      <c r="H263" s="169">
        <f>'1.1'!I263/'1.1'!$C263</f>
        <v>3.2308296541656976E-2</v>
      </c>
      <c r="I263" s="169">
        <f>'1.1'!K263/'1.1'!$C263</f>
        <v>6.4222443146236291E-2</v>
      </c>
      <c r="J263" s="171">
        <f>'1.1'!M263/'1.1'!$B263</f>
        <v>2.9582969445348883E-3</v>
      </c>
    </row>
    <row r="264" spans="1:10" ht="12.75" customHeight="1" x14ac:dyDescent="0.25">
      <c r="A264" s="285">
        <v>2024.03</v>
      </c>
      <c r="B264" s="168">
        <f>'1.1'!C264/'1.1'!$B264</f>
        <v>0.99589192091548806</v>
      </c>
      <c r="C264" s="169">
        <f>'1.1'!D264/'1.1'!$C264</f>
        <v>0.72445131632564641</v>
      </c>
      <c r="D264" s="169">
        <f>'1.1'!E264/'1.1'!$D264</f>
        <v>0.40504755213828508</v>
      </c>
      <c r="E264" s="169">
        <f>'1.1'!F264/'1.1'!$D264</f>
        <v>0.59495244786171486</v>
      </c>
      <c r="F264" s="169">
        <f>'1.1'!G264/'1.1'!F264</f>
        <v>0</v>
      </c>
      <c r="G264" s="169">
        <f>'1.1'!H264/'1.1'!$C264</f>
        <v>0.17442767348938276</v>
      </c>
      <c r="H264" s="169">
        <f>'1.1'!I264/'1.1'!$C264</f>
        <v>3.6216908670204176E-2</v>
      </c>
      <c r="I264" s="169">
        <f>'1.1'!K264/'1.1'!$C264</f>
        <v>6.4904101514766582E-2</v>
      </c>
      <c r="J264" s="171">
        <f>'1.1'!M264/'1.1'!$B264</f>
        <v>4.108079084511931E-3</v>
      </c>
    </row>
    <row r="265" spans="1:10" ht="12.75" customHeight="1" x14ac:dyDescent="0.25">
      <c r="A265" s="285">
        <v>2024.04</v>
      </c>
      <c r="B265" s="168">
        <f>'1.1'!C265/'1.1'!$B265</f>
        <v>0.99610330347010501</v>
      </c>
      <c r="C265" s="169">
        <f>'1.1'!D265/'1.1'!$C265</f>
        <v>0.73912185781573236</v>
      </c>
      <c r="D265" s="169">
        <f>'1.1'!E265/'1.1'!$D265</f>
        <v>0.37413194545945644</v>
      </c>
      <c r="E265" s="169">
        <f>'1.1'!F265/'1.1'!$D265</f>
        <v>0.62586805454054351</v>
      </c>
      <c r="F265" s="169">
        <f>'1.1'!G265/'1.1'!F265</f>
        <v>0</v>
      </c>
      <c r="G265" s="169">
        <f>'1.1'!H265/'1.1'!$C265</f>
        <v>0.16778721119657233</v>
      </c>
      <c r="H265" s="169">
        <f>'1.1'!I265/'1.1'!$C265</f>
        <v>3.362421464738452E-2</v>
      </c>
      <c r="I265" s="169">
        <f>'1.1'!K265/'1.1'!$C265</f>
        <v>5.9466716340310879E-2</v>
      </c>
      <c r="J265" s="171">
        <f>'1.1'!M265/'1.1'!$B265</f>
        <v>3.896696529894991E-3</v>
      </c>
    </row>
    <row r="266" spans="1:10" ht="12.75" customHeight="1" x14ac:dyDescent="0.25">
      <c r="A266" s="285">
        <v>2024.05</v>
      </c>
      <c r="B266" s="168">
        <f>'1.1'!C266/'1.1'!$B266</f>
        <v>0.99718971394781486</v>
      </c>
      <c r="C266" s="169">
        <f>'1.1'!D266/'1.1'!$C266</f>
        <v>0.79134980607353489</v>
      </c>
      <c r="D266" s="169">
        <f>'1.1'!E266/'1.1'!$D266</f>
        <v>0.24922698021144524</v>
      </c>
      <c r="E266" s="169">
        <f>'1.1'!F266/'1.1'!$D266</f>
        <v>0.75077301978855482</v>
      </c>
      <c r="F266" s="169">
        <f>'1.1'!G266/'1.1'!F266</f>
        <v>0</v>
      </c>
      <c r="G266" s="169">
        <f>'1.1'!H266/'1.1'!$C266</f>
        <v>0.13143695332766109</v>
      </c>
      <c r="H266" s="169">
        <f>'1.1'!I266/'1.1'!$C266</f>
        <v>2.5712368271013548E-2</v>
      </c>
      <c r="I266" s="169">
        <f>'1.1'!K266/'1.1'!$C266</f>
        <v>5.1500872327790631E-2</v>
      </c>
      <c r="J266" s="171">
        <f>'1.1'!M266/'1.1'!$B266</f>
        <v>2.8102860521852153E-3</v>
      </c>
    </row>
    <row r="267" spans="1:10" ht="12.75" customHeight="1" x14ac:dyDescent="0.25">
      <c r="A267" s="285">
        <v>2024.06</v>
      </c>
      <c r="B267" s="168">
        <f>'1.1'!C267/'1.1'!$B267</f>
        <v>0.99711672788924388</v>
      </c>
      <c r="C267" s="169">
        <f>'1.1'!D267/'1.1'!$C267</f>
        <v>0.71162293620199435</v>
      </c>
      <c r="D267" s="169">
        <f>'1.1'!E267/'1.1'!$D267</f>
        <v>0.33896712386291522</v>
      </c>
      <c r="E267" s="169">
        <f>'1.1'!F267/'1.1'!$D267</f>
        <v>0.66103287613708483</v>
      </c>
      <c r="F267" s="169">
        <f>'1.1'!G267/'1.1'!F267</f>
        <v>0</v>
      </c>
      <c r="G267" s="169">
        <f>'1.1'!H267/'1.1'!$C267</f>
        <v>0.21263416467658106</v>
      </c>
      <c r="H267" s="169">
        <f>'1.1'!I267/'1.1'!$C267</f>
        <v>3.463852139539246E-2</v>
      </c>
      <c r="I267" s="169">
        <f>'1.1'!K267/'1.1'!$C267</f>
        <v>4.1104377726032183E-2</v>
      </c>
      <c r="J267" s="171">
        <f>'1.1'!M267/'1.1'!$B267</f>
        <v>2.8832721107560667E-3</v>
      </c>
    </row>
    <row r="268" spans="1:10" ht="12.75" customHeight="1" x14ac:dyDescent="0.25">
      <c r="A268" s="285">
        <v>2024.07</v>
      </c>
      <c r="B268" s="168">
        <f>'1.1'!C268/'1.1'!$B268</f>
        <v>0.99471551962120408</v>
      </c>
      <c r="C268" s="169">
        <f>'1.1'!D268/'1.1'!$C268</f>
        <v>0.75469965749594414</v>
      </c>
      <c r="D268" s="169">
        <f>'1.1'!E268/'1.1'!$D268</f>
        <v>0.30264085100965316</v>
      </c>
      <c r="E268" s="169">
        <f>'1.1'!F268/'1.1'!$D268</f>
        <v>0.69735914899034679</v>
      </c>
      <c r="F268" s="169">
        <f>'1.1'!G268/'1.1'!F268</f>
        <v>0</v>
      </c>
      <c r="G268" s="169">
        <f>'1.1'!H268/'1.1'!$C268</f>
        <v>0.16970341239891748</v>
      </c>
      <c r="H268" s="169">
        <f>'1.1'!I268/'1.1'!$C268</f>
        <v>3.3522007617601102E-2</v>
      </c>
      <c r="I268" s="169">
        <f>'1.1'!K268/'1.1'!$C268</f>
        <v>4.2074922487537345E-2</v>
      </c>
      <c r="J268" s="171">
        <f>'1.1'!M268/'1.1'!$B268</f>
        <v>5.2844803787959723E-3</v>
      </c>
    </row>
    <row r="269" spans="1:10" ht="12.75" customHeight="1" x14ac:dyDescent="0.25">
      <c r="A269" s="285">
        <v>2024.08</v>
      </c>
      <c r="B269" s="168">
        <f>'1.1'!C269/'1.1'!$B269</f>
        <v>0.99258358842201388</v>
      </c>
      <c r="C269" s="169">
        <f>'1.1'!D269/'1.1'!$C269</f>
        <v>0.73866797927302486</v>
      </c>
      <c r="D269" s="169">
        <f>'1.1'!E269/'1.1'!$D269</f>
        <v>0.35544822352384059</v>
      </c>
      <c r="E269" s="169">
        <f>'1.1'!F269/'1.1'!$D269</f>
        <v>0.64455177647615947</v>
      </c>
      <c r="F269" s="169">
        <f>'1.1'!G269/'1.1'!F269</f>
        <v>0</v>
      </c>
      <c r="G269" s="169">
        <f>'1.1'!H269/'1.1'!$C269</f>
        <v>0.17155725021899768</v>
      </c>
      <c r="H269" s="169">
        <f>'1.1'!I269/'1.1'!$C269</f>
        <v>3.8909314619196257E-2</v>
      </c>
      <c r="I269" s="169">
        <f>'1.1'!K269/'1.1'!$C269</f>
        <v>5.0865455888781316E-2</v>
      </c>
      <c r="J269" s="171">
        <f>'1.1'!M269/'1.1'!$B269</f>
        <v>7.416411577986148E-3</v>
      </c>
    </row>
    <row r="270" spans="1:10" ht="12.75" customHeight="1" x14ac:dyDescent="0.25">
      <c r="A270" s="285">
        <v>2024.09</v>
      </c>
      <c r="B270" s="168">
        <f>'1.1'!C270/'1.1'!$B270</f>
        <v>0.99565309834735938</v>
      </c>
      <c r="C270" s="169">
        <f>'1.1'!D270/'1.1'!$C270</f>
        <v>0.75050428105160605</v>
      </c>
      <c r="D270" s="169">
        <f>'1.1'!E270/'1.1'!$D270</f>
        <v>0.32113709022916265</v>
      </c>
      <c r="E270" s="169">
        <f>'1.1'!F270/'1.1'!$D270</f>
        <v>0.67886290977083741</v>
      </c>
      <c r="F270" s="169">
        <f>'1.1'!G270/'1.1'!F270</f>
        <v>0</v>
      </c>
      <c r="G270" s="169">
        <f>'1.1'!H270/'1.1'!$C270</f>
        <v>0.16571341759376002</v>
      </c>
      <c r="H270" s="169">
        <f>'1.1'!I270/'1.1'!$C270</f>
        <v>4.2601837161630095E-2</v>
      </c>
      <c r="I270" s="169">
        <f>'1.1'!K270/'1.1'!$C270</f>
        <v>4.1180464193003759E-2</v>
      </c>
      <c r="J270" s="171">
        <f>'1.1'!M270/'1.1'!$B270</f>
        <v>4.3469016526406596E-3</v>
      </c>
    </row>
    <row r="271" spans="1:10" ht="12.75" customHeight="1" x14ac:dyDescent="0.25">
      <c r="A271" s="285">
        <v>2024.1</v>
      </c>
      <c r="B271" s="168">
        <f>'1.1'!C271/'1.1'!$B271</f>
        <v>0.99350824204240218</v>
      </c>
      <c r="C271" s="169">
        <f>'1.1'!D271/'1.1'!$C271</f>
        <v>0.73275344303004308</v>
      </c>
      <c r="D271" s="169">
        <f>'1.1'!E271/'1.1'!$D271</f>
        <v>0.33544699570514314</v>
      </c>
      <c r="E271" s="169">
        <f>'1.1'!F271/'1.1'!$D271</f>
        <v>0.66455300429485697</v>
      </c>
      <c r="F271" s="169">
        <f>'1.1'!G271/'1.1'!F271</f>
        <v>0</v>
      </c>
      <c r="G271" s="169">
        <f>'1.1'!H271/'1.1'!$C271</f>
        <v>0.17925285392424328</v>
      </c>
      <c r="H271" s="169">
        <f>'1.1'!I271/'1.1'!$C271</f>
        <v>3.4612834529659353E-2</v>
      </c>
      <c r="I271" s="169">
        <f>'1.1'!K271/'1.1'!$C271</f>
        <v>5.3380868516054232E-2</v>
      </c>
      <c r="J271" s="171">
        <f>'1.1'!M271/'1.1'!$B271</f>
        <v>6.4917579575978135E-3</v>
      </c>
    </row>
    <row r="272" spans="1:10" ht="12.75" customHeight="1" x14ac:dyDescent="0.25">
      <c r="A272" s="285">
        <v>2024.11</v>
      </c>
      <c r="B272" s="168">
        <f>'1.1'!C272/'1.1'!$B272</f>
        <v>0.99426123987741888</v>
      </c>
      <c r="C272" s="169">
        <f>'1.1'!D272/'1.1'!$C272</f>
        <v>0.7446033995870085</v>
      </c>
      <c r="D272" s="169">
        <f>'1.1'!E272/'1.1'!$D272</f>
        <v>0.30521180225545602</v>
      </c>
      <c r="E272" s="169">
        <f>'1.1'!F272/'1.1'!$D272</f>
        <v>0.69478819774454403</v>
      </c>
      <c r="F272" s="169">
        <f>'1.1'!G272/'1.1'!F272</f>
        <v>0</v>
      </c>
      <c r="G272" s="169">
        <f>'1.1'!H272/'1.1'!$C272</f>
        <v>0.17483954181118369</v>
      </c>
      <c r="H272" s="169">
        <f>'1.1'!I272/'1.1'!$C272</f>
        <v>3.4900030532046197E-2</v>
      </c>
      <c r="I272" s="169">
        <f>'1.1'!K272/'1.1'!$C272</f>
        <v>4.565702806976172E-2</v>
      </c>
      <c r="J272" s="171">
        <f>'1.1'!M272/'1.1'!$B272</f>
        <v>5.7387601225811075E-3</v>
      </c>
    </row>
    <row r="273" spans="1:10" ht="12.75" customHeight="1" x14ac:dyDescent="0.25">
      <c r="A273" s="285">
        <v>2024.12</v>
      </c>
      <c r="B273" s="168">
        <f>'1.1'!C273/'1.1'!$B273</f>
        <v>0.99433727014820439</v>
      </c>
      <c r="C273" s="169">
        <f>'1.1'!D273/'1.1'!$C273</f>
        <v>0.5942499354644496</v>
      </c>
      <c r="D273" s="169">
        <f>'1.1'!E273/'1.1'!$D273</f>
        <v>0.34111486609355496</v>
      </c>
      <c r="E273" s="169">
        <f>'1.1'!F273/'1.1'!$D273</f>
        <v>0.6588851339064451</v>
      </c>
      <c r="F273" s="169">
        <f>'1.1'!G273/'1.1'!F273</f>
        <v>0</v>
      </c>
      <c r="G273" s="169">
        <f>'1.1'!H273/'1.1'!$C273</f>
        <v>0.30943349663857977</v>
      </c>
      <c r="H273" s="169">
        <f>'1.1'!I273/'1.1'!$C273</f>
        <v>4.064822664896145E-2</v>
      </c>
      <c r="I273" s="169">
        <f>'1.1'!K273/'1.1'!$C273</f>
        <v>5.5668341248009102E-2</v>
      </c>
      <c r="J273" s="171">
        <f>'1.1'!M273/'1.1'!$B273</f>
        <v>5.6627298517956809E-3</v>
      </c>
    </row>
    <row r="274" spans="1:10" ht="12.75" customHeight="1" x14ac:dyDescent="0.25">
      <c r="A274" s="285">
        <v>2025.01</v>
      </c>
      <c r="B274" s="168">
        <f>'1.1'!C274/'1.1'!$B274</f>
        <v>0.99343311643631116</v>
      </c>
      <c r="C274" s="169">
        <f>'1.1'!D274/'1.1'!$C274</f>
        <v>0.81861383468814908</v>
      </c>
      <c r="D274" s="169">
        <f>'1.1'!E274/'1.1'!$D274</f>
        <v>0.33183380765393738</v>
      </c>
      <c r="E274" s="169">
        <f>'1.1'!F274/'1.1'!$D274</f>
        <v>0.66816619234606267</v>
      </c>
      <c r="F274" s="169">
        <f>'1.1'!G274/'1.1'!F274</f>
        <v>0</v>
      </c>
      <c r="G274" s="169">
        <f>'1.1'!H274/'1.1'!$C274</f>
        <v>9.8037950393647502E-2</v>
      </c>
      <c r="H274" s="169">
        <f>'1.1'!I274/'1.1'!$C274</f>
        <v>4.033214065826559E-2</v>
      </c>
      <c r="I274" s="169">
        <f>'1.1'!K274/'1.1'!$C274</f>
        <v>4.3016074259937906E-2</v>
      </c>
      <c r="J274" s="171">
        <f>'1.1'!M274/'1.1'!$B274</f>
        <v>6.5668835636889132E-3</v>
      </c>
    </row>
    <row r="275" spans="1:10" ht="12.75" customHeight="1" x14ac:dyDescent="0.25">
      <c r="A275" s="285">
        <v>2025.02</v>
      </c>
      <c r="B275" s="168">
        <f>'1.1'!C275/'1.1'!$B275</f>
        <v>0.99477034853340585</v>
      </c>
      <c r="C275" s="169">
        <f>'1.1'!D275/'1.1'!$C275</f>
        <v>0.74127909069608522</v>
      </c>
      <c r="D275" s="169">
        <f>'1.1'!E275/'1.1'!$D275</f>
        <v>0.40591268770462391</v>
      </c>
      <c r="E275" s="169">
        <f>'1.1'!F275/'1.1'!$D275</f>
        <v>0.59408731229537615</v>
      </c>
      <c r="F275" s="169">
        <f>'1.1'!G275/'1.1'!F275</f>
        <v>0</v>
      </c>
      <c r="G275" s="169">
        <f>'1.1'!H275/'1.1'!$C275</f>
        <v>0.1877111576974263</v>
      </c>
      <c r="H275" s="169">
        <f>'1.1'!I275/'1.1'!$C275</f>
        <v>3.3798628934225812E-2</v>
      </c>
      <c r="I275" s="169">
        <f>'1.1'!K275/'1.1'!$C275</f>
        <v>3.7211122672262682E-2</v>
      </c>
      <c r="J275" s="171">
        <f>'1.1'!M275/'1.1'!$B275</f>
        <v>5.2296514665941879E-3</v>
      </c>
    </row>
    <row r="276" spans="1:10" ht="12.75" customHeight="1" x14ac:dyDescent="0.25">
      <c r="A276" s="285">
        <v>2025.03</v>
      </c>
      <c r="B276" s="168">
        <f>'1.1'!C276/'1.1'!$B276</f>
        <v>0.99477822749446776</v>
      </c>
      <c r="C276" s="169">
        <f>'1.1'!D276/'1.1'!$C276</f>
        <v>0.70353113212935237</v>
      </c>
      <c r="D276" s="169">
        <f>'1.1'!E276/'1.1'!$D276</f>
        <v>0.33328279592637339</v>
      </c>
      <c r="E276" s="169">
        <f>'1.1'!F276/'1.1'!$D276</f>
        <v>0.66671720407362667</v>
      </c>
      <c r="F276" s="169">
        <f>'1.1'!G276/'1.1'!F276</f>
        <v>0</v>
      </c>
      <c r="G276" s="169">
        <f>'1.1'!H276/'1.1'!$C276</f>
        <v>0.19569878322194037</v>
      </c>
      <c r="H276" s="169">
        <f>'1.1'!I276/'1.1'!$C276</f>
        <v>5.0718882427224582E-2</v>
      </c>
      <c r="I276" s="169">
        <f>'1.1'!K276/'1.1'!$C276</f>
        <v>5.0051202221482863E-2</v>
      </c>
      <c r="J276" s="171">
        <f>'1.1'!M276/'1.1'!$B276</f>
        <v>5.2217725055322753E-3</v>
      </c>
    </row>
    <row r="277" spans="1:10" ht="12.75" customHeight="1" x14ac:dyDescent="0.25">
      <c r="A277" s="285">
        <v>2025.04</v>
      </c>
      <c r="B277" s="168">
        <f>'1.1'!C277/'1.1'!$B277</f>
        <v>0.99382663289246076</v>
      </c>
      <c r="C277" s="169">
        <f>'1.1'!D277/'1.1'!$C277</f>
        <v>0.70089418451087848</v>
      </c>
      <c r="D277" s="169">
        <f>'1.1'!E277/'1.1'!$D277</f>
        <v>0.36475765275809374</v>
      </c>
      <c r="E277" s="169">
        <f>'1.1'!F277/'1.1'!$D277</f>
        <v>0.6352423472419062</v>
      </c>
      <c r="F277" s="169">
        <f>'1.1'!G277/'1.1'!F277</f>
        <v>0</v>
      </c>
      <c r="G277" s="169">
        <f>'1.1'!H277/'1.1'!$C277</f>
        <v>0.20732496185091637</v>
      </c>
      <c r="H277" s="169">
        <f>'1.1'!I277/'1.1'!$C277</f>
        <v>4.2228767119968091E-2</v>
      </c>
      <c r="I277" s="169">
        <f>'1.1'!K277/'1.1'!$C277</f>
        <v>4.9552086518237087E-2</v>
      </c>
      <c r="J277" s="171">
        <f>'1.1'!M277/'1.1'!$B277</f>
        <v>6.1733671075392127E-3</v>
      </c>
    </row>
    <row r="278" spans="1:10" ht="12.75" customHeight="1" x14ac:dyDescent="0.25">
      <c r="A278" s="285">
        <v>2025.05</v>
      </c>
      <c r="B278" s="168">
        <f>'1.1'!C278/'1.1'!$B278</f>
        <v>0.9945894482462333</v>
      </c>
      <c r="C278" s="169">
        <f>'1.1'!D278/'1.1'!$C278</f>
        <v>0.74320819011289008</v>
      </c>
      <c r="D278" s="169">
        <f>'1.1'!E278/'1.1'!$D278</f>
        <v>0.30668181541702633</v>
      </c>
      <c r="E278" s="169">
        <f>'1.1'!F278/'1.1'!$D278</f>
        <v>0.69331818458297367</v>
      </c>
      <c r="F278" s="169">
        <f>'1.1'!G278/'1.1'!F278</f>
        <v>0</v>
      </c>
      <c r="G278" s="169">
        <f>'1.1'!H278/'1.1'!$C278</f>
        <v>0.16947212575757639</v>
      </c>
      <c r="H278" s="169">
        <f>'1.1'!I278/'1.1'!$C278</f>
        <v>3.7460756025948255E-2</v>
      </c>
      <c r="I278" s="169">
        <f>'1.1'!K278/'1.1'!$C278</f>
        <v>4.9858928103585262E-2</v>
      </c>
      <c r="J278" s="171">
        <f>'1.1'!M278/'1.1'!$B278</f>
        <v>5.410551753766717E-3</v>
      </c>
    </row>
    <row r="279" spans="1:10" ht="12.75" customHeight="1" x14ac:dyDescent="0.25">
      <c r="A279" s="285">
        <v>2025.06</v>
      </c>
      <c r="B279" s="168">
        <f>'1.1'!C279/'1.1'!$B279</f>
        <v>0.99509369253581126</v>
      </c>
      <c r="C279" s="169">
        <f>'1.1'!D279/'1.1'!$C279</f>
        <v>0.68882198979540277</v>
      </c>
      <c r="D279" s="169">
        <f>'1.1'!E279/'1.1'!$D279</f>
        <v>0.34724774199944702</v>
      </c>
      <c r="E279" s="169">
        <f>'1.1'!F279/'1.1'!$D279</f>
        <v>0.65275225800055292</v>
      </c>
      <c r="F279" s="169">
        <f>'1.1'!G279/'1.1'!F279</f>
        <v>0</v>
      </c>
      <c r="G279" s="169">
        <f>'1.1'!H279/'1.1'!$C279</f>
        <v>0.22393469928580204</v>
      </c>
      <c r="H279" s="169">
        <f>'1.1'!I279/'1.1'!$C279</f>
        <v>3.8876686559839418E-2</v>
      </c>
      <c r="I279" s="169">
        <f>'1.1'!K279/'1.1'!$C279</f>
        <v>4.8366624358955806E-2</v>
      </c>
      <c r="J279" s="171">
        <f>'1.1'!M279/'1.1'!$B279</f>
        <v>4.9063074641886679E-3</v>
      </c>
    </row>
    <row r="280" spans="1:10" ht="12.75" customHeight="1" x14ac:dyDescent="0.25">
      <c r="A280" s="285">
        <v>2025.07</v>
      </c>
      <c r="B280" s="168">
        <f>'1.1'!C280/'1.1'!$B280</f>
        <v>0.99174715539975611</v>
      </c>
      <c r="C280" s="169">
        <f>'1.1'!D280/'1.1'!$C280</f>
        <v>0.71019159143868171</v>
      </c>
      <c r="D280" s="169">
        <f>'1.1'!E280/'1.1'!$D280</f>
        <v>0.36461125485000206</v>
      </c>
      <c r="E280" s="169">
        <f>'1.1'!F280/'1.1'!$D280</f>
        <v>0.63538874514999799</v>
      </c>
      <c r="F280" s="169">
        <f>'1.1'!G280/'1.1'!F280</f>
        <v>0</v>
      </c>
      <c r="G280" s="169">
        <f>'1.1'!H280/'1.1'!$C280</f>
        <v>0.20289995762323357</v>
      </c>
      <c r="H280" s="169">
        <f>'1.1'!I280/'1.1'!$C280</f>
        <v>4.2315822406887547E-2</v>
      </c>
      <c r="I280" s="169">
        <f>'1.1'!K280/'1.1'!$C280</f>
        <v>4.4592628531197047E-2</v>
      </c>
      <c r="J280" s="171">
        <f>'1.1'!M280/'1.1'!$B280</f>
        <v>8.2528446002439037E-3</v>
      </c>
    </row>
    <row r="281" spans="1:10" ht="12.75" customHeight="1" x14ac:dyDescent="0.25">
      <c r="A281" s="285">
        <v>2025.08</v>
      </c>
      <c r="B281" s="168">
        <f>'1.1'!C281/'1.1'!$B281</f>
        <v>0.99381495981852341</v>
      </c>
      <c r="C281" s="169">
        <f>'1.1'!D281/'1.1'!$C281</f>
        <v>0.64619105153562628</v>
      </c>
      <c r="D281" s="169">
        <f>'1.1'!E281/'1.1'!$D281</f>
        <v>0.36019278861465914</v>
      </c>
      <c r="E281" s="169">
        <f>'1.1'!F281/'1.1'!$D281</f>
        <v>0.63980721138534091</v>
      </c>
      <c r="F281" s="169">
        <f>'1.1'!G281/'1.1'!F281</f>
        <v>0</v>
      </c>
      <c r="G281" s="169">
        <f>'1.1'!H281/'1.1'!$C281</f>
        <v>0.27209888613891831</v>
      </c>
      <c r="H281" s="169">
        <f>'1.1'!I281/'1.1'!$C281</f>
        <v>4.0349874898993832E-2</v>
      </c>
      <c r="I281" s="169">
        <f>'1.1'!K281/'1.1'!$C281</f>
        <v>4.1360187426461609E-2</v>
      </c>
      <c r="J281" s="171">
        <f>'1.1'!M281/'1.1'!$B281</f>
        <v>6.185040181476603E-3</v>
      </c>
    </row>
    <row r="282" spans="1:10" ht="12.75" customHeight="1" x14ac:dyDescent="0.25">
      <c r="A282" s="285">
        <v>2025.09</v>
      </c>
      <c r="B282" s="168" t="e">
        <f>'1.1'!C282/'1.1'!$B282</f>
        <v>#N/A</v>
      </c>
      <c r="C282" s="169" t="e">
        <f>'1.1'!D282/'1.1'!$C282</f>
        <v>#N/A</v>
      </c>
      <c r="D282" s="169" t="e">
        <f>'1.1'!E282/'1.1'!$D282</f>
        <v>#N/A</v>
      </c>
      <c r="E282" s="169" t="e">
        <f>'1.1'!F282/'1.1'!$D282</f>
        <v>#N/A</v>
      </c>
      <c r="F282" s="169" t="e">
        <f>'1.1'!G282/'1.1'!F282</f>
        <v>#N/A</v>
      </c>
      <c r="G282" s="169" t="e">
        <f>'1.1'!H282/'1.1'!$C282</f>
        <v>#N/A</v>
      </c>
      <c r="H282" s="169" t="e">
        <f>'1.1'!I282/'1.1'!$C282</f>
        <v>#N/A</v>
      </c>
      <c r="I282" s="169" t="e">
        <f>'1.1'!K282/'1.1'!$C282</f>
        <v>#N/A</v>
      </c>
      <c r="J282" s="171" t="e">
        <f>'1.1'!M282/'1.1'!$B282</f>
        <v>#N/A</v>
      </c>
    </row>
    <row r="283" spans="1:10" ht="12.75" customHeight="1" x14ac:dyDescent="0.25">
      <c r="A283" s="285">
        <v>2025.1</v>
      </c>
      <c r="B283" s="168" t="e">
        <f>'1.1'!C283/'1.1'!$B283</f>
        <v>#N/A</v>
      </c>
      <c r="C283" s="169" t="e">
        <f>'1.1'!D283/'1.1'!$C283</f>
        <v>#N/A</v>
      </c>
      <c r="D283" s="169" t="e">
        <f>'1.1'!E283/'1.1'!$D283</f>
        <v>#N/A</v>
      </c>
      <c r="E283" s="169" t="e">
        <f>'1.1'!F283/'1.1'!$D283</f>
        <v>#N/A</v>
      </c>
      <c r="F283" s="169" t="e">
        <f>'1.1'!G283/'1.1'!F283</f>
        <v>#N/A</v>
      </c>
      <c r="G283" s="169" t="e">
        <f>'1.1'!H283/'1.1'!$C283</f>
        <v>#N/A</v>
      </c>
      <c r="H283" s="169" t="e">
        <f>'1.1'!I283/'1.1'!$C283</f>
        <v>#N/A</v>
      </c>
      <c r="I283" s="169" t="e">
        <f>'1.1'!K283/'1.1'!$C283</f>
        <v>#N/A</v>
      </c>
      <c r="J283" s="171" t="e">
        <f>'1.1'!M283/'1.1'!$B283</f>
        <v>#N/A</v>
      </c>
    </row>
    <row r="284" spans="1:10" ht="12.75" customHeight="1" x14ac:dyDescent="0.25">
      <c r="A284" s="285">
        <v>2025.11</v>
      </c>
      <c r="B284" s="168" t="e">
        <f>'1.1'!C284/'1.1'!$B284</f>
        <v>#N/A</v>
      </c>
      <c r="C284" s="169" t="e">
        <f>'1.1'!D284/'1.1'!$C284</f>
        <v>#N/A</v>
      </c>
      <c r="D284" s="169" t="e">
        <f>'1.1'!E284/'1.1'!$D284</f>
        <v>#N/A</v>
      </c>
      <c r="E284" s="169" t="e">
        <f>'1.1'!F284/'1.1'!$D284</f>
        <v>#N/A</v>
      </c>
      <c r="F284" s="169" t="e">
        <f>'1.1'!G284/'1.1'!F284</f>
        <v>#N/A</v>
      </c>
      <c r="G284" s="169" t="e">
        <f>'1.1'!H284/'1.1'!$C284</f>
        <v>#N/A</v>
      </c>
      <c r="H284" s="169" t="e">
        <f>'1.1'!I284/'1.1'!$C284</f>
        <v>#N/A</v>
      </c>
      <c r="I284" s="169" t="e">
        <f>'1.1'!K284/'1.1'!$C284</f>
        <v>#N/A</v>
      </c>
      <c r="J284" s="171" t="e">
        <f>'1.1'!M284/'1.1'!$B284</f>
        <v>#N/A</v>
      </c>
    </row>
    <row r="285" spans="1:10" ht="12.75" customHeight="1" x14ac:dyDescent="0.25">
      <c r="A285" s="285">
        <v>2025.12</v>
      </c>
      <c r="B285" s="168" t="e">
        <f>'1.1'!C285/'1.1'!$B285</f>
        <v>#N/A</v>
      </c>
      <c r="C285" s="169" t="e">
        <f>'1.1'!D285/'1.1'!$C285</f>
        <v>#N/A</v>
      </c>
      <c r="D285" s="169" t="e">
        <f>'1.1'!E285/'1.1'!$D285</f>
        <v>#N/A</v>
      </c>
      <c r="E285" s="169" t="e">
        <f>'1.1'!F285/'1.1'!$D285</f>
        <v>#N/A</v>
      </c>
      <c r="F285" s="169" t="e">
        <f>'1.1'!G285/'1.1'!F285</f>
        <v>#N/A</v>
      </c>
      <c r="G285" s="169" t="e">
        <f>'1.1'!H285/'1.1'!$C285</f>
        <v>#N/A</v>
      </c>
      <c r="H285" s="169" t="e">
        <f>'1.1'!I285/'1.1'!$C285</f>
        <v>#N/A</v>
      </c>
      <c r="I285" s="169" t="e">
        <f>'1.1'!K285/'1.1'!$C285</f>
        <v>#N/A</v>
      </c>
      <c r="J285" s="171" t="e">
        <f>'1.1'!M285/'1.1'!$B285</f>
        <v>#N/A</v>
      </c>
    </row>
    <row r="286" spans="1:10" ht="12.75" customHeight="1" x14ac:dyDescent="0.25">
      <c r="A286" s="285">
        <v>2026.01</v>
      </c>
      <c r="B286" s="168" t="e">
        <f>'1.1'!C286/'1.1'!$B286</f>
        <v>#N/A</v>
      </c>
      <c r="C286" s="169" t="e">
        <f>'1.1'!D286/'1.1'!$C286</f>
        <v>#N/A</v>
      </c>
      <c r="D286" s="169" t="e">
        <f>'1.1'!E286/'1.1'!$D286</f>
        <v>#N/A</v>
      </c>
      <c r="E286" s="169" t="e">
        <f>'1.1'!F286/'1.1'!$D286</f>
        <v>#N/A</v>
      </c>
      <c r="F286" s="169" t="e">
        <f>'1.1'!G286/'1.1'!F286</f>
        <v>#N/A</v>
      </c>
      <c r="G286" s="169" t="e">
        <f>'1.1'!H286/'1.1'!$C286</f>
        <v>#N/A</v>
      </c>
      <c r="H286" s="169" t="e">
        <f>'1.1'!I286/'1.1'!$C286</f>
        <v>#N/A</v>
      </c>
      <c r="I286" s="169" t="e">
        <f>'1.1'!K286/'1.1'!$C286</f>
        <v>#N/A</v>
      </c>
      <c r="J286" s="171" t="e">
        <f>'1.1'!M286/'1.1'!$B286</f>
        <v>#N/A</v>
      </c>
    </row>
    <row r="287" spans="1:10" ht="12.75" customHeight="1" x14ac:dyDescent="0.25">
      <c r="A287" s="285">
        <v>2026.02</v>
      </c>
      <c r="B287" s="168" t="e">
        <f>'1.1'!C287/'1.1'!$B287</f>
        <v>#N/A</v>
      </c>
      <c r="C287" s="169" t="e">
        <f>'1.1'!D287/'1.1'!$C287</f>
        <v>#N/A</v>
      </c>
      <c r="D287" s="169" t="e">
        <f>'1.1'!E287/'1.1'!$D287</f>
        <v>#N/A</v>
      </c>
      <c r="E287" s="169" t="e">
        <f>'1.1'!F287/'1.1'!$D287</f>
        <v>#N/A</v>
      </c>
      <c r="F287" s="169" t="e">
        <f>'1.1'!G287/'1.1'!F287</f>
        <v>#N/A</v>
      </c>
      <c r="G287" s="169" t="e">
        <f>'1.1'!H287/'1.1'!$C287</f>
        <v>#N/A</v>
      </c>
      <c r="H287" s="169" t="e">
        <f>'1.1'!I287/'1.1'!$C287</f>
        <v>#N/A</v>
      </c>
      <c r="I287" s="169" t="e">
        <f>'1.1'!K287/'1.1'!$C287</f>
        <v>#N/A</v>
      </c>
      <c r="J287" s="171" t="e">
        <f>'1.1'!M287/'1.1'!$B287</f>
        <v>#N/A</v>
      </c>
    </row>
    <row r="288" spans="1:10" ht="12.75" customHeight="1" x14ac:dyDescent="0.25">
      <c r="A288" s="285">
        <v>2026.03</v>
      </c>
      <c r="B288" s="168" t="e">
        <f>'1.1'!C288/'1.1'!$B288</f>
        <v>#N/A</v>
      </c>
      <c r="C288" s="169" t="e">
        <f>'1.1'!D288/'1.1'!$C288</f>
        <v>#N/A</v>
      </c>
      <c r="D288" s="169" t="e">
        <f>'1.1'!E288/'1.1'!$D288</f>
        <v>#N/A</v>
      </c>
      <c r="E288" s="169" t="e">
        <f>'1.1'!F288/'1.1'!$D288</f>
        <v>#N/A</v>
      </c>
      <c r="F288" s="169" t="e">
        <f>'1.1'!G288/'1.1'!F288</f>
        <v>#N/A</v>
      </c>
      <c r="G288" s="169" t="e">
        <f>'1.1'!H288/'1.1'!$C288</f>
        <v>#N/A</v>
      </c>
      <c r="H288" s="169" t="e">
        <f>'1.1'!I288/'1.1'!$C288</f>
        <v>#N/A</v>
      </c>
      <c r="I288" s="169" t="e">
        <f>'1.1'!K288/'1.1'!$C288</f>
        <v>#N/A</v>
      </c>
      <c r="J288" s="171" t="e">
        <f>'1.1'!M288/'1.1'!$B288</f>
        <v>#N/A</v>
      </c>
    </row>
    <row r="289" spans="1:10" ht="12.75" customHeight="1" x14ac:dyDescent="0.25">
      <c r="A289" s="285">
        <v>2026.04</v>
      </c>
      <c r="B289" s="168" t="e">
        <f>'1.1'!C289/'1.1'!$B289</f>
        <v>#N/A</v>
      </c>
      <c r="C289" s="169" t="e">
        <f>'1.1'!D289/'1.1'!$C289</f>
        <v>#N/A</v>
      </c>
      <c r="D289" s="169" t="e">
        <f>'1.1'!E289/'1.1'!$D289</f>
        <v>#N/A</v>
      </c>
      <c r="E289" s="169" t="e">
        <f>'1.1'!F289/'1.1'!$D289</f>
        <v>#N/A</v>
      </c>
      <c r="F289" s="169" t="e">
        <f>'1.1'!G289/'1.1'!F289</f>
        <v>#N/A</v>
      </c>
      <c r="G289" s="169" t="e">
        <f>'1.1'!H289/'1.1'!$C289</f>
        <v>#N/A</v>
      </c>
      <c r="H289" s="169" t="e">
        <f>'1.1'!I289/'1.1'!$C289</f>
        <v>#N/A</v>
      </c>
      <c r="I289" s="169" t="e">
        <f>'1.1'!K289/'1.1'!$C289</f>
        <v>#N/A</v>
      </c>
      <c r="J289" s="171" t="e">
        <f>'1.1'!M289/'1.1'!$B289</f>
        <v>#N/A</v>
      </c>
    </row>
    <row r="290" spans="1:10" ht="12.75" customHeight="1" x14ac:dyDescent="0.25">
      <c r="A290" s="285">
        <v>2026.05</v>
      </c>
      <c r="B290" s="168" t="e">
        <f>'1.1'!C290/'1.1'!$B290</f>
        <v>#N/A</v>
      </c>
      <c r="C290" s="169" t="e">
        <f>'1.1'!D290/'1.1'!$C290</f>
        <v>#N/A</v>
      </c>
      <c r="D290" s="169" t="e">
        <f>'1.1'!E290/'1.1'!$D290</f>
        <v>#N/A</v>
      </c>
      <c r="E290" s="169" t="e">
        <f>'1.1'!F290/'1.1'!$D290</f>
        <v>#N/A</v>
      </c>
      <c r="F290" s="169" t="e">
        <f>'1.1'!G290/'1.1'!F290</f>
        <v>#N/A</v>
      </c>
      <c r="G290" s="169" t="e">
        <f>'1.1'!H290/'1.1'!$C290</f>
        <v>#N/A</v>
      </c>
      <c r="H290" s="169" t="e">
        <f>'1.1'!I290/'1.1'!$C290</f>
        <v>#N/A</v>
      </c>
      <c r="I290" s="169" t="e">
        <f>'1.1'!K290/'1.1'!$C290</f>
        <v>#N/A</v>
      </c>
      <c r="J290" s="171" t="e">
        <f>'1.1'!M290/'1.1'!$B290</f>
        <v>#N/A</v>
      </c>
    </row>
    <row r="291" spans="1:10" ht="12.75" customHeight="1" x14ac:dyDescent="0.25">
      <c r="A291" s="285">
        <v>2026.06</v>
      </c>
      <c r="B291" s="168" t="e">
        <f>'1.1'!C291/'1.1'!$B291</f>
        <v>#N/A</v>
      </c>
      <c r="C291" s="169" t="e">
        <f>'1.1'!D291/'1.1'!$C291</f>
        <v>#N/A</v>
      </c>
      <c r="D291" s="169" t="e">
        <f>'1.1'!E291/'1.1'!$D291</f>
        <v>#N/A</v>
      </c>
      <c r="E291" s="169" t="e">
        <f>'1.1'!F291/'1.1'!$D291</f>
        <v>#N/A</v>
      </c>
      <c r="F291" s="169" t="e">
        <f>'1.1'!G291/'1.1'!F291</f>
        <v>#N/A</v>
      </c>
      <c r="G291" s="169" t="e">
        <f>'1.1'!H291/'1.1'!$C291</f>
        <v>#N/A</v>
      </c>
      <c r="H291" s="169" t="e">
        <f>'1.1'!I291/'1.1'!$C291</f>
        <v>#N/A</v>
      </c>
      <c r="I291" s="169" t="e">
        <f>'1.1'!K291/'1.1'!$C291</f>
        <v>#N/A</v>
      </c>
      <c r="J291" s="171" t="e">
        <f>'1.1'!M291/'1.1'!$B291</f>
        <v>#N/A</v>
      </c>
    </row>
    <row r="292" spans="1:10" ht="12.75" customHeight="1" x14ac:dyDescent="0.25">
      <c r="A292" s="285">
        <v>2026.07</v>
      </c>
      <c r="B292" s="168" t="e">
        <f>'1.1'!C292/'1.1'!$B292</f>
        <v>#N/A</v>
      </c>
      <c r="C292" s="169" t="e">
        <f>'1.1'!D292/'1.1'!$C292</f>
        <v>#N/A</v>
      </c>
      <c r="D292" s="169" t="e">
        <f>'1.1'!E292/'1.1'!$D292</f>
        <v>#N/A</v>
      </c>
      <c r="E292" s="169" t="e">
        <f>'1.1'!F292/'1.1'!$D292</f>
        <v>#N/A</v>
      </c>
      <c r="F292" s="169" t="e">
        <f>'1.1'!G292/'1.1'!F292</f>
        <v>#N/A</v>
      </c>
      <c r="G292" s="169" t="e">
        <f>'1.1'!H292/'1.1'!$C292</f>
        <v>#N/A</v>
      </c>
      <c r="H292" s="169" t="e">
        <f>'1.1'!I292/'1.1'!$C292</f>
        <v>#N/A</v>
      </c>
      <c r="I292" s="169" t="e">
        <f>'1.1'!K292/'1.1'!$C292</f>
        <v>#N/A</v>
      </c>
      <c r="J292" s="171" t="e">
        <f>'1.1'!M292/'1.1'!$B292</f>
        <v>#N/A</v>
      </c>
    </row>
    <row r="293" spans="1:10" ht="12.75" customHeight="1" x14ac:dyDescent="0.25">
      <c r="A293" s="285">
        <v>2026.08</v>
      </c>
      <c r="B293" s="168" t="e">
        <f>'1.1'!C293/'1.1'!$B293</f>
        <v>#N/A</v>
      </c>
      <c r="C293" s="169" t="e">
        <f>'1.1'!D293/'1.1'!$C293</f>
        <v>#N/A</v>
      </c>
      <c r="D293" s="169" t="e">
        <f>'1.1'!E293/'1.1'!$D293</f>
        <v>#N/A</v>
      </c>
      <c r="E293" s="169" t="e">
        <f>'1.1'!F293/'1.1'!$D293</f>
        <v>#N/A</v>
      </c>
      <c r="F293" s="169" t="e">
        <f>'1.1'!G293/'1.1'!F293</f>
        <v>#N/A</v>
      </c>
      <c r="G293" s="169" t="e">
        <f>'1.1'!H293/'1.1'!$C293</f>
        <v>#N/A</v>
      </c>
      <c r="H293" s="169" t="e">
        <f>'1.1'!I293/'1.1'!$C293</f>
        <v>#N/A</v>
      </c>
      <c r="I293" s="169" t="e">
        <f>'1.1'!K293/'1.1'!$C293</f>
        <v>#N/A</v>
      </c>
      <c r="J293" s="171" t="e">
        <f>'1.1'!M293/'1.1'!$B293</f>
        <v>#N/A</v>
      </c>
    </row>
    <row r="294" spans="1:10" ht="12.75" customHeight="1" x14ac:dyDescent="0.25">
      <c r="A294" s="285">
        <v>2026.09</v>
      </c>
      <c r="B294" s="168" t="e">
        <f>'1.1'!C294/'1.1'!$B294</f>
        <v>#N/A</v>
      </c>
      <c r="C294" s="169" t="e">
        <f>'1.1'!D294/'1.1'!$C294</f>
        <v>#N/A</v>
      </c>
      <c r="D294" s="169" t="e">
        <f>'1.1'!E294/'1.1'!$D294</f>
        <v>#N/A</v>
      </c>
      <c r="E294" s="169" t="e">
        <f>'1.1'!F294/'1.1'!$D294</f>
        <v>#N/A</v>
      </c>
      <c r="F294" s="169" t="e">
        <f>'1.1'!G294/'1.1'!F294</f>
        <v>#N/A</v>
      </c>
      <c r="G294" s="169" t="e">
        <f>'1.1'!H294/'1.1'!$C294</f>
        <v>#N/A</v>
      </c>
      <c r="H294" s="169" t="e">
        <f>'1.1'!I294/'1.1'!$C294</f>
        <v>#N/A</v>
      </c>
      <c r="I294" s="169" t="e">
        <f>'1.1'!K294/'1.1'!$C294</f>
        <v>#N/A</v>
      </c>
      <c r="J294" s="171" t="e">
        <f>'1.1'!M294/'1.1'!$B294</f>
        <v>#N/A</v>
      </c>
    </row>
    <row r="295" spans="1:10" ht="12.75" customHeight="1" x14ac:dyDescent="0.25">
      <c r="A295" s="285">
        <v>2026.1</v>
      </c>
      <c r="B295" s="168" t="e">
        <f>'1.1'!C295/'1.1'!$B295</f>
        <v>#N/A</v>
      </c>
      <c r="C295" s="169" t="e">
        <f>'1.1'!D295/'1.1'!$C295</f>
        <v>#N/A</v>
      </c>
      <c r="D295" s="169" t="e">
        <f>'1.1'!E295/'1.1'!$D295</f>
        <v>#N/A</v>
      </c>
      <c r="E295" s="169" t="e">
        <f>'1.1'!F295/'1.1'!$D295</f>
        <v>#N/A</v>
      </c>
      <c r="F295" s="169" t="e">
        <f>'1.1'!G295/'1.1'!F295</f>
        <v>#N/A</v>
      </c>
      <c r="G295" s="169" t="e">
        <f>'1.1'!H295/'1.1'!$C295</f>
        <v>#N/A</v>
      </c>
      <c r="H295" s="169" t="e">
        <f>'1.1'!I295/'1.1'!$C295</f>
        <v>#N/A</v>
      </c>
      <c r="I295" s="169" t="e">
        <f>'1.1'!K295/'1.1'!$C295</f>
        <v>#N/A</v>
      </c>
      <c r="J295" s="171" t="e">
        <f>'1.1'!M295/'1.1'!$B295</f>
        <v>#N/A</v>
      </c>
    </row>
    <row r="296" spans="1:10" ht="12.75" customHeight="1" x14ac:dyDescent="0.25">
      <c r="A296" s="285">
        <v>2026.11</v>
      </c>
      <c r="B296" s="168" t="e">
        <f>'1.1'!C296/'1.1'!$B296</f>
        <v>#N/A</v>
      </c>
      <c r="C296" s="169" t="e">
        <f>'1.1'!D296/'1.1'!$C296</f>
        <v>#N/A</v>
      </c>
      <c r="D296" s="169" t="e">
        <f>'1.1'!E296/'1.1'!$D296</f>
        <v>#N/A</v>
      </c>
      <c r="E296" s="169" t="e">
        <f>'1.1'!F296/'1.1'!$D296</f>
        <v>#N/A</v>
      </c>
      <c r="F296" s="169" t="e">
        <f>'1.1'!G296/'1.1'!F296</f>
        <v>#N/A</v>
      </c>
      <c r="G296" s="169" t="e">
        <f>'1.1'!H296/'1.1'!$C296</f>
        <v>#N/A</v>
      </c>
      <c r="H296" s="169" t="e">
        <f>'1.1'!I296/'1.1'!$C296</f>
        <v>#N/A</v>
      </c>
      <c r="I296" s="169" t="e">
        <f>'1.1'!K296/'1.1'!$C296</f>
        <v>#N/A</v>
      </c>
      <c r="J296" s="171" t="e">
        <f>'1.1'!M296/'1.1'!$B296</f>
        <v>#N/A</v>
      </c>
    </row>
    <row r="297" spans="1:10" ht="12.75" customHeight="1" x14ac:dyDescent="0.25">
      <c r="A297" s="285">
        <v>2026.12</v>
      </c>
      <c r="B297" s="168" t="e">
        <f>'1.1'!C297/'1.1'!$B297</f>
        <v>#N/A</v>
      </c>
      <c r="C297" s="169" t="e">
        <f>'1.1'!D297/'1.1'!$C297</f>
        <v>#N/A</v>
      </c>
      <c r="D297" s="169" t="e">
        <f>'1.1'!E297/'1.1'!$D297</f>
        <v>#N/A</v>
      </c>
      <c r="E297" s="169" t="e">
        <f>'1.1'!F297/'1.1'!$D297</f>
        <v>#N/A</v>
      </c>
      <c r="F297" s="169" t="e">
        <f>'1.1'!G297/'1.1'!F297</f>
        <v>#N/A</v>
      </c>
      <c r="G297" s="169" t="e">
        <f>'1.1'!H297/'1.1'!$C297</f>
        <v>#N/A</v>
      </c>
      <c r="H297" s="169" t="e">
        <f>'1.1'!I297/'1.1'!$C297</f>
        <v>#N/A</v>
      </c>
      <c r="I297" s="169" t="e">
        <f>'1.1'!K297/'1.1'!$C297</f>
        <v>#N/A</v>
      </c>
      <c r="J297" s="171" t="e">
        <f>'1.1'!M297/'1.1'!$B297</f>
        <v>#N/A</v>
      </c>
    </row>
    <row r="298" spans="1:10" ht="12.75" customHeight="1" x14ac:dyDescent="0.25">
      <c r="A298" s="285">
        <v>2027.01</v>
      </c>
      <c r="B298" s="168" t="e">
        <f>'1.1'!C298/'1.1'!$B298</f>
        <v>#N/A</v>
      </c>
      <c r="C298" s="169" t="e">
        <f>'1.1'!D298/'1.1'!$C298</f>
        <v>#N/A</v>
      </c>
      <c r="D298" s="169" t="e">
        <f>'1.1'!E298/'1.1'!$D298</f>
        <v>#N/A</v>
      </c>
      <c r="E298" s="169" t="e">
        <f>'1.1'!F298/'1.1'!$D298</f>
        <v>#N/A</v>
      </c>
      <c r="F298" s="169" t="e">
        <f>'1.1'!G298/'1.1'!F298</f>
        <v>#N/A</v>
      </c>
      <c r="G298" s="169" t="e">
        <f>'1.1'!H298/'1.1'!$C298</f>
        <v>#N/A</v>
      </c>
      <c r="H298" s="169" t="e">
        <f>'1.1'!I298/'1.1'!$C298</f>
        <v>#N/A</v>
      </c>
      <c r="I298" s="169" t="e">
        <f>'1.1'!K298/'1.1'!$C298</f>
        <v>#N/A</v>
      </c>
      <c r="J298" s="171" t="e">
        <f>'1.1'!M298/'1.1'!$B298</f>
        <v>#N/A</v>
      </c>
    </row>
    <row r="299" spans="1:10" ht="12.75" customHeight="1" x14ac:dyDescent="0.25">
      <c r="A299" s="285">
        <v>2027.02</v>
      </c>
      <c r="B299" s="168" t="e">
        <f>'1.1'!C299/'1.1'!$B299</f>
        <v>#N/A</v>
      </c>
      <c r="C299" s="169" t="e">
        <f>'1.1'!D299/'1.1'!$C299</f>
        <v>#N/A</v>
      </c>
      <c r="D299" s="169" t="e">
        <f>'1.1'!E299/'1.1'!$D299</f>
        <v>#N/A</v>
      </c>
      <c r="E299" s="169" t="e">
        <f>'1.1'!F299/'1.1'!$D299</f>
        <v>#N/A</v>
      </c>
      <c r="F299" s="169" t="e">
        <f>'1.1'!G299/'1.1'!F299</f>
        <v>#N/A</v>
      </c>
      <c r="G299" s="169" t="e">
        <f>'1.1'!H299/'1.1'!$C299</f>
        <v>#N/A</v>
      </c>
      <c r="H299" s="169" t="e">
        <f>'1.1'!I299/'1.1'!$C299</f>
        <v>#N/A</v>
      </c>
      <c r="I299" s="169" t="e">
        <f>'1.1'!K299/'1.1'!$C299</f>
        <v>#N/A</v>
      </c>
      <c r="J299" s="171" t="e">
        <f>'1.1'!M299/'1.1'!$B299</f>
        <v>#N/A</v>
      </c>
    </row>
    <row r="300" spans="1:10" ht="12.75" customHeight="1" x14ac:dyDescent="0.25">
      <c r="A300" s="285">
        <v>2027.03</v>
      </c>
      <c r="B300" s="168" t="e">
        <f>'1.1'!C300/'1.1'!$B300</f>
        <v>#N/A</v>
      </c>
      <c r="C300" s="169" t="e">
        <f>'1.1'!D300/'1.1'!$C300</f>
        <v>#N/A</v>
      </c>
      <c r="D300" s="169" t="e">
        <f>'1.1'!E300/'1.1'!$D300</f>
        <v>#N/A</v>
      </c>
      <c r="E300" s="169" t="e">
        <f>'1.1'!F300/'1.1'!$D300</f>
        <v>#N/A</v>
      </c>
      <c r="F300" s="169" t="e">
        <f>'1.1'!G300/'1.1'!F300</f>
        <v>#N/A</v>
      </c>
      <c r="G300" s="169" t="e">
        <f>'1.1'!H300/'1.1'!$C300</f>
        <v>#N/A</v>
      </c>
      <c r="H300" s="169" t="e">
        <f>'1.1'!I300/'1.1'!$C300</f>
        <v>#N/A</v>
      </c>
      <c r="I300" s="169" t="e">
        <f>'1.1'!K300/'1.1'!$C300</f>
        <v>#N/A</v>
      </c>
      <c r="J300" s="171" t="e">
        <f>'1.1'!M300/'1.1'!$B300</f>
        <v>#N/A</v>
      </c>
    </row>
    <row r="301" spans="1:10" ht="12.75" customHeight="1" x14ac:dyDescent="0.25">
      <c r="A301" s="285">
        <v>2027.04</v>
      </c>
      <c r="B301" s="168" t="e">
        <f>'1.1'!C301/'1.1'!$B301</f>
        <v>#N/A</v>
      </c>
      <c r="C301" s="169" t="e">
        <f>'1.1'!D301/'1.1'!$C301</f>
        <v>#N/A</v>
      </c>
      <c r="D301" s="169" t="e">
        <f>'1.1'!E301/'1.1'!$D301</f>
        <v>#N/A</v>
      </c>
      <c r="E301" s="169" t="e">
        <f>'1.1'!F301/'1.1'!$D301</f>
        <v>#N/A</v>
      </c>
      <c r="F301" s="169" t="e">
        <f>'1.1'!G301/'1.1'!F301</f>
        <v>#N/A</v>
      </c>
      <c r="G301" s="169" t="e">
        <f>'1.1'!H301/'1.1'!$C301</f>
        <v>#N/A</v>
      </c>
      <c r="H301" s="169" t="e">
        <f>'1.1'!I301/'1.1'!$C301</f>
        <v>#N/A</v>
      </c>
      <c r="I301" s="169" t="e">
        <f>'1.1'!K301/'1.1'!$C301</f>
        <v>#N/A</v>
      </c>
      <c r="J301" s="171" t="e">
        <f>'1.1'!M301/'1.1'!$B301</f>
        <v>#N/A</v>
      </c>
    </row>
    <row r="302" spans="1:10" ht="12.75" customHeight="1" x14ac:dyDescent="0.25">
      <c r="A302" s="285">
        <v>2027.05</v>
      </c>
      <c r="B302" s="168" t="e">
        <f>'1.1'!C302/'1.1'!$B302</f>
        <v>#N/A</v>
      </c>
      <c r="C302" s="169" t="e">
        <f>'1.1'!D302/'1.1'!$C302</f>
        <v>#N/A</v>
      </c>
      <c r="D302" s="169" t="e">
        <f>'1.1'!E302/'1.1'!$D302</f>
        <v>#N/A</v>
      </c>
      <c r="E302" s="169" t="e">
        <f>'1.1'!F302/'1.1'!$D302</f>
        <v>#N/A</v>
      </c>
      <c r="F302" s="169" t="e">
        <f>'1.1'!G302/'1.1'!F302</f>
        <v>#N/A</v>
      </c>
      <c r="G302" s="169" t="e">
        <f>'1.1'!H302/'1.1'!$C302</f>
        <v>#N/A</v>
      </c>
      <c r="H302" s="169" t="e">
        <f>'1.1'!I302/'1.1'!$C302</f>
        <v>#N/A</v>
      </c>
      <c r="I302" s="169" t="e">
        <f>'1.1'!K302/'1.1'!$C302</f>
        <v>#N/A</v>
      </c>
      <c r="J302" s="171" t="e">
        <f>'1.1'!M302/'1.1'!$B302</f>
        <v>#N/A</v>
      </c>
    </row>
    <row r="303" spans="1:10" ht="12.75" customHeight="1" x14ac:dyDescent="0.25">
      <c r="A303" s="285">
        <v>2027.06</v>
      </c>
      <c r="B303" s="168" t="e">
        <f>'1.1'!C303/'1.1'!$B303</f>
        <v>#N/A</v>
      </c>
      <c r="C303" s="169" t="e">
        <f>'1.1'!D303/'1.1'!$C303</f>
        <v>#N/A</v>
      </c>
      <c r="D303" s="169" t="e">
        <f>'1.1'!E303/'1.1'!$D303</f>
        <v>#N/A</v>
      </c>
      <c r="E303" s="169" t="e">
        <f>'1.1'!F303/'1.1'!$D303</f>
        <v>#N/A</v>
      </c>
      <c r="F303" s="169" t="e">
        <f>'1.1'!G303/'1.1'!F303</f>
        <v>#N/A</v>
      </c>
      <c r="G303" s="169" t="e">
        <f>'1.1'!H303/'1.1'!$C303</f>
        <v>#N/A</v>
      </c>
      <c r="H303" s="169" t="e">
        <f>'1.1'!I303/'1.1'!$C303</f>
        <v>#N/A</v>
      </c>
      <c r="I303" s="169" t="e">
        <f>'1.1'!K303/'1.1'!$C303</f>
        <v>#N/A</v>
      </c>
      <c r="J303" s="171" t="e">
        <f>'1.1'!M303/'1.1'!$B303</f>
        <v>#N/A</v>
      </c>
    </row>
    <row r="304" spans="1:10" ht="12.75" customHeight="1" x14ac:dyDescent="0.25">
      <c r="A304" s="285">
        <v>2027.07</v>
      </c>
      <c r="B304" s="168" t="e">
        <f>'1.1'!C304/'1.1'!$B304</f>
        <v>#N/A</v>
      </c>
      <c r="C304" s="169" t="e">
        <f>'1.1'!D304/'1.1'!$C304</f>
        <v>#N/A</v>
      </c>
      <c r="D304" s="169" t="e">
        <f>'1.1'!E304/'1.1'!$D304</f>
        <v>#N/A</v>
      </c>
      <c r="E304" s="169" t="e">
        <f>'1.1'!F304/'1.1'!$D304</f>
        <v>#N/A</v>
      </c>
      <c r="F304" s="169" t="e">
        <f>'1.1'!G304/'1.1'!F304</f>
        <v>#N/A</v>
      </c>
      <c r="G304" s="169" t="e">
        <f>'1.1'!H304/'1.1'!$C304</f>
        <v>#N/A</v>
      </c>
      <c r="H304" s="169" t="e">
        <f>'1.1'!I304/'1.1'!$C304</f>
        <v>#N/A</v>
      </c>
      <c r="I304" s="169" t="e">
        <f>'1.1'!K304/'1.1'!$C304</f>
        <v>#N/A</v>
      </c>
      <c r="J304" s="171" t="e">
        <f>'1.1'!M304/'1.1'!$B304</f>
        <v>#N/A</v>
      </c>
    </row>
    <row r="305" spans="1:10" ht="12.75" customHeight="1" x14ac:dyDescent="0.25">
      <c r="A305" s="285">
        <v>2027.08</v>
      </c>
      <c r="B305" s="168" t="e">
        <f>'1.1'!C305/'1.1'!$B305</f>
        <v>#N/A</v>
      </c>
      <c r="C305" s="169" t="e">
        <f>'1.1'!D305/'1.1'!$C305</f>
        <v>#N/A</v>
      </c>
      <c r="D305" s="169" t="e">
        <f>'1.1'!E305/'1.1'!$D305</f>
        <v>#N/A</v>
      </c>
      <c r="E305" s="169" t="e">
        <f>'1.1'!F305/'1.1'!$D305</f>
        <v>#N/A</v>
      </c>
      <c r="F305" s="169" t="e">
        <f>'1.1'!G305/'1.1'!F305</f>
        <v>#N/A</v>
      </c>
      <c r="G305" s="169" t="e">
        <f>'1.1'!H305/'1.1'!$C305</f>
        <v>#N/A</v>
      </c>
      <c r="H305" s="169" t="e">
        <f>'1.1'!I305/'1.1'!$C305</f>
        <v>#N/A</v>
      </c>
      <c r="I305" s="169" t="e">
        <f>'1.1'!K305/'1.1'!$C305</f>
        <v>#N/A</v>
      </c>
      <c r="J305" s="171" t="e">
        <f>'1.1'!M305/'1.1'!$B305</f>
        <v>#N/A</v>
      </c>
    </row>
    <row r="306" spans="1:10" ht="12.75" customHeight="1" x14ac:dyDescent="0.25">
      <c r="A306" s="285">
        <v>2027.09</v>
      </c>
      <c r="B306" s="168" t="e">
        <f>'1.1'!C306/'1.1'!$B306</f>
        <v>#N/A</v>
      </c>
      <c r="C306" s="169" t="e">
        <f>'1.1'!D306/'1.1'!$C306</f>
        <v>#N/A</v>
      </c>
      <c r="D306" s="169" t="e">
        <f>'1.1'!E306/'1.1'!$D306</f>
        <v>#N/A</v>
      </c>
      <c r="E306" s="169" t="e">
        <f>'1.1'!F306/'1.1'!$D306</f>
        <v>#N/A</v>
      </c>
      <c r="F306" s="169" t="e">
        <f>'1.1'!G306/'1.1'!F306</f>
        <v>#N/A</v>
      </c>
      <c r="G306" s="169" t="e">
        <f>'1.1'!H306/'1.1'!$C306</f>
        <v>#N/A</v>
      </c>
      <c r="H306" s="169" t="e">
        <f>'1.1'!I306/'1.1'!$C306</f>
        <v>#N/A</v>
      </c>
      <c r="I306" s="169" t="e">
        <f>'1.1'!K306/'1.1'!$C306</f>
        <v>#N/A</v>
      </c>
      <c r="J306" s="171" t="e">
        <f>'1.1'!M306/'1.1'!$B306</f>
        <v>#N/A</v>
      </c>
    </row>
    <row r="307" spans="1:10" ht="12.75" customHeight="1" x14ac:dyDescent="0.25">
      <c r="A307" s="285">
        <v>2027.1</v>
      </c>
      <c r="B307" s="168" t="e">
        <f>'1.1'!C307/'1.1'!$B307</f>
        <v>#N/A</v>
      </c>
      <c r="C307" s="169" t="e">
        <f>'1.1'!D307/'1.1'!$C307</f>
        <v>#N/A</v>
      </c>
      <c r="D307" s="169" t="e">
        <f>'1.1'!E307/'1.1'!$D307</f>
        <v>#N/A</v>
      </c>
      <c r="E307" s="169" t="e">
        <f>'1.1'!F307/'1.1'!$D307</f>
        <v>#N/A</v>
      </c>
      <c r="F307" s="169" t="e">
        <f>'1.1'!G307/'1.1'!F307</f>
        <v>#N/A</v>
      </c>
      <c r="G307" s="169" t="e">
        <f>'1.1'!H307/'1.1'!$C307</f>
        <v>#N/A</v>
      </c>
      <c r="H307" s="169" t="e">
        <f>'1.1'!I307/'1.1'!$C307</f>
        <v>#N/A</v>
      </c>
      <c r="I307" s="169" t="e">
        <f>'1.1'!K307/'1.1'!$C307</f>
        <v>#N/A</v>
      </c>
      <c r="J307" s="171" t="e">
        <f>'1.1'!M307/'1.1'!$B307</f>
        <v>#N/A</v>
      </c>
    </row>
    <row r="308" spans="1:10" ht="12.75" customHeight="1" x14ac:dyDescent="0.25">
      <c r="A308" s="285">
        <v>2027.11</v>
      </c>
      <c r="B308" s="168" t="e">
        <f>'1.1'!C308/'1.1'!$B308</f>
        <v>#N/A</v>
      </c>
      <c r="C308" s="169" t="e">
        <f>'1.1'!D308/'1.1'!$C308</f>
        <v>#N/A</v>
      </c>
      <c r="D308" s="169" t="e">
        <f>'1.1'!E308/'1.1'!$D308</f>
        <v>#N/A</v>
      </c>
      <c r="E308" s="169" t="e">
        <f>'1.1'!F308/'1.1'!$D308</f>
        <v>#N/A</v>
      </c>
      <c r="F308" s="169" t="e">
        <f>'1.1'!G308/'1.1'!F308</f>
        <v>#N/A</v>
      </c>
      <c r="G308" s="169" t="e">
        <f>'1.1'!H308/'1.1'!$C308</f>
        <v>#N/A</v>
      </c>
      <c r="H308" s="169" t="e">
        <f>'1.1'!I308/'1.1'!$C308</f>
        <v>#N/A</v>
      </c>
      <c r="I308" s="169" t="e">
        <f>'1.1'!K308/'1.1'!$C308</f>
        <v>#N/A</v>
      </c>
      <c r="J308" s="171" t="e">
        <f>'1.1'!M308/'1.1'!$B308</f>
        <v>#N/A</v>
      </c>
    </row>
    <row r="309" spans="1:10" ht="12.75" customHeight="1" x14ac:dyDescent="0.25">
      <c r="A309" s="285">
        <v>2027.12</v>
      </c>
      <c r="B309" s="168" t="e">
        <f>'1.1'!C309/'1.1'!$B309</f>
        <v>#N/A</v>
      </c>
      <c r="C309" s="169" t="e">
        <f>'1.1'!D309/'1.1'!$C309</f>
        <v>#N/A</v>
      </c>
      <c r="D309" s="169" t="e">
        <f>'1.1'!E309/'1.1'!$D309</f>
        <v>#N/A</v>
      </c>
      <c r="E309" s="169" t="e">
        <f>'1.1'!F309/'1.1'!$D309</f>
        <v>#N/A</v>
      </c>
      <c r="F309" s="169" t="e">
        <f>'1.1'!G309/'1.1'!F309</f>
        <v>#N/A</v>
      </c>
      <c r="G309" s="169" t="e">
        <f>'1.1'!H309/'1.1'!$C309</f>
        <v>#N/A</v>
      </c>
      <c r="H309" s="169" t="e">
        <f>'1.1'!I309/'1.1'!$C309</f>
        <v>#N/A</v>
      </c>
      <c r="I309" s="169" t="e">
        <f>'1.1'!K309/'1.1'!$C309</f>
        <v>#N/A</v>
      </c>
      <c r="J309" s="171" t="e">
        <f>'1.1'!M309/'1.1'!$B309</f>
        <v>#N/A</v>
      </c>
    </row>
    <row r="310" spans="1:10" ht="12.75" customHeight="1" x14ac:dyDescent="0.25">
      <c r="A310" s="285">
        <v>2028.01</v>
      </c>
      <c r="B310" s="168" t="e">
        <f>'1.1'!C310/'1.1'!$B310</f>
        <v>#N/A</v>
      </c>
      <c r="C310" s="169" t="e">
        <f>'1.1'!D310/'1.1'!$C310</f>
        <v>#N/A</v>
      </c>
      <c r="D310" s="169" t="e">
        <f>'1.1'!E310/'1.1'!$D310</f>
        <v>#N/A</v>
      </c>
      <c r="E310" s="169" t="e">
        <f>'1.1'!F310/'1.1'!$D310</f>
        <v>#N/A</v>
      </c>
      <c r="F310" s="169" t="e">
        <f>'1.1'!G310/'1.1'!F310</f>
        <v>#N/A</v>
      </c>
      <c r="G310" s="169" t="e">
        <f>'1.1'!H310/'1.1'!$C310</f>
        <v>#N/A</v>
      </c>
      <c r="H310" s="169" t="e">
        <f>'1.1'!I310/'1.1'!$C310</f>
        <v>#N/A</v>
      </c>
      <c r="I310" s="169" t="e">
        <f>'1.1'!K310/'1.1'!$C310</f>
        <v>#N/A</v>
      </c>
      <c r="J310" s="171" t="e">
        <f>'1.1'!M310/'1.1'!$B310</f>
        <v>#N/A</v>
      </c>
    </row>
    <row r="311" spans="1:10" ht="12.75" customHeight="1" x14ac:dyDescent="0.25">
      <c r="A311" s="285">
        <v>2028.02</v>
      </c>
      <c r="B311" s="168" t="e">
        <f>'1.1'!C311/'1.1'!$B311</f>
        <v>#N/A</v>
      </c>
      <c r="C311" s="169" t="e">
        <f>'1.1'!D311/'1.1'!$C311</f>
        <v>#N/A</v>
      </c>
      <c r="D311" s="169" t="e">
        <f>'1.1'!E311/'1.1'!$D311</f>
        <v>#N/A</v>
      </c>
      <c r="E311" s="169" t="e">
        <f>'1.1'!F311/'1.1'!$D311</f>
        <v>#N/A</v>
      </c>
      <c r="F311" s="169" t="e">
        <f>'1.1'!G311/'1.1'!F311</f>
        <v>#N/A</v>
      </c>
      <c r="G311" s="169" t="e">
        <f>'1.1'!H311/'1.1'!$C311</f>
        <v>#N/A</v>
      </c>
      <c r="H311" s="169" t="e">
        <f>'1.1'!I311/'1.1'!$C311</f>
        <v>#N/A</v>
      </c>
      <c r="I311" s="169" t="e">
        <f>'1.1'!K311/'1.1'!$C311</f>
        <v>#N/A</v>
      </c>
      <c r="J311" s="171" t="e">
        <f>'1.1'!M311/'1.1'!$B311</f>
        <v>#N/A</v>
      </c>
    </row>
    <row r="312" spans="1:10" ht="12.75" customHeight="1" x14ac:dyDescent="0.25">
      <c r="A312" s="285">
        <v>2028.03</v>
      </c>
      <c r="B312" s="168" t="e">
        <f>'1.1'!C312/'1.1'!$B312</f>
        <v>#N/A</v>
      </c>
      <c r="C312" s="169" t="e">
        <f>'1.1'!D312/'1.1'!$C312</f>
        <v>#N/A</v>
      </c>
      <c r="D312" s="169" t="e">
        <f>'1.1'!E312/'1.1'!$D312</f>
        <v>#N/A</v>
      </c>
      <c r="E312" s="169" t="e">
        <f>'1.1'!F312/'1.1'!$D312</f>
        <v>#N/A</v>
      </c>
      <c r="F312" s="169" t="e">
        <f>'1.1'!G312/'1.1'!F312</f>
        <v>#N/A</v>
      </c>
      <c r="G312" s="169" t="e">
        <f>'1.1'!H312/'1.1'!$C312</f>
        <v>#N/A</v>
      </c>
      <c r="H312" s="169" t="e">
        <f>'1.1'!I312/'1.1'!$C312</f>
        <v>#N/A</v>
      </c>
      <c r="I312" s="169" t="e">
        <f>'1.1'!K312/'1.1'!$C312</f>
        <v>#N/A</v>
      </c>
      <c r="J312" s="171" t="e">
        <f>'1.1'!M312/'1.1'!$B312</f>
        <v>#N/A</v>
      </c>
    </row>
    <row r="313" spans="1:10" ht="12.75" customHeight="1" x14ac:dyDescent="0.25">
      <c r="A313" s="285">
        <v>2028.04</v>
      </c>
      <c r="B313" s="168" t="e">
        <f>'1.1'!C313/'1.1'!$B313</f>
        <v>#N/A</v>
      </c>
      <c r="C313" s="169" t="e">
        <f>'1.1'!D313/'1.1'!$C313</f>
        <v>#N/A</v>
      </c>
      <c r="D313" s="169" t="e">
        <f>'1.1'!E313/'1.1'!$D313</f>
        <v>#N/A</v>
      </c>
      <c r="E313" s="169" t="e">
        <f>'1.1'!F313/'1.1'!$D313</f>
        <v>#N/A</v>
      </c>
      <c r="F313" s="169" t="e">
        <f>'1.1'!G313/'1.1'!F313</f>
        <v>#N/A</v>
      </c>
      <c r="G313" s="169" t="e">
        <f>'1.1'!H313/'1.1'!$C313</f>
        <v>#N/A</v>
      </c>
      <c r="H313" s="169" t="e">
        <f>'1.1'!I313/'1.1'!$C313</f>
        <v>#N/A</v>
      </c>
      <c r="I313" s="169" t="e">
        <f>'1.1'!K313/'1.1'!$C313</f>
        <v>#N/A</v>
      </c>
      <c r="J313" s="171" t="e">
        <f>'1.1'!M313/'1.1'!$B313</f>
        <v>#N/A</v>
      </c>
    </row>
    <row r="314" spans="1:10" ht="12.75" customHeight="1" x14ac:dyDescent="0.25">
      <c r="A314" s="285">
        <v>2028.05</v>
      </c>
      <c r="B314" s="168" t="e">
        <f>'1.1'!C314/'1.1'!$B314</f>
        <v>#N/A</v>
      </c>
      <c r="C314" s="169" t="e">
        <f>'1.1'!D314/'1.1'!$C314</f>
        <v>#N/A</v>
      </c>
      <c r="D314" s="169" t="e">
        <f>'1.1'!E314/'1.1'!$D314</f>
        <v>#N/A</v>
      </c>
      <c r="E314" s="169" t="e">
        <f>'1.1'!F314/'1.1'!$D314</f>
        <v>#N/A</v>
      </c>
      <c r="F314" s="169" t="e">
        <f>'1.1'!G314/'1.1'!F314</f>
        <v>#N/A</v>
      </c>
      <c r="G314" s="169" t="e">
        <f>'1.1'!H314/'1.1'!$C314</f>
        <v>#N/A</v>
      </c>
      <c r="H314" s="169" t="e">
        <f>'1.1'!I314/'1.1'!$C314</f>
        <v>#N/A</v>
      </c>
      <c r="I314" s="169" t="e">
        <f>'1.1'!K314/'1.1'!$C314</f>
        <v>#N/A</v>
      </c>
      <c r="J314" s="171" t="e">
        <f>'1.1'!M314/'1.1'!$B314</f>
        <v>#N/A</v>
      </c>
    </row>
    <row r="315" spans="1:10" ht="12.75" customHeight="1" x14ac:dyDescent="0.25">
      <c r="A315" s="285">
        <v>2028.06</v>
      </c>
      <c r="B315" s="168" t="e">
        <f>'1.1'!C315/'1.1'!$B315</f>
        <v>#N/A</v>
      </c>
      <c r="C315" s="169" t="e">
        <f>'1.1'!D315/'1.1'!$C315</f>
        <v>#N/A</v>
      </c>
      <c r="D315" s="169" t="e">
        <f>'1.1'!E315/'1.1'!$D315</f>
        <v>#N/A</v>
      </c>
      <c r="E315" s="169" t="e">
        <f>'1.1'!F315/'1.1'!$D315</f>
        <v>#N/A</v>
      </c>
      <c r="F315" s="169" t="e">
        <f>'1.1'!G315/'1.1'!F315</f>
        <v>#N/A</v>
      </c>
      <c r="G315" s="169" t="e">
        <f>'1.1'!H315/'1.1'!$C315</f>
        <v>#N/A</v>
      </c>
      <c r="H315" s="169" t="e">
        <f>'1.1'!I315/'1.1'!$C315</f>
        <v>#N/A</v>
      </c>
      <c r="I315" s="169" t="e">
        <f>'1.1'!K315/'1.1'!$C315</f>
        <v>#N/A</v>
      </c>
      <c r="J315" s="171" t="e">
        <f>'1.1'!M315/'1.1'!$B315</f>
        <v>#N/A</v>
      </c>
    </row>
    <row r="316" spans="1:10" ht="12.75" customHeight="1" x14ac:dyDescent="0.25">
      <c r="A316" s="285">
        <v>2028.07</v>
      </c>
      <c r="B316" s="168" t="e">
        <f>'1.1'!C316/'1.1'!$B316</f>
        <v>#N/A</v>
      </c>
      <c r="C316" s="169" t="e">
        <f>'1.1'!D316/'1.1'!$C316</f>
        <v>#N/A</v>
      </c>
      <c r="D316" s="169" t="e">
        <f>'1.1'!E316/'1.1'!$D316</f>
        <v>#N/A</v>
      </c>
      <c r="E316" s="169" t="e">
        <f>'1.1'!F316/'1.1'!$D316</f>
        <v>#N/A</v>
      </c>
      <c r="F316" s="169" t="e">
        <f>'1.1'!G316/'1.1'!F316</f>
        <v>#N/A</v>
      </c>
      <c r="G316" s="169" t="e">
        <f>'1.1'!H316/'1.1'!$C316</f>
        <v>#N/A</v>
      </c>
      <c r="H316" s="169" t="e">
        <f>'1.1'!I316/'1.1'!$C316</f>
        <v>#N/A</v>
      </c>
      <c r="I316" s="169" t="e">
        <f>'1.1'!K316/'1.1'!$C316</f>
        <v>#N/A</v>
      </c>
      <c r="J316" s="171" t="e">
        <f>'1.1'!M316/'1.1'!$B316</f>
        <v>#N/A</v>
      </c>
    </row>
    <row r="317" spans="1:10" ht="12.75" customHeight="1" x14ac:dyDescent="0.25">
      <c r="A317" s="285">
        <v>2028.08</v>
      </c>
      <c r="B317" s="168" t="e">
        <f>'1.1'!C317/'1.1'!$B317</f>
        <v>#N/A</v>
      </c>
      <c r="C317" s="169" t="e">
        <f>'1.1'!D317/'1.1'!$C317</f>
        <v>#N/A</v>
      </c>
      <c r="D317" s="169" t="e">
        <f>'1.1'!E317/'1.1'!$D317</f>
        <v>#N/A</v>
      </c>
      <c r="E317" s="169" t="e">
        <f>'1.1'!F317/'1.1'!$D317</f>
        <v>#N/A</v>
      </c>
      <c r="F317" s="169" t="e">
        <f>'1.1'!G317/'1.1'!F317</f>
        <v>#N/A</v>
      </c>
      <c r="G317" s="169" t="e">
        <f>'1.1'!H317/'1.1'!$C317</f>
        <v>#N/A</v>
      </c>
      <c r="H317" s="169" t="e">
        <f>'1.1'!I317/'1.1'!$C317</f>
        <v>#N/A</v>
      </c>
      <c r="I317" s="169" t="e">
        <f>'1.1'!K317/'1.1'!$C317</f>
        <v>#N/A</v>
      </c>
      <c r="J317" s="171" t="e">
        <f>'1.1'!M317/'1.1'!$B317</f>
        <v>#N/A</v>
      </c>
    </row>
    <row r="318" spans="1:10" ht="12.75" customHeight="1" x14ac:dyDescent="0.25">
      <c r="A318" s="285">
        <v>2028.09</v>
      </c>
      <c r="B318" s="168" t="e">
        <f>'1.1'!C318/'1.1'!$B318</f>
        <v>#N/A</v>
      </c>
      <c r="C318" s="169" t="e">
        <f>'1.1'!D318/'1.1'!$C318</f>
        <v>#N/A</v>
      </c>
      <c r="D318" s="169" t="e">
        <f>'1.1'!E318/'1.1'!$D318</f>
        <v>#N/A</v>
      </c>
      <c r="E318" s="169" t="e">
        <f>'1.1'!F318/'1.1'!$D318</f>
        <v>#N/A</v>
      </c>
      <c r="F318" s="169" t="e">
        <f>'1.1'!G318/'1.1'!F318</f>
        <v>#N/A</v>
      </c>
      <c r="G318" s="169" t="e">
        <f>'1.1'!H318/'1.1'!$C318</f>
        <v>#N/A</v>
      </c>
      <c r="H318" s="169" t="e">
        <f>'1.1'!I318/'1.1'!$C318</f>
        <v>#N/A</v>
      </c>
      <c r="I318" s="169" t="e">
        <f>'1.1'!K318/'1.1'!$C318</f>
        <v>#N/A</v>
      </c>
      <c r="J318" s="171" t="e">
        <f>'1.1'!M318/'1.1'!$B318</f>
        <v>#N/A</v>
      </c>
    </row>
    <row r="319" spans="1:10" ht="12.75" customHeight="1" x14ac:dyDescent="0.25">
      <c r="A319" s="285">
        <v>2028.1</v>
      </c>
      <c r="B319" s="168" t="e">
        <f>'1.1'!C319/'1.1'!$B319</f>
        <v>#N/A</v>
      </c>
      <c r="C319" s="169" t="e">
        <f>'1.1'!D319/'1.1'!$C319</f>
        <v>#N/A</v>
      </c>
      <c r="D319" s="169" t="e">
        <f>'1.1'!E319/'1.1'!$D319</f>
        <v>#N/A</v>
      </c>
      <c r="E319" s="169" t="e">
        <f>'1.1'!F319/'1.1'!$D319</f>
        <v>#N/A</v>
      </c>
      <c r="F319" s="169" t="e">
        <f>'1.1'!G319/'1.1'!F319</f>
        <v>#N/A</v>
      </c>
      <c r="G319" s="169" t="e">
        <f>'1.1'!H319/'1.1'!$C319</f>
        <v>#N/A</v>
      </c>
      <c r="H319" s="169" t="e">
        <f>'1.1'!I319/'1.1'!$C319</f>
        <v>#N/A</v>
      </c>
      <c r="I319" s="169" t="e">
        <f>'1.1'!K319/'1.1'!$C319</f>
        <v>#N/A</v>
      </c>
      <c r="J319" s="171" t="e">
        <f>'1.1'!M319/'1.1'!$B319</f>
        <v>#N/A</v>
      </c>
    </row>
    <row r="320" spans="1:10" ht="12.75" customHeight="1" x14ac:dyDescent="0.25">
      <c r="A320" s="285">
        <v>2028.11</v>
      </c>
      <c r="B320" s="168" t="e">
        <f>'1.1'!C320/'1.1'!$B320</f>
        <v>#N/A</v>
      </c>
      <c r="C320" s="169" t="e">
        <f>'1.1'!D320/'1.1'!$C320</f>
        <v>#N/A</v>
      </c>
      <c r="D320" s="169" t="e">
        <f>'1.1'!E320/'1.1'!$D320</f>
        <v>#N/A</v>
      </c>
      <c r="E320" s="169" t="e">
        <f>'1.1'!F320/'1.1'!$D320</f>
        <v>#N/A</v>
      </c>
      <c r="F320" s="169" t="e">
        <f>'1.1'!G320/'1.1'!F320</f>
        <v>#N/A</v>
      </c>
      <c r="G320" s="169" t="e">
        <f>'1.1'!H320/'1.1'!$C320</f>
        <v>#N/A</v>
      </c>
      <c r="H320" s="169" t="e">
        <f>'1.1'!I320/'1.1'!$C320</f>
        <v>#N/A</v>
      </c>
      <c r="I320" s="169" t="e">
        <f>'1.1'!K320/'1.1'!$C320</f>
        <v>#N/A</v>
      </c>
      <c r="J320" s="171" t="e">
        <f>'1.1'!M320/'1.1'!$B320</f>
        <v>#N/A</v>
      </c>
    </row>
    <row r="321" spans="1:10" ht="12.75" customHeight="1" x14ac:dyDescent="0.25">
      <c r="A321" s="285">
        <v>2028.12</v>
      </c>
      <c r="B321" s="168" t="e">
        <f>'1.1'!C321/'1.1'!$B321</f>
        <v>#N/A</v>
      </c>
      <c r="C321" s="169" t="e">
        <f>'1.1'!D321/'1.1'!$C321</f>
        <v>#N/A</v>
      </c>
      <c r="D321" s="169" t="e">
        <f>'1.1'!E321/'1.1'!$D321</f>
        <v>#N/A</v>
      </c>
      <c r="E321" s="169" t="e">
        <f>'1.1'!F321/'1.1'!$D321</f>
        <v>#N/A</v>
      </c>
      <c r="F321" s="169" t="e">
        <f>'1.1'!G321/'1.1'!F321</f>
        <v>#N/A</v>
      </c>
      <c r="G321" s="169" t="e">
        <f>'1.1'!H321/'1.1'!$C321</f>
        <v>#N/A</v>
      </c>
      <c r="H321" s="169" t="e">
        <f>'1.1'!I321/'1.1'!$C321</f>
        <v>#N/A</v>
      </c>
      <c r="I321" s="169" t="e">
        <f>'1.1'!K321/'1.1'!$C321</f>
        <v>#N/A</v>
      </c>
      <c r="J321" s="171" t="e">
        <f>'1.1'!M321/'1.1'!$B321</f>
        <v>#N/A</v>
      </c>
    </row>
    <row r="322" spans="1:10" ht="12.75" customHeight="1" x14ac:dyDescent="0.25">
      <c r="A322" s="285">
        <v>2029.01</v>
      </c>
      <c r="B322" s="168" t="e">
        <f>'1.1'!C322/'1.1'!$B322</f>
        <v>#N/A</v>
      </c>
      <c r="C322" s="169" t="e">
        <f>'1.1'!D322/'1.1'!$C322</f>
        <v>#N/A</v>
      </c>
      <c r="D322" s="169" t="e">
        <f>'1.1'!E322/'1.1'!$D322</f>
        <v>#N/A</v>
      </c>
      <c r="E322" s="169" t="e">
        <f>'1.1'!F322/'1.1'!$D322</f>
        <v>#N/A</v>
      </c>
      <c r="F322" s="169" t="e">
        <f>'1.1'!G322/'1.1'!F322</f>
        <v>#N/A</v>
      </c>
      <c r="G322" s="169" t="e">
        <f>'1.1'!H322/'1.1'!$C322</f>
        <v>#N/A</v>
      </c>
      <c r="H322" s="169" t="e">
        <f>'1.1'!I322/'1.1'!$C322</f>
        <v>#N/A</v>
      </c>
      <c r="I322" s="169" t="e">
        <f>'1.1'!K322/'1.1'!$C322</f>
        <v>#N/A</v>
      </c>
      <c r="J322" s="171" t="e">
        <f>'1.1'!M322/'1.1'!$B322</f>
        <v>#N/A</v>
      </c>
    </row>
    <row r="323" spans="1:10" ht="12.75" customHeight="1" x14ac:dyDescent="0.25">
      <c r="A323" s="285">
        <v>2029.02</v>
      </c>
      <c r="B323" s="168" t="e">
        <f>'1.1'!C323/'1.1'!$B323</f>
        <v>#N/A</v>
      </c>
      <c r="C323" s="169" t="e">
        <f>'1.1'!D323/'1.1'!$C323</f>
        <v>#N/A</v>
      </c>
      <c r="D323" s="169" t="e">
        <f>'1.1'!E323/'1.1'!$D323</f>
        <v>#N/A</v>
      </c>
      <c r="E323" s="169" t="e">
        <f>'1.1'!F323/'1.1'!$D323</f>
        <v>#N/A</v>
      </c>
      <c r="F323" s="169" t="e">
        <f>'1.1'!G323/'1.1'!F323</f>
        <v>#N/A</v>
      </c>
      <c r="G323" s="169" t="e">
        <f>'1.1'!H323/'1.1'!$C323</f>
        <v>#N/A</v>
      </c>
      <c r="H323" s="169" t="e">
        <f>'1.1'!I323/'1.1'!$C323</f>
        <v>#N/A</v>
      </c>
      <c r="I323" s="169" t="e">
        <f>'1.1'!K323/'1.1'!$C323</f>
        <v>#N/A</v>
      </c>
      <c r="J323" s="171" t="e">
        <f>'1.1'!M323/'1.1'!$B323</f>
        <v>#N/A</v>
      </c>
    </row>
    <row r="324" spans="1:10" ht="12.75" customHeight="1" x14ac:dyDescent="0.25">
      <c r="A324" s="285">
        <v>2029.03</v>
      </c>
      <c r="B324" s="168" t="e">
        <f>'1.1'!C324/'1.1'!$B324</f>
        <v>#N/A</v>
      </c>
      <c r="C324" s="169" t="e">
        <f>'1.1'!D324/'1.1'!$C324</f>
        <v>#N/A</v>
      </c>
      <c r="D324" s="169" t="e">
        <f>'1.1'!E324/'1.1'!$D324</f>
        <v>#N/A</v>
      </c>
      <c r="E324" s="169" t="e">
        <f>'1.1'!F324/'1.1'!$D324</f>
        <v>#N/A</v>
      </c>
      <c r="F324" s="169" t="e">
        <f>'1.1'!G324/'1.1'!F324</f>
        <v>#N/A</v>
      </c>
      <c r="G324" s="169" t="e">
        <f>'1.1'!H324/'1.1'!$C324</f>
        <v>#N/A</v>
      </c>
      <c r="H324" s="169" t="e">
        <f>'1.1'!I324/'1.1'!$C324</f>
        <v>#N/A</v>
      </c>
      <c r="I324" s="169" t="e">
        <f>'1.1'!K324/'1.1'!$C324</f>
        <v>#N/A</v>
      </c>
      <c r="J324" s="171" t="e">
        <f>'1.1'!M324/'1.1'!$B324</f>
        <v>#N/A</v>
      </c>
    </row>
    <row r="325" spans="1:10" ht="12.75" customHeight="1" x14ac:dyDescent="0.25">
      <c r="A325" s="285">
        <v>2029.04</v>
      </c>
      <c r="B325" s="168" t="e">
        <f>'1.1'!C325/'1.1'!$B325</f>
        <v>#N/A</v>
      </c>
      <c r="C325" s="169" t="e">
        <f>'1.1'!D325/'1.1'!$C325</f>
        <v>#N/A</v>
      </c>
      <c r="D325" s="169" t="e">
        <f>'1.1'!E325/'1.1'!$D325</f>
        <v>#N/A</v>
      </c>
      <c r="E325" s="169" t="e">
        <f>'1.1'!F325/'1.1'!$D325</f>
        <v>#N/A</v>
      </c>
      <c r="F325" s="169" t="e">
        <f>'1.1'!G325/'1.1'!F325</f>
        <v>#N/A</v>
      </c>
      <c r="G325" s="169" t="e">
        <f>'1.1'!H325/'1.1'!$C325</f>
        <v>#N/A</v>
      </c>
      <c r="H325" s="169" t="e">
        <f>'1.1'!I325/'1.1'!$C325</f>
        <v>#N/A</v>
      </c>
      <c r="I325" s="169" t="e">
        <f>'1.1'!K325/'1.1'!$C325</f>
        <v>#N/A</v>
      </c>
      <c r="J325" s="171" t="e">
        <f>'1.1'!M325/'1.1'!$B325</f>
        <v>#N/A</v>
      </c>
    </row>
    <row r="326" spans="1:10" ht="12.75" customHeight="1" x14ac:dyDescent="0.25">
      <c r="A326" s="285">
        <v>2029.05</v>
      </c>
      <c r="B326" s="168" t="e">
        <f>'1.1'!C326/'1.1'!$B326</f>
        <v>#N/A</v>
      </c>
      <c r="C326" s="169" t="e">
        <f>'1.1'!D326/'1.1'!$C326</f>
        <v>#N/A</v>
      </c>
      <c r="D326" s="169" t="e">
        <f>'1.1'!E326/'1.1'!$D326</f>
        <v>#N/A</v>
      </c>
      <c r="E326" s="169" t="e">
        <f>'1.1'!F326/'1.1'!$D326</f>
        <v>#N/A</v>
      </c>
      <c r="F326" s="169" t="e">
        <f>'1.1'!G326/'1.1'!F326</f>
        <v>#N/A</v>
      </c>
      <c r="G326" s="169" t="e">
        <f>'1.1'!H326/'1.1'!$C326</f>
        <v>#N/A</v>
      </c>
      <c r="H326" s="169" t="e">
        <f>'1.1'!I326/'1.1'!$C326</f>
        <v>#N/A</v>
      </c>
      <c r="I326" s="169" t="e">
        <f>'1.1'!K326/'1.1'!$C326</f>
        <v>#N/A</v>
      </c>
      <c r="J326" s="171" t="e">
        <f>'1.1'!M326/'1.1'!$B326</f>
        <v>#N/A</v>
      </c>
    </row>
    <row r="327" spans="1:10" ht="12.75" customHeight="1" x14ac:dyDescent="0.25">
      <c r="A327" s="285">
        <v>2029.06</v>
      </c>
      <c r="B327" s="168" t="e">
        <f>'1.1'!C327/'1.1'!$B327</f>
        <v>#N/A</v>
      </c>
      <c r="C327" s="169" t="e">
        <f>'1.1'!D327/'1.1'!$C327</f>
        <v>#N/A</v>
      </c>
      <c r="D327" s="169" t="e">
        <f>'1.1'!E327/'1.1'!$D327</f>
        <v>#N/A</v>
      </c>
      <c r="E327" s="169" t="e">
        <f>'1.1'!F327/'1.1'!$D327</f>
        <v>#N/A</v>
      </c>
      <c r="F327" s="169" t="e">
        <f>'1.1'!G327/'1.1'!F327</f>
        <v>#N/A</v>
      </c>
      <c r="G327" s="169" t="e">
        <f>'1.1'!H327/'1.1'!$C327</f>
        <v>#N/A</v>
      </c>
      <c r="H327" s="169" t="e">
        <f>'1.1'!I327/'1.1'!$C327</f>
        <v>#N/A</v>
      </c>
      <c r="I327" s="169" t="e">
        <f>'1.1'!K327/'1.1'!$C327</f>
        <v>#N/A</v>
      </c>
      <c r="J327" s="171" t="e">
        <f>'1.1'!M327/'1.1'!$B327</f>
        <v>#N/A</v>
      </c>
    </row>
    <row r="328" spans="1:10" ht="12.75" customHeight="1" x14ac:dyDescent="0.25">
      <c r="A328" s="285">
        <v>2029.07</v>
      </c>
      <c r="B328" s="168" t="e">
        <f>'1.1'!C328/'1.1'!$B328</f>
        <v>#N/A</v>
      </c>
      <c r="C328" s="169" t="e">
        <f>'1.1'!D328/'1.1'!$C328</f>
        <v>#N/A</v>
      </c>
      <c r="D328" s="169" t="e">
        <f>'1.1'!E328/'1.1'!$D328</f>
        <v>#N/A</v>
      </c>
      <c r="E328" s="169" t="e">
        <f>'1.1'!F328/'1.1'!$D328</f>
        <v>#N/A</v>
      </c>
      <c r="F328" s="169" t="e">
        <f>'1.1'!G328/'1.1'!F328</f>
        <v>#N/A</v>
      </c>
      <c r="G328" s="169" t="e">
        <f>'1.1'!H328/'1.1'!$C328</f>
        <v>#N/A</v>
      </c>
      <c r="H328" s="169" t="e">
        <f>'1.1'!I328/'1.1'!$C328</f>
        <v>#N/A</v>
      </c>
      <c r="I328" s="169" t="e">
        <f>'1.1'!K328/'1.1'!$C328</f>
        <v>#N/A</v>
      </c>
      <c r="J328" s="171" t="e">
        <f>'1.1'!M328/'1.1'!$B328</f>
        <v>#N/A</v>
      </c>
    </row>
    <row r="329" spans="1:10" ht="12.75" customHeight="1" x14ac:dyDescent="0.25">
      <c r="A329" s="285">
        <v>2029.08</v>
      </c>
      <c r="B329" s="168" t="e">
        <f>'1.1'!C329/'1.1'!$B329</f>
        <v>#N/A</v>
      </c>
      <c r="C329" s="169" t="e">
        <f>'1.1'!D329/'1.1'!$C329</f>
        <v>#N/A</v>
      </c>
      <c r="D329" s="169" t="e">
        <f>'1.1'!E329/'1.1'!$D329</f>
        <v>#N/A</v>
      </c>
      <c r="E329" s="169" t="e">
        <f>'1.1'!F329/'1.1'!$D329</f>
        <v>#N/A</v>
      </c>
      <c r="F329" s="169" t="e">
        <f>'1.1'!G329/'1.1'!F329</f>
        <v>#N/A</v>
      </c>
      <c r="G329" s="169" t="e">
        <f>'1.1'!H329/'1.1'!$C329</f>
        <v>#N/A</v>
      </c>
      <c r="H329" s="169" t="e">
        <f>'1.1'!I329/'1.1'!$C329</f>
        <v>#N/A</v>
      </c>
      <c r="I329" s="169" t="e">
        <f>'1.1'!K329/'1.1'!$C329</f>
        <v>#N/A</v>
      </c>
      <c r="J329" s="171" t="e">
        <f>'1.1'!M329/'1.1'!$B329</f>
        <v>#N/A</v>
      </c>
    </row>
    <row r="330" spans="1:10" ht="12.75" customHeight="1" x14ac:dyDescent="0.25">
      <c r="A330" s="285">
        <v>2029.09</v>
      </c>
      <c r="B330" s="168" t="e">
        <f>'1.1'!C330/'1.1'!$B330</f>
        <v>#N/A</v>
      </c>
      <c r="C330" s="169" t="e">
        <f>'1.1'!D330/'1.1'!$C330</f>
        <v>#N/A</v>
      </c>
      <c r="D330" s="169" t="e">
        <f>'1.1'!E330/'1.1'!$D330</f>
        <v>#N/A</v>
      </c>
      <c r="E330" s="169" t="e">
        <f>'1.1'!F330/'1.1'!$D330</f>
        <v>#N/A</v>
      </c>
      <c r="F330" s="169" t="e">
        <f>'1.1'!G330/'1.1'!F330</f>
        <v>#N/A</v>
      </c>
      <c r="G330" s="169" t="e">
        <f>'1.1'!H330/'1.1'!$C330</f>
        <v>#N/A</v>
      </c>
      <c r="H330" s="169" t="e">
        <f>'1.1'!I330/'1.1'!$C330</f>
        <v>#N/A</v>
      </c>
      <c r="I330" s="169" t="e">
        <f>'1.1'!K330/'1.1'!$C330</f>
        <v>#N/A</v>
      </c>
      <c r="J330" s="171" t="e">
        <f>'1.1'!M330/'1.1'!$B330</f>
        <v>#N/A</v>
      </c>
    </row>
    <row r="331" spans="1:10" ht="12.75" customHeight="1" x14ac:dyDescent="0.25">
      <c r="A331" s="285">
        <v>2029.1</v>
      </c>
      <c r="B331" s="168" t="e">
        <f>'1.1'!C331/'1.1'!$B331</f>
        <v>#N/A</v>
      </c>
      <c r="C331" s="169" t="e">
        <f>'1.1'!D331/'1.1'!$C331</f>
        <v>#N/A</v>
      </c>
      <c r="D331" s="169" t="e">
        <f>'1.1'!E331/'1.1'!$D331</f>
        <v>#N/A</v>
      </c>
      <c r="E331" s="169" t="e">
        <f>'1.1'!F331/'1.1'!$D331</f>
        <v>#N/A</v>
      </c>
      <c r="F331" s="169" t="e">
        <f>'1.1'!G331/'1.1'!F331</f>
        <v>#N/A</v>
      </c>
      <c r="G331" s="169" t="e">
        <f>'1.1'!H331/'1.1'!$C331</f>
        <v>#N/A</v>
      </c>
      <c r="H331" s="169" t="e">
        <f>'1.1'!I331/'1.1'!$C331</f>
        <v>#N/A</v>
      </c>
      <c r="I331" s="169" t="e">
        <f>'1.1'!K331/'1.1'!$C331</f>
        <v>#N/A</v>
      </c>
      <c r="J331" s="171" t="e">
        <f>'1.1'!M331/'1.1'!$B331</f>
        <v>#N/A</v>
      </c>
    </row>
    <row r="332" spans="1:10" ht="12.75" customHeight="1" x14ac:dyDescent="0.25">
      <c r="A332" s="285">
        <v>2029.11</v>
      </c>
      <c r="B332" s="168" t="e">
        <f>'1.1'!C332/'1.1'!$B332</f>
        <v>#N/A</v>
      </c>
      <c r="C332" s="169" t="e">
        <f>'1.1'!D332/'1.1'!$C332</f>
        <v>#N/A</v>
      </c>
      <c r="D332" s="169" t="e">
        <f>'1.1'!E332/'1.1'!$D332</f>
        <v>#N/A</v>
      </c>
      <c r="E332" s="169" t="e">
        <f>'1.1'!F332/'1.1'!$D332</f>
        <v>#N/A</v>
      </c>
      <c r="F332" s="169" t="e">
        <f>'1.1'!G332/'1.1'!F332</f>
        <v>#N/A</v>
      </c>
      <c r="G332" s="169" t="e">
        <f>'1.1'!H332/'1.1'!$C332</f>
        <v>#N/A</v>
      </c>
      <c r="H332" s="169" t="e">
        <f>'1.1'!I332/'1.1'!$C332</f>
        <v>#N/A</v>
      </c>
      <c r="I332" s="169" t="e">
        <f>'1.1'!K332/'1.1'!$C332</f>
        <v>#N/A</v>
      </c>
      <c r="J332" s="171" t="e">
        <f>'1.1'!M332/'1.1'!$B332</f>
        <v>#N/A</v>
      </c>
    </row>
    <row r="333" spans="1:10" ht="12.75" customHeight="1" x14ac:dyDescent="0.25">
      <c r="A333" s="285">
        <v>2029.12</v>
      </c>
      <c r="B333" s="168" t="e">
        <f>'1.1'!C333/'1.1'!$B333</f>
        <v>#N/A</v>
      </c>
      <c r="C333" s="169" t="e">
        <f>'1.1'!D333/'1.1'!$C333</f>
        <v>#N/A</v>
      </c>
      <c r="D333" s="169" t="e">
        <f>'1.1'!E333/'1.1'!$D333</f>
        <v>#N/A</v>
      </c>
      <c r="E333" s="169" t="e">
        <f>'1.1'!F333/'1.1'!$D333</f>
        <v>#N/A</v>
      </c>
      <c r="F333" s="169" t="e">
        <f>'1.1'!G333/'1.1'!F333</f>
        <v>#N/A</v>
      </c>
      <c r="G333" s="169" t="e">
        <f>'1.1'!H333/'1.1'!$C333</f>
        <v>#N/A</v>
      </c>
      <c r="H333" s="169" t="e">
        <f>'1.1'!I333/'1.1'!$C333</f>
        <v>#N/A</v>
      </c>
      <c r="I333" s="169" t="e">
        <f>'1.1'!K333/'1.1'!$C333</f>
        <v>#N/A</v>
      </c>
      <c r="J333" s="171" t="e">
        <f>'1.1'!M333/'1.1'!$B333</f>
        <v>#N/A</v>
      </c>
    </row>
    <row r="334" spans="1:10" ht="12.75" customHeight="1" x14ac:dyDescent="0.25">
      <c r="A334" s="285">
        <v>2030.01</v>
      </c>
      <c r="B334" s="168" t="e">
        <f>'1.1'!C334/'1.1'!$B334</f>
        <v>#N/A</v>
      </c>
      <c r="C334" s="169" t="e">
        <f>'1.1'!D334/'1.1'!$C334</f>
        <v>#N/A</v>
      </c>
      <c r="D334" s="169" t="e">
        <f>'1.1'!E334/'1.1'!$D334</f>
        <v>#N/A</v>
      </c>
      <c r="E334" s="169" t="e">
        <f>'1.1'!F334/'1.1'!$D334</f>
        <v>#N/A</v>
      </c>
      <c r="F334" s="169" t="e">
        <f>'1.1'!G334/'1.1'!F334</f>
        <v>#N/A</v>
      </c>
      <c r="G334" s="169" t="e">
        <f>'1.1'!H334/'1.1'!$C334</f>
        <v>#N/A</v>
      </c>
      <c r="H334" s="169" t="e">
        <f>'1.1'!I334/'1.1'!$C334</f>
        <v>#N/A</v>
      </c>
      <c r="I334" s="169" t="e">
        <f>'1.1'!K334/'1.1'!$C334</f>
        <v>#N/A</v>
      </c>
      <c r="J334" s="171" t="e">
        <f>'1.1'!M334/'1.1'!$B334</f>
        <v>#N/A</v>
      </c>
    </row>
    <row r="335" spans="1:10" ht="12.75" customHeight="1" x14ac:dyDescent="0.25">
      <c r="A335" s="285">
        <v>2030.02</v>
      </c>
      <c r="B335" s="168" t="e">
        <f>'1.1'!C335/'1.1'!$B335</f>
        <v>#N/A</v>
      </c>
      <c r="C335" s="169" t="e">
        <f>'1.1'!D335/'1.1'!$C335</f>
        <v>#N/A</v>
      </c>
      <c r="D335" s="169" t="e">
        <f>'1.1'!E335/'1.1'!$D335</f>
        <v>#N/A</v>
      </c>
      <c r="E335" s="169" t="e">
        <f>'1.1'!F335/'1.1'!$D335</f>
        <v>#N/A</v>
      </c>
      <c r="F335" s="169" t="e">
        <f>'1.1'!G335/'1.1'!F335</f>
        <v>#N/A</v>
      </c>
      <c r="G335" s="169" t="e">
        <f>'1.1'!H335/'1.1'!$C335</f>
        <v>#N/A</v>
      </c>
      <c r="H335" s="169" t="e">
        <f>'1.1'!I335/'1.1'!$C335</f>
        <v>#N/A</v>
      </c>
      <c r="I335" s="169" t="e">
        <f>'1.1'!K335/'1.1'!$C335</f>
        <v>#N/A</v>
      </c>
      <c r="J335" s="171" t="e">
        <f>'1.1'!M335/'1.1'!$B335</f>
        <v>#N/A</v>
      </c>
    </row>
    <row r="336" spans="1:10" ht="12.75" customHeight="1" x14ac:dyDescent="0.25">
      <c r="A336" s="285">
        <v>2030.03</v>
      </c>
      <c r="B336" s="168" t="e">
        <f>'1.1'!C336/'1.1'!$B336</f>
        <v>#N/A</v>
      </c>
      <c r="C336" s="169" t="e">
        <f>'1.1'!D336/'1.1'!$C336</f>
        <v>#N/A</v>
      </c>
      <c r="D336" s="169" t="e">
        <f>'1.1'!E336/'1.1'!$D336</f>
        <v>#N/A</v>
      </c>
      <c r="E336" s="169" t="e">
        <f>'1.1'!F336/'1.1'!$D336</f>
        <v>#N/A</v>
      </c>
      <c r="F336" s="169" t="e">
        <f>'1.1'!G336/'1.1'!F336</f>
        <v>#N/A</v>
      </c>
      <c r="G336" s="169" t="e">
        <f>'1.1'!H336/'1.1'!$C336</f>
        <v>#N/A</v>
      </c>
      <c r="H336" s="169" t="e">
        <f>'1.1'!I336/'1.1'!$C336</f>
        <v>#N/A</v>
      </c>
      <c r="I336" s="169" t="e">
        <f>'1.1'!K336/'1.1'!$C336</f>
        <v>#N/A</v>
      </c>
      <c r="J336" s="171" t="e">
        <f>'1.1'!M336/'1.1'!$B336</f>
        <v>#N/A</v>
      </c>
    </row>
    <row r="337" spans="1:10" ht="12.75" customHeight="1" x14ac:dyDescent="0.25">
      <c r="A337" s="285">
        <v>2030.04</v>
      </c>
      <c r="B337" s="168" t="e">
        <f>'1.1'!C337/'1.1'!$B337</f>
        <v>#N/A</v>
      </c>
      <c r="C337" s="169" t="e">
        <f>'1.1'!D337/'1.1'!$C337</f>
        <v>#N/A</v>
      </c>
      <c r="D337" s="169" t="e">
        <f>'1.1'!E337/'1.1'!$D337</f>
        <v>#N/A</v>
      </c>
      <c r="E337" s="169" t="e">
        <f>'1.1'!F337/'1.1'!$D337</f>
        <v>#N/A</v>
      </c>
      <c r="F337" s="169" t="e">
        <f>'1.1'!G337/'1.1'!F337</f>
        <v>#N/A</v>
      </c>
      <c r="G337" s="169" t="e">
        <f>'1.1'!H337/'1.1'!$C337</f>
        <v>#N/A</v>
      </c>
      <c r="H337" s="169" t="e">
        <f>'1.1'!I337/'1.1'!$C337</f>
        <v>#N/A</v>
      </c>
      <c r="I337" s="169" t="e">
        <f>'1.1'!K337/'1.1'!$C337</f>
        <v>#N/A</v>
      </c>
      <c r="J337" s="171" t="e">
        <f>'1.1'!M337/'1.1'!$B337</f>
        <v>#N/A</v>
      </c>
    </row>
    <row r="338" spans="1:10" ht="12.75" customHeight="1" x14ac:dyDescent="0.25">
      <c r="A338" s="285">
        <v>2030.05</v>
      </c>
      <c r="B338" s="168" t="e">
        <f>'1.1'!C338/'1.1'!$B338</f>
        <v>#N/A</v>
      </c>
      <c r="C338" s="169" t="e">
        <f>'1.1'!D338/'1.1'!$C338</f>
        <v>#N/A</v>
      </c>
      <c r="D338" s="169" t="e">
        <f>'1.1'!E338/'1.1'!$D338</f>
        <v>#N/A</v>
      </c>
      <c r="E338" s="169" t="e">
        <f>'1.1'!F338/'1.1'!$D338</f>
        <v>#N/A</v>
      </c>
      <c r="F338" s="169" t="e">
        <f>'1.1'!G338/'1.1'!F338</f>
        <v>#N/A</v>
      </c>
      <c r="G338" s="169" t="e">
        <f>'1.1'!H338/'1.1'!$C338</f>
        <v>#N/A</v>
      </c>
      <c r="H338" s="169" t="e">
        <f>'1.1'!I338/'1.1'!$C338</f>
        <v>#N/A</v>
      </c>
      <c r="I338" s="169" t="e">
        <f>'1.1'!K338/'1.1'!$C338</f>
        <v>#N/A</v>
      </c>
      <c r="J338" s="171" t="e">
        <f>'1.1'!M338/'1.1'!$B338</f>
        <v>#N/A</v>
      </c>
    </row>
    <row r="339" spans="1:10" ht="12.75" customHeight="1" x14ac:dyDescent="0.25">
      <c r="A339" s="285">
        <v>2030.06</v>
      </c>
      <c r="B339" s="168" t="e">
        <f>'1.1'!C339/'1.1'!$B339</f>
        <v>#N/A</v>
      </c>
      <c r="C339" s="169" t="e">
        <f>'1.1'!D339/'1.1'!$C339</f>
        <v>#N/A</v>
      </c>
      <c r="D339" s="169" t="e">
        <f>'1.1'!E339/'1.1'!$D339</f>
        <v>#N/A</v>
      </c>
      <c r="E339" s="169" t="e">
        <f>'1.1'!F339/'1.1'!$D339</f>
        <v>#N/A</v>
      </c>
      <c r="F339" s="169" t="e">
        <f>'1.1'!G339/'1.1'!F339</f>
        <v>#N/A</v>
      </c>
      <c r="G339" s="169" t="e">
        <f>'1.1'!H339/'1.1'!$C339</f>
        <v>#N/A</v>
      </c>
      <c r="H339" s="169" t="e">
        <f>'1.1'!I339/'1.1'!$C339</f>
        <v>#N/A</v>
      </c>
      <c r="I339" s="169" t="e">
        <f>'1.1'!K339/'1.1'!$C339</f>
        <v>#N/A</v>
      </c>
      <c r="J339" s="171" t="e">
        <f>'1.1'!M339/'1.1'!$B339</f>
        <v>#N/A</v>
      </c>
    </row>
    <row r="340" spans="1:10" ht="12.75" customHeight="1" x14ac:dyDescent="0.25">
      <c r="A340" s="285">
        <v>2030.07</v>
      </c>
      <c r="B340" s="168" t="e">
        <f>'1.1'!C340/'1.1'!$B340</f>
        <v>#N/A</v>
      </c>
      <c r="C340" s="169" t="e">
        <f>'1.1'!D340/'1.1'!$C340</f>
        <v>#N/A</v>
      </c>
      <c r="D340" s="169" t="e">
        <f>'1.1'!E340/'1.1'!$D340</f>
        <v>#N/A</v>
      </c>
      <c r="E340" s="169" t="e">
        <f>'1.1'!F340/'1.1'!$D340</f>
        <v>#N/A</v>
      </c>
      <c r="F340" s="169" t="e">
        <f>'1.1'!G340/'1.1'!F340</f>
        <v>#N/A</v>
      </c>
      <c r="G340" s="169" t="e">
        <f>'1.1'!H340/'1.1'!$C340</f>
        <v>#N/A</v>
      </c>
      <c r="H340" s="169" t="e">
        <f>'1.1'!I340/'1.1'!$C340</f>
        <v>#N/A</v>
      </c>
      <c r="I340" s="169" t="e">
        <f>'1.1'!K340/'1.1'!$C340</f>
        <v>#N/A</v>
      </c>
      <c r="J340" s="171" t="e">
        <f>'1.1'!M340/'1.1'!$B340</f>
        <v>#N/A</v>
      </c>
    </row>
    <row r="341" spans="1:10" ht="12.75" customHeight="1" x14ac:dyDescent="0.25">
      <c r="A341" s="285">
        <v>2030.08</v>
      </c>
      <c r="B341" s="168" t="e">
        <f>'1.1'!C341/'1.1'!$B341</f>
        <v>#N/A</v>
      </c>
      <c r="C341" s="169" t="e">
        <f>'1.1'!D341/'1.1'!$C341</f>
        <v>#N/A</v>
      </c>
      <c r="D341" s="169" t="e">
        <f>'1.1'!E341/'1.1'!$D341</f>
        <v>#N/A</v>
      </c>
      <c r="E341" s="169" t="e">
        <f>'1.1'!F341/'1.1'!$D341</f>
        <v>#N/A</v>
      </c>
      <c r="F341" s="169" t="e">
        <f>'1.1'!G341/'1.1'!F341</f>
        <v>#N/A</v>
      </c>
      <c r="G341" s="169" t="e">
        <f>'1.1'!H341/'1.1'!$C341</f>
        <v>#N/A</v>
      </c>
      <c r="H341" s="169" t="e">
        <f>'1.1'!I341/'1.1'!$C341</f>
        <v>#N/A</v>
      </c>
      <c r="I341" s="169" t="e">
        <f>'1.1'!K341/'1.1'!$C341</f>
        <v>#N/A</v>
      </c>
      <c r="J341" s="171" t="e">
        <f>'1.1'!M341/'1.1'!$B341</f>
        <v>#N/A</v>
      </c>
    </row>
    <row r="342" spans="1:10" ht="12.75" customHeight="1" x14ac:dyDescent="0.25">
      <c r="A342" s="285">
        <v>2030.09</v>
      </c>
      <c r="B342" s="168" t="e">
        <f>'1.1'!C342/'1.1'!$B342</f>
        <v>#N/A</v>
      </c>
      <c r="C342" s="169" t="e">
        <f>'1.1'!D342/'1.1'!$C342</f>
        <v>#N/A</v>
      </c>
      <c r="D342" s="169" t="e">
        <f>'1.1'!E342/'1.1'!$D342</f>
        <v>#N/A</v>
      </c>
      <c r="E342" s="169" t="e">
        <f>'1.1'!F342/'1.1'!$D342</f>
        <v>#N/A</v>
      </c>
      <c r="F342" s="169" t="e">
        <f>'1.1'!G342/'1.1'!F342</f>
        <v>#N/A</v>
      </c>
      <c r="G342" s="169" t="e">
        <f>'1.1'!H342/'1.1'!$C342</f>
        <v>#N/A</v>
      </c>
      <c r="H342" s="169" t="e">
        <f>'1.1'!I342/'1.1'!$C342</f>
        <v>#N/A</v>
      </c>
      <c r="I342" s="169" t="e">
        <f>'1.1'!K342/'1.1'!$C342</f>
        <v>#N/A</v>
      </c>
      <c r="J342" s="171" t="e">
        <f>'1.1'!M342/'1.1'!$B342</f>
        <v>#N/A</v>
      </c>
    </row>
    <row r="343" spans="1:10" ht="12.75" customHeight="1" x14ac:dyDescent="0.25">
      <c r="A343" s="285">
        <v>2030.1</v>
      </c>
      <c r="B343" s="168" t="e">
        <f>'1.1'!C343/'1.1'!$B343</f>
        <v>#N/A</v>
      </c>
      <c r="C343" s="169" t="e">
        <f>'1.1'!D343/'1.1'!$C343</f>
        <v>#N/A</v>
      </c>
      <c r="D343" s="169" t="e">
        <f>'1.1'!E343/'1.1'!$D343</f>
        <v>#N/A</v>
      </c>
      <c r="E343" s="169" t="e">
        <f>'1.1'!F343/'1.1'!$D343</f>
        <v>#N/A</v>
      </c>
      <c r="F343" s="169" t="e">
        <f>'1.1'!G343/'1.1'!F343</f>
        <v>#N/A</v>
      </c>
      <c r="G343" s="169" t="e">
        <f>'1.1'!H343/'1.1'!$C343</f>
        <v>#N/A</v>
      </c>
      <c r="H343" s="169" t="e">
        <f>'1.1'!I343/'1.1'!$C343</f>
        <v>#N/A</v>
      </c>
      <c r="I343" s="169" t="e">
        <f>'1.1'!K343/'1.1'!$C343</f>
        <v>#N/A</v>
      </c>
      <c r="J343" s="171" t="e">
        <f>'1.1'!M343/'1.1'!$B343</f>
        <v>#N/A</v>
      </c>
    </row>
    <row r="344" spans="1:10" ht="12.75" customHeight="1" x14ac:dyDescent="0.25">
      <c r="A344" s="285">
        <v>2030.11</v>
      </c>
      <c r="B344" s="168" t="e">
        <f>'1.1'!C344/'1.1'!$B344</f>
        <v>#N/A</v>
      </c>
      <c r="C344" s="169" t="e">
        <f>'1.1'!D344/'1.1'!$C344</f>
        <v>#N/A</v>
      </c>
      <c r="D344" s="169" t="e">
        <f>'1.1'!E344/'1.1'!$D344</f>
        <v>#N/A</v>
      </c>
      <c r="E344" s="169" t="e">
        <f>'1.1'!F344/'1.1'!$D344</f>
        <v>#N/A</v>
      </c>
      <c r="F344" s="169" t="e">
        <f>'1.1'!G344/'1.1'!F344</f>
        <v>#N/A</v>
      </c>
      <c r="G344" s="169" t="e">
        <f>'1.1'!H344/'1.1'!$C344</f>
        <v>#N/A</v>
      </c>
      <c r="H344" s="169" t="e">
        <f>'1.1'!I344/'1.1'!$C344</f>
        <v>#N/A</v>
      </c>
      <c r="I344" s="169" t="e">
        <f>'1.1'!K344/'1.1'!$C344</f>
        <v>#N/A</v>
      </c>
      <c r="J344" s="171" t="e">
        <f>'1.1'!M344/'1.1'!$B344</f>
        <v>#N/A</v>
      </c>
    </row>
    <row r="345" spans="1:10" ht="12.75" customHeight="1" x14ac:dyDescent="0.25">
      <c r="A345" s="285">
        <v>2030.12</v>
      </c>
      <c r="B345" s="168" t="e">
        <f>'1.1'!C345/'1.1'!$B345</f>
        <v>#N/A</v>
      </c>
      <c r="C345" s="169" t="e">
        <f>'1.1'!D345/'1.1'!$C345</f>
        <v>#N/A</v>
      </c>
      <c r="D345" s="169" t="e">
        <f>'1.1'!E345/'1.1'!$D345</f>
        <v>#N/A</v>
      </c>
      <c r="E345" s="169" t="e">
        <f>'1.1'!F345/'1.1'!$D345</f>
        <v>#N/A</v>
      </c>
      <c r="F345" s="169" t="e">
        <f>'1.1'!G345/'1.1'!F345</f>
        <v>#N/A</v>
      </c>
      <c r="G345" s="169" t="e">
        <f>'1.1'!H345/'1.1'!$C345</f>
        <v>#N/A</v>
      </c>
      <c r="H345" s="169" t="e">
        <f>'1.1'!I345/'1.1'!$C345</f>
        <v>#N/A</v>
      </c>
      <c r="I345" s="169" t="e">
        <f>'1.1'!K345/'1.1'!$C345</f>
        <v>#N/A</v>
      </c>
      <c r="J345" s="171" t="e">
        <f>'1.1'!M345/'1.1'!$B345</f>
        <v>#N/A</v>
      </c>
    </row>
    <row r="346" spans="1:10" x14ac:dyDescent="0.25">
      <c r="A346" s="286"/>
    </row>
    <row r="347" spans="1:10" x14ac:dyDescent="0.25">
      <c r="A347" s="286"/>
    </row>
    <row r="348" spans="1:10" x14ac:dyDescent="0.25">
      <c r="A348" s="286"/>
    </row>
    <row r="349" spans="1:10" x14ac:dyDescent="0.25">
      <c r="A349" s="286"/>
    </row>
    <row r="350" spans="1:10" x14ac:dyDescent="0.25">
      <c r="A350" s="286"/>
    </row>
    <row r="351" spans="1:10" x14ac:dyDescent="0.25">
      <c r="A351" s="286"/>
    </row>
    <row r="352" spans="1:10"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hyperlinks>
    <hyperlink ref="A5" location="Indice!A13" display="VOLVER AL INDICE" xr:uid="{00000000-0004-0000-0200-000000000000}"/>
  </hyperlinks>
  <pageMargins left="0.7" right="0.7" top="0.75" bottom="0.75" header="0.3" footer="0.3"/>
  <pageSetup orientation="portrait" r:id="rId1"/>
  <ignoredErrors>
    <ignoredError sqref="B255:J345"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4"/>
  <sheetViews>
    <sheetView zoomScale="130" zoomScaleNormal="130" workbookViewId="0">
      <pane xSplit="1" ySplit="9" topLeftCell="B271" activePane="bottomRight" state="frozen"/>
      <selection pane="topRight" activeCell="B1" sqref="B1"/>
      <selection pane="bottomLeft" activeCell="A10" sqref="A10"/>
      <selection pane="bottomRight" activeCell="A5" sqref="A5"/>
    </sheetView>
  </sheetViews>
  <sheetFormatPr baseColWidth="10" defaultColWidth="11.42578125" defaultRowHeight="15" x14ac:dyDescent="0.25"/>
  <cols>
    <col min="1" max="1" width="9.7109375" style="287" bestFit="1" customWidth="1"/>
    <col min="2" max="3" width="14.7109375" style="3" customWidth="1"/>
    <col min="4" max="4" width="15.28515625" style="3" bestFit="1" customWidth="1"/>
    <col min="5" max="5" width="14.42578125" style="3" bestFit="1" customWidth="1"/>
    <col min="6" max="8" width="14.7109375" style="3" customWidth="1"/>
    <col min="9" max="9" width="14.140625" style="3" bestFit="1" customWidth="1"/>
    <col min="10" max="10" width="14.140625" style="3" customWidth="1"/>
    <col min="11" max="11" width="17.7109375" style="3" customWidth="1"/>
    <col min="12" max="16384" width="11.42578125" style="3"/>
  </cols>
  <sheetData>
    <row r="1" spans="1:8" ht="3" hidden="1" customHeight="1" x14ac:dyDescent="0.25">
      <c r="A1" s="280"/>
      <c r="B1" s="10"/>
      <c r="C1" s="10"/>
      <c r="D1" s="10"/>
      <c r="E1" s="10"/>
      <c r="F1" s="10"/>
      <c r="G1" s="10"/>
      <c r="H1" s="12"/>
    </row>
    <row r="2" spans="1:8" ht="28.5" customHeight="1" x14ac:dyDescent="0.25">
      <c r="A2" s="281" t="s">
        <v>10</v>
      </c>
      <c r="B2" s="82" t="s">
        <v>496</v>
      </c>
      <c r="C2" s="52"/>
      <c r="D2" s="53"/>
      <c r="E2" s="53"/>
      <c r="F2" s="53"/>
      <c r="G2" s="53"/>
      <c r="H2" s="12"/>
    </row>
    <row r="3" spans="1:8" ht="12.75" customHeight="1" x14ac:dyDescent="0.25">
      <c r="A3" s="281" t="s">
        <v>11</v>
      </c>
      <c r="B3" s="28" t="s">
        <v>12</v>
      </c>
      <c r="C3" s="55"/>
      <c r="D3" s="28"/>
      <c r="E3" s="28"/>
      <c r="F3" s="28"/>
      <c r="G3" s="28"/>
      <c r="H3" s="12"/>
    </row>
    <row r="4" spans="1:8" ht="3" hidden="1" customHeight="1" x14ac:dyDescent="0.25">
      <c r="A4" s="281"/>
      <c r="B4" s="10"/>
      <c r="C4" s="10"/>
      <c r="D4" s="10"/>
      <c r="E4" s="10"/>
      <c r="F4" s="10"/>
      <c r="G4" s="10"/>
      <c r="H4" s="12"/>
    </row>
    <row r="5" spans="1:8" ht="33.75" customHeight="1" x14ac:dyDescent="0.25">
      <c r="A5" s="282" t="s">
        <v>515</v>
      </c>
      <c r="B5" s="225" t="s">
        <v>295</v>
      </c>
      <c r="C5" s="67" t="s">
        <v>81</v>
      </c>
      <c r="D5" s="67" t="s">
        <v>296</v>
      </c>
      <c r="E5" s="67" t="s">
        <v>297</v>
      </c>
      <c r="F5" s="67" t="s">
        <v>310</v>
      </c>
      <c r="G5" s="67" t="s">
        <v>298</v>
      </c>
      <c r="H5" s="226" t="s">
        <v>299</v>
      </c>
    </row>
    <row r="6" spans="1:8" ht="3" hidden="1" customHeight="1" x14ac:dyDescent="0.25">
      <c r="A6" s="281"/>
      <c r="B6" s="48"/>
      <c r="C6" s="48"/>
      <c r="D6" s="48"/>
      <c r="E6" s="48"/>
      <c r="F6" s="48"/>
      <c r="G6" s="48"/>
      <c r="H6" s="49"/>
    </row>
    <row r="7" spans="1:8" ht="22.5" customHeight="1" x14ac:dyDescent="0.25">
      <c r="A7" s="281" t="s">
        <v>516</v>
      </c>
      <c r="B7" s="17" t="s">
        <v>13</v>
      </c>
      <c r="C7" s="18" t="s">
        <v>13</v>
      </c>
      <c r="D7" s="18" t="s">
        <v>13</v>
      </c>
      <c r="E7" s="18" t="s">
        <v>13</v>
      </c>
      <c r="F7" s="18" t="s">
        <v>13</v>
      </c>
      <c r="G7" s="18" t="s">
        <v>13</v>
      </c>
      <c r="H7" s="19" t="s">
        <v>13</v>
      </c>
    </row>
    <row r="8" spans="1:8" ht="13.5" customHeight="1" x14ac:dyDescent="0.25">
      <c r="A8" s="283" t="s">
        <v>514</v>
      </c>
      <c r="B8" s="84" t="s">
        <v>302</v>
      </c>
      <c r="C8" s="25" t="s">
        <v>303</v>
      </c>
      <c r="D8" s="25" t="s">
        <v>304</v>
      </c>
      <c r="E8" s="25" t="s">
        <v>305</v>
      </c>
      <c r="F8" s="25" t="s">
        <v>309</v>
      </c>
      <c r="G8" s="25" t="s">
        <v>306</v>
      </c>
      <c r="H8" s="26" t="s">
        <v>307</v>
      </c>
    </row>
    <row r="9" spans="1:8" ht="13.5" customHeight="1" thickBot="1" x14ac:dyDescent="0.3">
      <c r="A9" s="284"/>
      <c r="B9" s="83" t="s">
        <v>478</v>
      </c>
      <c r="C9" s="16"/>
      <c r="D9" s="16"/>
      <c r="E9" s="16"/>
      <c r="F9" s="16"/>
      <c r="G9" s="16"/>
      <c r="H9" s="49"/>
    </row>
    <row r="10" spans="1:8" ht="12.75" customHeight="1" x14ac:dyDescent="0.25">
      <c r="A10" s="285">
        <v>2003.01</v>
      </c>
      <c r="B10" s="163">
        <f t="shared" ref="B10:B41" si="0">SUM(C10:H10)</f>
        <v>100.35206600000001</v>
      </c>
      <c r="C10" s="80">
        <v>4.3829969999999996</v>
      </c>
      <c r="D10" s="80">
        <v>75.370932999999994</v>
      </c>
      <c r="E10" s="80">
        <v>4.9891129999999997</v>
      </c>
      <c r="F10" s="80">
        <v>11.060112</v>
      </c>
      <c r="G10" s="80">
        <v>4.3142940000000003</v>
      </c>
      <c r="H10" s="81">
        <v>0.23461699999999999</v>
      </c>
    </row>
    <row r="11" spans="1:8" ht="12.75" customHeight="1" x14ac:dyDescent="0.25">
      <c r="A11" s="285">
        <v>2003.02</v>
      </c>
      <c r="B11" s="160">
        <f t="shared" si="0"/>
        <v>83.648551000000012</v>
      </c>
      <c r="C11" s="89">
        <v>19.724332</v>
      </c>
      <c r="D11" s="90">
        <v>48.305115000000001</v>
      </c>
      <c r="E11" s="90">
        <v>3.6783090000000001</v>
      </c>
      <c r="F11" s="90">
        <v>9.3838240000000006</v>
      </c>
      <c r="G11" s="90">
        <v>2.2781980000000002</v>
      </c>
      <c r="H11" s="92">
        <v>0.27877299999999999</v>
      </c>
    </row>
    <row r="12" spans="1:8" ht="12.75" customHeight="1" x14ac:dyDescent="0.25">
      <c r="A12" s="285">
        <v>2003.03</v>
      </c>
      <c r="B12" s="160">
        <f t="shared" si="0"/>
        <v>77.420127000000008</v>
      </c>
      <c r="C12" s="89">
        <v>14.86159</v>
      </c>
      <c r="D12" s="90">
        <v>47.491014</v>
      </c>
      <c r="E12" s="90">
        <v>3.453554</v>
      </c>
      <c r="F12" s="90">
        <v>9.0413709999999998</v>
      </c>
      <c r="G12" s="90">
        <v>2.2719320000000001</v>
      </c>
      <c r="H12" s="92">
        <v>0.30066599999999999</v>
      </c>
    </row>
    <row r="13" spans="1:8" ht="12.75" customHeight="1" x14ac:dyDescent="0.25">
      <c r="A13" s="285">
        <v>2003.04</v>
      </c>
      <c r="B13" s="160">
        <f t="shared" si="0"/>
        <v>88.565601999999998</v>
      </c>
      <c r="C13" s="89">
        <v>9.3663109999999996</v>
      </c>
      <c r="D13" s="90">
        <v>52.040553000000003</v>
      </c>
      <c r="E13" s="90">
        <v>3.4699270000000002</v>
      </c>
      <c r="F13" s="90">
        <v>10.834349</v>
      </c>
      <c r="G13" s="90">
        <v>12.572680999999999</v>
      </c>
      <c r="H13" s="92">
        <v>0.281781</v>
      </c>
    </row>
    <row r="14" spans="1:8" ht="12.75" customHeight="1" x14ac:dyDescent="0.25">
      <c r="A14" s="285">
        <v>2003.05</v>
      </c>
      <c r="B14" s="160">
        <f t="shared" si="0"/>
        <v>99.042210999999995</v>
      </c>
      <c r="C14" s="89">
        <v>25.853714</v>
      </c>
      <c r="D14" s="90">
        <v>53.866303000000002</v>
      </c>
      <c r="E14" s="90">
        <v>3.6121639999999999</v>
      </c>
      <c r="F14" s="90">
        <v>9.8296609999999998</v>
      </c>
      <c r="G14" s="90">
        <v>5.5781179999999999</v>
      </c>
      <c r="H14" s="92">
        <v>0.30225099999999999</v>
      </c>
    </row>
    <row r="15" spans="1:8" ht="12.75" customHeight="1" x14ac:dyDescent="0.25">
      <c r="A15" s="285">
        <v>2003.06</v>
      </c>
      <c r="B15" s="160">
        <f t="shared" si="0"/>
        <v>89.182145000000006</v>
      </c>
      <c r="C15" s="89">
        <v>7.4795360000000004</v>
      </c>
      <c r="D15" s="90">
        <v>55.247388999999998</v>
      </c>
      <c r="E15" s="90">
        <v>3.7078829999999998</v>
      </c>
      <c r="F15" s="90">
        <v>11.112776999999999</v>
      </c>
      <c r="G15" s="90">
        <v>11.300706999999999</v>
      </c>
      <c r="H15" s="92">
        <v>0.33385300000000001</v>
      </c>
    </row>
    <row r="16" spans="1:8" ht="12.75" customHeight="1" x14ac:dyDescent="0.25">
      <c r="A16" s="285">
        <v>2003.07</v>
      </c>
      <c r="B16" s="160">
        <f t="shared" si="0"/>
        <v>86.573934000000008</v>
      </c>
      <c r="C16" s="89">
        <v>7.152406</v>
      </c>
      <c r="D16" s="90">
        <v>55.983074000000002</v>
      </c>
      <c r="E16" s="90">
        <v>5.4155889999999998</v>
      </c>
      <c r="F16" s="90">
        <v>12.857993</v>
      </c>
      <c r="G16" s="90">
        <v>4.8816470000000001</v>
      </c>
      <c r="H16" s="92">
        <v>0.283225</v>
      </c>
    </row>
    <row r="17" spans="1:8" ht="12.75" customHeight="1" x14ac:dyDescent="0.25">
      <c r="A17" s="285">
        <v>2003.08</v>
      </c>
      <c r="B17" s="160">
        <f t="shared" si="0"/>
        <v>84.319305999999997</v>
      </c>
      <c r="C17" s="89">
        <v>2.8474590000000002</v>
      </c>
      <c r="D17" s="90">
        <v>55.256520999999999</v>
      </c>
      <c r="E17" s="90">
        <v>3.9308670000000001</v>
      </c>
      <c r="F17" s="90">
        <v>11.785766000000001</v>
      </c>
      <c r="G17" s="90">
        <v>10.174903</v>
      </c>
      <c r="H17" s="92">
        <v>0.32379000000000002</v>
      </c>
    </row>
    <row r="18" spans="1:8" ht="12.75" customHeight="1" x14ac:dyDescent="0.25">
      <c r="A18" s="285">
        <v>2003.09</v>
      </c>
      <c r="B18" s="160">
        <f t="shared" si="0"/>
        <v>115.84579800000002</v>
      </c>
      <c r="C18" s="89">
        <v>29.777705999999998</v>
      </c>
      <c r="D18" s="90">
        <v>63.032220000000002</v>
      </c>
      <c r="E18" s="90">
        <v>4.0806389999999997</v>
      </c>
      <c r="F18" s="90">
        <v>12.752727999999999</v>
      </c>
      <c r="G18" s="90">
        <v>5.8703539999999998</v>
      </c>
      <c r="H18" s="92">
        <v>0.33215099999999997</v>
      </c>
    </row>
    <row r="19" spans="1:8" ht="12.75" customHeight="1" x14ac:dyDescent="0.25">
      <c r="A19" s="285">
        <v>2003.1</v>
      </c>
      <c r="B19" s="160">
        <f t="shared" si="0"/>
        <v>116.66953399999998</v>
      </c>
      <c r="C19" s="89">
        <v>24.673817</v>
      </c>
      <c r="D19" s="90">
        <v>62.990461000000003</v>
      </c>
      <c r="E19" s="90">
        <v>3.9340670000000002</v>
      </c>
      <c r="F19" s="90">
        <v>12.29355</v>
      </c>
      <c r="G19" s="90">
        <v>12.426508999999999</v>
      </c>
      <c r="H19" s="92">
        <v>0.35113</v>
      </c>
    </row>
    <row r="20" spans="1:8" ht="12.75" customHeight="1" x14ac:dyDescent="0.25">
      <c r="A20" s="285">
        <v>2003.11</v>
      </c>
      <c r="B20" s="160">
        <f t="shared" si="0"/>
        <v>129.31897000000001</v>
      </c>
      <c r="C20" s="89">
        <v>36.578612</v>
      </c>
      <c r="D20" s="90">
        <v>68.212239999999994</v>
      </c>
      <c r="E20" s="90">
        <v>4.1002989999999997</v>
      </c>
      <c r="F20" s="90">
        <v>11.960800000000001</v>
      </c>
      <c r="G20" s="90">
        <v>8.1130589999999998</v>
      </c>
      <c r="H20" s="92">
        <v>0.35396</v>
      </c>
    </row>
    <row r="21" spans="1:8" ht="12.75" customHeight="1" x14ac:dyDescent="0.25">
      <c r="A21" s="285">
        <v>2003.12</v>
      </c>
      <c r="B21" s="160">
        <f t="shared" si="0"/>
        <v>107.165649</v>
      </c>
      <c r="C21" s="89">
        <v>18.550201000000001</v>
      </c>
      <c r="D21" s="90">
        <v>63.708357999999997</v>
      </c>
      <c r="E21" s="90">
        <v>4.267741</v>
      </c>
      <c r="F21" s="90">
        <v>14.656642</v>
      </c>
      <c r="G21" s="90">
        <v>5.6758189999999997</v>
      </c>
      <c r="H21" s="92">
        <v>0.30688799999999999</v>
      </c>
    </row>
    <row r="22" spans="1:8" ht="12.75" customHeight="1" x14ac:dyDescent="0.25">
      <c r="A22" s="285">
        <v>2004.01</v>
      </c>
      <c r="B22" s="160">
        <f t="shared" si="0"/>
        <v>102.22152599999998</v>
      </c>
      <c r="C22" s="89">
        <v>11.286033</v>
      </c>
      <c r="D22" s="90">
        <v>69.358249000000001</v>
      </c>
      <c r="E22" s="90">
        <v>6.1483379999999999</v>
      </c>
      <c r="F22" s="90">
        <v>12.204805</v>
      </c>
      <c r="G22" s="90">
        <v>2.9639009999999999</v>
      </c>
      <c r="H22" s="92">
        <v>0.26019999999999999</v>
      </c>
    </row>
    <row r="23" spans="1:8" ht="12.75" customHeight="1" x14ac:dyDescent="0.25">
      <c r="A23" s="285">
        <v>2004.02</v>
      </c>
      <c r="B23" s="160">
        <f t="shared" si="0"/>
        <v>108.57399699999999</v>
      </c>
      <c r="C23" s="89">
        <v>24.456890000000001</v>
      </c>
      <c r="D23" s="90">
        <v>62.726368999999998</v>
      </c>
      <c r="E23" s="90">
        <v>4.9821340000000003</v>
      </c>
      <c r="F23" s="90">
        <v>12.950475000000001</v>
      </c>
      <c r="G23" s="90">
        <v>3.1498430000000002</v>
      </c>
      <c r="H23" s="92">
        <v>0.308286</v>
      </c>
    </row>
    <row r="24" spans="1:8" ht="12.75" customHeight="1" x14ac:dyDescent="0.25">
      <c r="A24" s="285">
        <v>2004.03</v>
      </c>
      <c r="B24" s="160">
        <f t="shared" si="0"/>
        <v>135.04829599999999</v>
      </c>
      <c r="C24" s="89">
        <v>34.300382999999997</v>
      </c>
      <c r="D24" s="90">
        <v>75.477754000000004</v>
      </c>
      <c r="E24" s="90">
        <v>4.9562419999999996</v>
      </c>
      <c r="F24" s="90">
        <v>13.304793</v>
      </c>
      <c r="G24" s="90">
        <v>6.6677799999999996</v>
      </c>
      <c r="H24" s="92">
        <v>0.34134399999999998</v>
      </c>
    </row>
    <row r="25" spans="1:8" ht="12.75" customHeight="1" x14ac:dyDescent="0.25">
      <c r="A25" s="285">
        <v>2004.04</v>
      </c>
      <c r="B25" s="160">
        <f t="shared" si="0"/>
        <v>120.29982799999999</v>
      </c>
      <c r="C25" s="89">
        <v>14.581391</v>
      </c>
      <c r="D25" s="90">
        <v>69.316513</v>
      </c>
      <c r="E25" s="90">
        <v>4.8628539999999996</v>
      </c>
      <c r="F25" s="90">
        <v>13.356709</v>
      </c>
      <c r="G25" s="90">
        <v>17.841335000000001</v>
      </c>
      <c r="H25" s="92">
        <v>0.341026</v>
      </c>
    </row>
    <row r="26" spans="1:8" ht="12.75" customHeight="1" x14ac:dyDescent="0.25">
      <c r="A26" s="285">
        <v>2004.05</v>
      </c>
      <c r="B26" s="160">
        <f t="shared" si="0"/>
        <v>124.186109</v>
      </c>
      <c r="C26" s="89">
        <v>25.620673</v>
      </c>
      <c r="D26" s="90">
        <v>74.529893000000001</v>
      </c>
      <c r="E26" s="90">
        <v>4.8589849999999997</v>
      </c>
      <c r="F26" s="90">
        <v>13.404787000000001</v>
      </c>
      <c r="G26" s="90">
        <v>5.4117110000000004</v>
      </c>
      <c r="H26" s="92">
        <v>0.36005999999999999</v>
      </c>
    </row>
    <row r="27" spans="1:8" ht="12.75" customHeight="1" x14ac:dyDescent="0.25">
      <c r="A27" s="285">
        <v>2004.06</v>
      </c>
      <c r="B27" s="160">
        <f t="shared" si="0"/>
        <v>124.07366199999998</v>
      </c>
      <c r="C27" s="89">
        <v>16.814810000000001</v>
      </c>
      <c r="D27" s="90">
        <v>74.229243999999994</v>
      </c>
      <c r="E27" s="90">
        <v>4.982653</v>
      </c>
      <c r="F27" s="90">
        <v>13.717074</v>
      </c>
      <c r="G27" s="90">
        <v>13.960531</v>
      </c>
      <c r="H27" s="92">
        <v>0.36935000000000001</v>
      </c>
    </row>
    <row r="28" spans="1:8" ht="12.75" customHeight="1" x14ac:dyDescent="0.25">
      <c r="A28" s="285">
        <v>2004.07</v>
      </c>
      <c r="B28" s="160">
        <f t="shared" si="0"/>
        <v>114.835503</v>
      </c>
      <c r="C28" s="89">
        <v>11.421255</v>
      </c>
      <c r="D28" s="90">
        <v>75.831886999999995</v>
      </c>
      <c r="E28" s="90">
        <v>7.1092420000000001</v>
      </c>
      <c r="F28" s="90">
        <v>15.837332</v>
      </c>
      <c r="G28" s="90">
        <v>4.2841699999999996</v>
      </c>
      <c r="H28" s="92">
        <v>0.35161700000000001</v>
      </c>
    </row>
    <row r="29" spans="1:8" ht="12.75" customHeight="1" x14ac:dyDescent="0.25">
      <c r="A29" s="285">
        <v>2004.08</v>
      </c>
      <c r="B29" s="160">
        <f t="shared" si="0"/>
        <v>141.81059999999999</v>
      </c>
      <c r="C29" s="89">
        <v>41.898364999999998</v>
      </c>
      <c r="D29" s="90">
        <v>74.760534000000007</v>
      </c>
      <c r="E29" s="90">
        <v>5.0795960000000004</v>
      </c>
      <c r="F29" s="90">
        <v>15.901130999999999</v>
      </c>
      <c r="G29" s="90">
        <v>3.7777210000000001</v>
      </c>
      <c r="H29" s="92">
        <v>0.39325300000000002</v>
      </c>
    </row>
    <row r="30" spans="1:8" ht="12.75" customHeight="1" x14ac:dyDescent="0.25">
      <c r="A30" s="285">
        <v>2004.09</v>
      </c>
      <c r="B30" s="160">
        <f t="shared" si="0"/>
        <v>124.94920700000002</v>
      </c>
      <c r="C30" s="89">
        <v>11.574543</v>
      </c>
      <c r="D30" s="90">
        <v>75.398222000000004</v>
      </c>
      <c r="E30" s="90">
        <v>5.0582649999999996</v>
      </c>
      <c r="F30" s="90">
        <v>16.858369</v>
      </c>
      <c r="G30" s="90">
        <v>15.676975000000001</v>
      </c>
      <c r="H30" s="92">
        <v>0.38283299999999998</v>
      </c>
    </row>
    <row r="31" spans="1:8" ht="12.75" customHeight="1" x14ac:dyDescent="0.25">
      <c r="A31" s="285">
        <v>2004.1</v>
      </c>
      <c r="B31" s="160">
        <f t="shared" si="0"/>
        <v>138.71865699999998</v>
      </c>
      <c r="C31" s="89">
        <v>38.514093000000003</v>
      </c>
      <c r="D31" s="90">
        <v>73.130268000000001</v>
      </c>
      <c r="E31" s="90">
        <v>6.0187720000000002</v>
      </c>
      <c r="F31" s="90">
        <v>15.854486</v>
      </c>
      <c r="G31" s="90">
        <v>4.823658</v>
      </c>
      <c r="H31" s="92">
        <v>0.37737999999999999</v>
      </c>
    </row>
    <row r="32" spans="1:8" ht="12.75" customHeight="1" x14ac:dyDescent="0.25">
      <c r="A32" s="285">
        <v>2004.11</v>
      </c>
      <c r="B32" s="160">
        <f t="shared" si="0"/>
        <v>124.758488</v>
      </c>
      <c r="C32" s="89">
        <v>11.141579999999999</v>
      </c>
      <c r="D32" s="90">
        <v>75.516596000000007</v>
      </c>
      <c r="E32" s="90">
        <v>5.9950150000000004</v>
      </c>
      <c r="F32" s="90">
        <v>17.558055</v>
      </c>
      <c r="G32" s="90">
        <v>14.143889</v>
      </c>
      <c r="H32" s="92">
        <v>0.40335300000000002</v>
      </c>
    </row>
    <row r="33" spans="1:8" ht="12.75" customHeight="1" x14ac:dyDescent="0.25">
      <c r="A33" s="285">
        <v>2004.12</v>
      </c>
      <c r="B33" s="160">
        <f t="shared" si="0"/>
        <v>127.33380400000001</v>
      </c>
      <c r="C33" s="89">
        <v>8.6375220000000006</v>
      </c>
      <c r="D33" s="90">
        <v>79.451251999999997</v>
      </c>
      <c r="E33" s="90">
        <v>6.0116100000000001</v>
      </c>
      <c r="F33" s="90">
        <v>20.641328000000001</v>
      </c>
      <c r="G33" s="90">
        <v>12.167354</v>
      </c>
      <c r="H33" s="92">
        <v>0.424738</v>
      </c>
    </row>
    <row r="34" spans="1:8" ht="12.75" customHeight="1" x14ac:dyDescent="0.25">
      <c r="A34" s="285">
        <v>2005.01</v>
      </c>
      <c r="B34" s="160">
        <f t="shared" si="0"/>
        <v>137.29190199999999</v>
      </c>
      <c r="C34" s="89">
        <v>9.5432030000000001</v>
      </c>
      <c r="D34" s="90">
        <v>89.559899000000001</v>
      </c>
      <c r="E34" s="90">
        <v>9.1741840000000003</v>
      </c>
      <c r="F34" s="90">
        <v>21.401752999999999</v>
      </c>
      <c r="G34" s="90">
        <v>7.2935549999999996</v>
      </c>
      <c r="H34" s="92">
        <v>0.31930799999999998</v>
      </c>
    </row>
    <row r="35" spans="1:8" ht="12.75" customHeight="1" x14ac:dyDescent="0.25">
      <c r="A35" s="285">
        <v>2005.02</v>
      </c>
      <c r="B35" s="160">
        <f t="shared" si="0"/>
        <v>150.39702000000003</v>
      </c>
      <c r="C35" s="89">
        <v>32.416538000000003</v>
      </c>
      <c r="D35" s="90">
        <v>74.004305000000002</v>
      </c>
      <c r="E35" s="90">
        <v>5.8948559999999999</v>
      </c>
      <c r="F35" s="90">
        <v>15.480765</v>
      </c>
      <c r="G35" s="90">
        <v>22.153872</v>
      </c>
      <c r="H35" s="92">
        <v>0.44668400000000003</v>
      </c>
    </row>
    <row r="36" spans="1:8" ht="12.75" customHeight="1" x14ac:dyDescent="0.25">
      <c r="A36" s="285">
        <v>2005.03</v>
      </c>
      <c r="B36" s="160">
        <f t="shared" si="0"/>
        <v>120.04373699999999</v>
      </c>
      <c r="C36" s="89">
        <v>16.590933</v>
      </c>
      <c r="D36" s="90">
        <v>74.325957000000002</v>
      </c>
      <c r="E36" s="90">
        <v>5.480899</v>
      </c>
      <c r="F36" s="90">
        <v>15.838399000000001</v>
      </c>
      <c r="G36" s="90">
        <v>7.436445</v>
      </c>
      <c r="H36" s="92">
        <v>0.37110399999999999</v>
      </c>
    </row>
    <row r="37" spans="1:8" ht="12.75" customHeight="1" x14ac:dyDescent="0.25">
      <c r="A37" s="285">
        <v>2005.04</v>
      </c>
      <c r="B37" s="160">
        <f t="shared" si="0"/>
        <v>142.44644700000001</v>
      </c>
      <c r="C37" s="89">
        <v>9.9742230000000003</v>
      </c>
      <c r="D37" s="90">
        <v>83.664240000000007</v>
      </c>
      <c r="E37" s="90">
        <v>5.8742470000000004</v>
      </c>
      <c r="F37" s="90">
        <v>19.131819</v>
      </c>
      <c r="G37" s="90">
        <v>23.386953999999999</v>
      </c>
      <c r="H37" s="92">
        <v>0.414964</v>
      </c>
    </row>
    <row r="38" spans="1:8" ht="12.75" customHeight="1" x14ac:dyDescent="0.25">
      <c r="A38" s="285">
        <v>2005.05</v>
      </c>
      <c r="B38" s="160">
        <f t="shared" si="0"/>
        <v>148.336568</v>
      </c>
      <c r="C38" s="89">
        <v>31.169204000000001</v>
      </c>
      <c r="D38" s="90">
        <v>86.322841999999994</v>
      </c>
      <c r="E38" s="90">
        <v>5.7619309999999997</v>
      </c>
      <c r="F38" s="90">
        <v>16.525856000000001</v>
      </c>
      <c r="G38" s="90">
        <v>8.1730429999999998</v>
      </c>
      <c r="H38" s="92">
        <v>0.38369199999999998</v>
      </c>
    </row>
    <row r="39" spans="1:8" ht="12.75" customHeight="1" x14ac:dyDescent="0.25">
      <c r="A39" s="285">
        <v>2005.06</v>
      </c>
      <c r="B39" s="160">
        <f t="shared" si="0"/>
        <v>156.128208</v>
      </c>
      <c r="C39" s="89">
        <v>19.104831999999998</v>
      </c>
      <c r="D39" s="90">
        <v>91.245630000000006</v>
      </c>
      <c r="E39" s="90">
        <v>5.790883</v>
      </c>
      <c r="F39" s="90">
        <v>19.29082</v>
      </c>
      <c r="G39" s="90">
        <v>20.294118000000001</v>
      </c>
      <c r="H39" s="92">
        <v>0.40192499999999998</v>
      </c>
    </row>
    <row r="40" spans="1:8" ht="12.75" customHeight="1" x14ac:dyDescent="0.25">
      <c r="A40" s="285">
        <v>2005.07</v>
      </c>
      <c r="B40" s="160">
        <f t="shared" si="0"/>
        <v>152.67536000000001</v>
      </c>
      <c r="C40" s="89">
        <v>32.090228000000003</v>
      </c>
      <c r="D40" s="90">
        <v>86.933772000000005</v>
      </c>
      <c r="E40" s="90">
        <v>8.2305530000000005</v>
      </c>
      <c r="F40" s="90">
        <v>17.957044</v>
      </c>
      <c r="G40" s="90">
        <v>7.083304</v>
      </c>
      <c r="H40" s="92">
        <v>0.38045899999999999</v>
      </c>
    </row>
    <row r="41" spans="1:8" ht="12.75" customHeight="1" x14ac:dyDescent="0.25">
      <c r="A41" s="285">
        <v>2005.08</v>
      </c>
      <c r="B41" s="160">
        <f t="shared" si="0"/>
        <v>138.90885400000002</v>
      </c>
      <c r="C41" s="89">
        <v>18.280325000000001</v>
      </c>
      <c r="D41" s="90">
        <v>88.148121000000003</v>
      </c>
      <c r="E41" s="90">
        <v>6.4806759999999999</v>
      </c>
      <c r="F41" s="90">
        <v>18.935555999999998</v>
      </c>
      <c r="G41" s="90">
        <v>6.6368220000000004</v>
      </c>
      <c r="H41" s="92">
        <v>0.42735400000000001</v>
      </c>
    </row>
    <row r="42" spans="1:8" ht="12.75" customHeight="1" x14ac:dyDescent="0.25">
      <c r="A42" s="285">
        <v>2005.09</v>
      </c>
      <c r="B42" s="160">
        <f t="shared" ref="B42:B73" si="1">SUM(C42:H42)</f>
        <v>146.56838699999997</v>
      </c>
      <c r="C42" s="89">
        <v>9.3358880000000006</v>
      </c>
      <c r="D42" s="90">
        <v>92.361079000000004</v>
      </c>
      <c r="E42" s="90">
        <v>6.3512139999999997</v>
      </c>
      <c r="F42" s="90">
        <v>19.514652000000002</v>
      </c>
      <c r="G42" s="90">
        <v>18.597339999999999</v>
      </c>
      <c r="H42" s="92">
        <v>0.40821400000000002</v>
      </c>
    </row>
    <row r="43" spans="1:8" ht="12.75" customHeight="1" x14ac:dyDescent="0.25">
      <c r="A43" s="285">
        <v>2005.1</v>
      </c>
      <c r="B43" s="160">
        <f t="shared" si="1"/>
        <v>152.622928</v>
      </c>
      <c r="C43" s="89">
        <v>29.007396</v>
      </c>
      <c r="D43" s="90">
        <v>91.416542000000007</v>
      </c>
      <c r="E43" s="90">
        <v>6.6262230000000004</v>
      </c>
      <c r="F43" s="90">
        <v>19.441519</v>
      </c>
      <c r="G43" s="90">
        <v>5.6933720000000001</v>
      </c>
      <c r="H43" s="92">
        <v>0.43787599999999999</v>
      </c>
    </row>
    <row r="44" spans="1:8" ht="12.75" customHeight="1" x14ac:dyDescent="0.25">
      <c r="A44" s="285">
        <v>2005.11</v>
      </c>
      <c r="B44" s="160">
        <f t="shared" si="1"/>
        <v>157.85322500000001</v>
      </c>
      <c r="C44" s="89">
        <v>15.625823</v>
      </c>
      <c r="D44" s="90">
        <v>96.489354000000006</v>
      </c>
      <c r="E44" s="90">
        <v>6.691643</v>
      </c>
      <c r="F44" s="90">
        <v>19.613043999999999</v>
      </c>
      <c r="G44" s="90">
        <v>18.971551000000002</v>
      </c>
      <c r="H44" s="92">
        <v>0.46181</v>
      </c>
    </row>
    <row r="45" spans="1:8" ht="12.75" customHeight="1" x14ac:dyDescent="0.25">
      <c r="A45" s="285">
        <v>2005.12</v>
      </c>
      <c r="B45" s="160">
        <f t="shared" si="1"/>
        <v>138.19269399999999</v>
      </c>
      <c r="C45" s="89">
        <v>8.2522710000000004</v>
      </c>
      <c r="D45" s="90">
        <v>95.855206999999993</v>
      </c>
      <c r="E45" s="90">
        <v>6.9127049999999999</v>
      </c>
      <c r="F45" s="90">
        <v>20.546592</v>
      </c>
      <c r="G45" s="90">
        <v>6.1785040000000002</v>
      </c>
      <c r="H45" s="92">
        <v>0.44741500000000001</v>
      </c>
    </row>
    <row r="46" spans="1:8" ht="12.75" customHeight="1" x14ac:dyDescent="0.25">
      <c r="A46" s="285">
        <v>2006.01</v>
      </c>
      <c r="B46" s="160">
        <f t="shared" si="1"/>
        <v>147.40425000000002</v>
      </c>
      <c r="C46" s="89">
        <v>5.5912940000000004</v>
      </c>
      <c r="D46" s="90">
        <v>103.28213700000001</v>
      </c>
      <c r="E46" s="90">
        <v>9.6102059999999998</v>
      </c>
      <c r="F46" s="90">
        <v>20.921471</v>
      </c>
      <c r="G46" s="90">
        <v>7.6417299999999999</v>
      </c>
      <c r="H46" s="92">
        <v>0.35741200000000001</v>
      </c>
    </row>
    <row r="47" spans="1:8" ht="12.75" customHeight="1" x14ac:dyDescent="0.25">
      <c r="A47" s="285">
        <v>2006.02</v>
      </c>
      <c r="B47" s="160">
        <f t="shared" si="1"/>
        <v>187.54489999999998</v>
      </c>
      <c r="C47" s="89">
        <v>35.010088000000003</v>
      </c>
      <c r="D47" s="90">
        <v>91.460656</v>
      </c>
      <c r="E47" s="90">
        <v>6.3196680000000001</v>
      </c>
      <c r="F47" s="90">
        <v>23.250609000000001</v>
      </c>
      <c r="G47" s="90">
        <v>31.104517999999999</v>
      </c>
      <c r="H47" s="92">
        <v>0.39936100000000002</v>
      </c>
    </row>
    <row r="48" spans="1:8" ht="12.75" customHeight="1" x14ac:dyDescent="0.25">
      <c r="A48" s="285">
        <v>2006.03</v>
      </c>
      <c r="B48" s="160">
        <f t="shared" si="1"/>
        <v>146.55156399999998</v>
      </c>
      <c r="C48" s="89">
        <v>19.623954999999999</v>
      </c>
      <c r="D48" s="90">
        <v>90.508588000000003</v>
      </c>
      <c r="E48" s="90">
        <v>5.8461699999999999</v>
      </c>
      <c r="F48" s="90">
        <v>19.532920000000001</v>
      </c>
      <c r="G48" s="90">
        <v>10.628329000000001</v>
      </c>
      <c r="H48" s="92">
        <v>0.41160200000000002</v>
      </c>
    </row>
    <row r="49" spans="1:8" ht="12.75" customHeight="1" x14ac:dyDescent="0.25">
      <c r="A49" s="285">
        <v>2006.04</v>
      </c>
      <c r="B49" s="160">
        <f t="shared" si="1"/>
        <v>160.10403700000001</v>
      </c>
      <c r="C49" s="89">
        <v>10.193282</v>
      </c>
      <c r="D49" s="90">
        <v>97.508446000000006</v>
      </c>
      <c r="E49" s="90">
        <v>5.632441</v>
      </c>
      <c r="F49" s="90">
        <v>18.731773</v>
      </c>
      <c r="G49" s="90">
        <v>27.610876999999999</v>
      </c>
      <c r="H49" s="92">
        <v>0.42721799999999999</v>
      </c>
    </row>
    <row r="50" spans="1:8" ht="12.75" customHeight="1" x14ac:dyDescent="0.25">
      <c r="A50" s="285">
        <v>2006.05</v>
      </c>
      <c r="B50" s="160">
        <f t="shared" si="1"/>
        <v>173.93026499999999</v>
      </c>
      <c r="C50" s="89">
        <v>31.352277000000001</v>
      </c>
      <c r="D50" s="90">
        <v>104.85964199999999</v>
      </c>
      <c r="E50" s="90">
        <v>5.8548099999999996</v>
      </c>
      <c r="F50" s="90">
        <v>20.938606</v>
      </c>
      <c r="G50" s="90">
        <v>10.494942</v>
      </c>
      <c r="H50" s="92">
        <v>0.42998799999999998</v>
      </c>
    </row>
    <row r="51" spans="1:8" ht="12.75" customHeight="1" x14ac:dyDescent="0.25">
      <c r="A51" s="285">
        <v>2006.06</v>
      </c>
      <c r="B51" s="160">
        <f t="shared" si="1"/>
        <v>182.75313399999999</v>
      </c>
      <c r="C51" s="89">
        <v>20.153447</v>
      </c>
      <c r="D51" s="90">
        <v>108.23752399999999</v>
      </c>
      <c r="E51" s="90">
        <v>5.7040100000000002</v>
      </c>
      <c r="F51" s="90">
        <v>23.706779999999998</v>
      </c>
      <c r="G51" s="90">
        <v>24.469256000000001</v>
      </c>
      <c r="H51" s="92">
        <v>0.48211700000000002</v>
      </c>
    </row>
    <row r="52" spans="1:8" ht="12.75" customHeight="1" x14ac:dyDescent="0.25">
      <c r="A52" s="285">
        <v>2006.07</v>
      </c>
      <c r="B52" s="160">
        <f t="shared" si="1"/>
        <v>185.03230099999999</v>
      </c>
      <c r="C52" s="89">
        <v>36.783701999999998</v>
      </c>
      <c r="D52" s="90">
        <v>104.70549200000001</v>
      </c>
      <c r="E52" s="90">
        <v>7.808103</v>
      </c>
      <c r="F52" s="90">
        <v>26.570440000000001</v>
      </c>
      <c r="G52" s="90">
        <v>8.7370870000000007</v>
      </c>
      <c r="H52" s="92">
        <v>0.427477</v>
      </c>
    </row>
    <row r="53" spans="1:8" ht="12.75" customHeight="1" x14ac:dyDescent="0.25">
      <c r="A53" s="285">
        <v>2006.08</v>
      </c>
      <c r="B53" s="160">
        <f t="shared" si="1"/>
        <v>167.94628800000001</v>
      </c>
      <c r="C53" s="89">
        <v>20.115586</v>
      </c>
      <c r="D53" s="90">
        <v>108.53943</v>
      </c>
      <c r="E53" s="90">
        <v>5.7035819999999999</v>
      </c>
      <c r="F53" s="90">
        <v>25.085972000000002</v>
      </c>
      <c r="G53" s="90">
        <v>7.9959420000000003</v>
      </c>
      <c r="H53" s="92">
        <v>0.505776</v>
      </c>
    </row>
    <row r="54" spans="1:8" ht="12.75" customHeight="1" x14ac:dyDescent="0.25">
      <c r="A54" s="285">
        <v>2006.09</v>
      </c>
      <c r="B54" s="160">
        <f t="shared" si="1"/>
        <v>178.32701800000001</v>
      </c>
      <c r="C54" s="89">
        <v>11.589793</v>
      </c>
      <c r="D54" s="90">
        <v>113.375345</v>
      </c>
      <c r="E54" s="90">
        <v>5.684615</v>
      </c>
      <c r="F54" s="90">
        <v>24.090776000000002</v>
      </c>
      <c r="G54" s="90">
        <v>23.050611</v>
      </c>
      <c r="H54" s="92">
        <v>0.53587799999999997</v>
      </c>
    </row>
    <row r="55" spans="1:8" ht="12.75" customHeight="1" x14ac:dyDescent="0.25">
      <c r="A55" s="285">
        <v>2006.1</v>
      </c>
      <c r="B55" s="160">
        <f t="shared" si="1"/>
        <v>180.88892799999999</v>
      </c>
      <c r="C55" s="89">
        <v>29.475366999999999</v>
      </c>
      <c r="D55" s="90">
        <v>113.78657800000001</v>
      </c>
      <c r="E55" s="90">
        <v>5.9705490000000001</v>
      </c>
      <c r="F55" s="90">
        <v>23.478071</v>
      </c>
      <c r="G55" s="90">
        <v>7.6973209999999996</v>
      </c>
      <c r="H55" s="92">
        <v>0.48104200000000003</v>
      </c>
    </row>
    <row r="56" spans="1:8" ht="12.75" customHeight="1" x14ac:dyDescent="0.25">
      <c r="A56" s="285">
        <v>2006.11</v>
      </c>
      <c r="B56" s="160">
        <f t="shared" si="1"/>
        <v>186.58882099999997</v>
      </c>
      <c r="C56" s="89">
        <v>16.44594</v>
      </c>
      <c r="D56" s="90">
        <v>118.207003</v>
      </c>
      <c r="E56" s="90">
        <v>5.9653780000000003</v>
      </c>
      <c r="F56" s="90">
        <v>24.456797000000002</v>
      </c>
      <c r="G56" s="90">
        <v>20.984362999999998</v>
      </c>
      <c r="H56" s="92">
        <v>0.52934000000000003</v>
      </c>
    </row>
    <row r="57" spans="1:8" ht="12.75" customHeight="1" x14ac:dyDescent="0.25">
      <c r="A57" s="285">
        <v>2006.12</v>
      </c>
      <c r="B57" s="160">
        <f t="shared" si="1"/>
        <v>162.66391300000001</v>
      </c>
      <c r="C57" s="89">
        <v>9.1057050000000004</v>
      </c>
      <c r="D57" s="90">
        <v>115.83648100000001</v>
      </c>
      <c r="E57" s="90">
        <v>6.4156570000000004</v>
      </c>
      <c r="F57" s="90">
        <v>23.934284999999999</v>
      </c>
      <c r="G57" s="90">
        <v>6.8828440000000004</v>
      </c>
      <c r="H57" s="92">
        <v>0.48894100000000001</v>
      </c>
    </row>
    <row r="58" spans="1:8" ht="12.75" customHeight="1" x14ac:dyDescent="0.25">
      <c r="A58" s="285">
        <v>2007.01</v>
      </c>
      <c r="B58" s="160">
        <f t="shared" si="1"/>
        <v>178.97756100000001</v>
      </c>
      <c r="C58" s="89">
        <v>10.335414999999999</v>
      </c>
      <c r="D58" s="90">
        <v>123.602705</v>
      </c>
      <c r="E58" s="90">
        <v>8.4586269999999999</v>
      </c>
      <c r="F58" s="90">
        <v>27.216332000000001</v>
      </c>
      <c r="G58" s="90">
        <v>8.9283199999999994</v>
      </c>
      <c r="H58" s="92">
        <v>0.43616199999999999</v>
      </c>
    </row>
    <row r="59" spans="1:8" ht="12.75" customHeight="1" x14ac:dyDescent="0.25">
      <c r="A59" s="285">
        <v>2007.02</v>
      </c>
      <c r="B59" s="160">
        <f t="shared" si="1"/>
        <v>219.41189900000001</v>
      </c>
      <c r="C59" s="89">
        <v>35.023533999999998</v>
      </c>
      <c r="D59" s="90">
        <v>117.256154</v>
      </c>
      <c r="E59" s="90">
        <v>6.3390620000000002</v>
      </c>
      <c r="F59" s="90">
        <v>25.039186000000001</v>
      </c>
      <c r="G59" s="90">
        <v>35.310588000000003</v>
      </c>
      <c r="H59" s="92">
        <v>0.44337500000000002</v>
      </c>
    </row>
    <row r="60" spans="1:8" ht="12.75" customHeight="1" x14ac:dyDescent="0.25">
      <c r="A60" s="285">
        <v>2007.03</v>
      </c>
      <c r="B60" s="160">
        <f t="shared" si="1"/>
        <v>177.13995099999997</v>
      </c>
      <c r="C60" s="89">
        <v>17.331246</v>
      </c>
      <c r="D60" s="90">
        <v>113.159346</v>
      </c>
      <c r="E60" s="90">
        <v>5.6330929999999997</v>
      </c>
      <c r="F60" s="90">
        <v>26.670043</v>
      </c>
      <c r="G60" s="90">
        <v>13.947321000000001</v>
      </c>
      <c r="H60" s="92">
        <v>0.39890199999999998</v>
      </c>
    </row>
    <row r="61" spans="1:8" ht="12.75" customHeight="1" x14ac:dyDescent="0.25">
      <c r="A61" s="285">
        <v>2007.04</v>
      </c>
      <c r="B61" s="160">
        <f t="shared" si="1"/>
        <v>192.45041700000004</v>
      </c>
      <c r="C61" s="89">
        <v>8.3158700000000003</v>
      </c>
      <c r="D61" s="90">
        <v>120.419718</v>
      </c>
      <c r="E61" s="90">
        <v>4.4561260000000003</v>
      </c>
      <c r="F61" s="90">
        <v>26.456727000000001</v>
      </c>
      <c r="G61" s="90">
        <v>32.401707999999999</v>
      </c>
      <c r="H61" s="92">
        <v>0.40026800000000001</v>
      </c>
    </row>
    <row r="62" spans="1:8" ht="12.75" customHeight="1" x14ac:dyDescent="0.25">
      <c r="A62" s="285">
        <v>2007.05</v>
      </c>
      <c r="B62" s="160">
        <f t="shared" si="1"/>
        <v>202.875677</v>
      </c>
      <c r="C62" s="89">
        <v>28.815345000000001</v>
      </c>
      <c r="D62" s="90">
        <v>128.38903099999999</v>
      </c>
      <c r="E62" s="90">
        <v>4.3148160000000004</v>
      </c>
      <c r="F62" s="90">
        <v>28.438279000000001</v>
      </c>
      <c r="G62" s="90">
        <v>12.469889999999999</v>
      </c>
      <c r="H62" s="92">
        <v>0.44831599999999999</v>
      </c>
    </row>
    <row r="63" spans="1:8" ht="12.75" customHeight="1" x14ac:dyDescent="0.25">
      <c r="A63" s="285">
        <v>2007.06</v>
      </c>
      <c r="B63" s="160">
        <f t="shared" si="1"/>
        <v>228.30294499999999</v>
      </c>
      <c r="C63" s="89">
        <v>23.870001999999999</v>
      </c>
      <c r="D63" s="90">
        <v>139.83189400000001</v>
      </c>
      <c r="E63" s="90">
        <v>3.9912109999999998</v>
      </c>
      <c r="F63" s="90">
        <v>31.069875</v>
      </c>
      <c r="G63" s="90">
        <v>29.072306999999999</v>
      </c>
      <c r="H63" s="92">
        <v>0.46765600000000002</v>
      </c>
    </row>
    <row r="64" spans="1:8" ht="12.75" customHeight="1" x14ac:dyDescent="0.25">
      <c r="A64" s="285">
        <v>2007.07</v>
      </c>
      <c r="B64" s="160">
        <f t="shared" si="1"/>
        <v>224.43081600000002</v>
      </c>
      <c r="C64" s="89">
        <v>36.556967999999998</v>
      </c>
      <c r="D64" s="90">
        <v>141.581266</v>
      </c>
      <c r="E64" s="90">
        <v>5.388541</v>
      </c>
      <c r="F64" s="90">
        <v>28.763003999999999</v>
      </c>
      <c r="G64" s="90">
        <v>11.717596</v>
      </c>
      <c r="H64" s="92">
        <v>0.42344100000000001</v>
      </c>
    </row>
    <row r="65" spans="1:8" ht="12.75" customHeight="1" x14ac:dyDescent="0.25">
      <c r="A65" s="285">
        <v>2007.08</v>
      </c>
      <c r="B65" s="160">
        <f t="shared" si="1"/>
        <v>219.712232</v>
      </c>
      <c r="C65" s="89">
        <v>19.074231000000001</v>
      </c>
      <c r="D65" s="90">
        <v>150.946901</v>
      </c>
      <c r="E65" s="90">
        <v>3.9839319999999998</v>
      </c>
      <c r="F65" s="90">
        <v>34.586145000000002</v>
      </c>
      <c r="G65" s="90">
        <v>10.634183999999999</v>
      </c>
      <c r="H65" s="92">
        <v>0.48683900000000002</v>
      </c>
    </row>
    <row r="66" spans="1:8" ht="12.75" customHeight="1" x14ac:dyDescent="0.25">
      <c r="A66" s="285">
        <v>2007.09</v>
      </c>
      <c r="B66" s="160">
        <f t="shared" si="1"/>
        <v>225.22146599999999</v>
      </c>
      <c r="C66" s="89">
        <v>9.9557479999999998</v>
      </c>
      <c r="D66" s="90">
        <v>149.35958099999999</v>
      </c>
      <c r="E66" s="90">
        <v>4.0762530000000003</v>
      </c>
      <c r="F66" s="90">
        <v>33.445861999999998</v>
      </c>
      <c r="G66" s="90">
        <v>27.897055999999999</v>
      </c>
      <c r="H66" s="92">
        <v>0.48696600000000001</v>
      </c>
    </row>
    <row r="67" spans="1:8" ht="12.75" customHeight="1" x14ac:dyDescent="0.25">
      <c r="A67" s="285">
        <v>2007.1</v>
      </c>
      <c r="B67" s="160">
        <f t="shared" si="1"/>
        <v>233.20959500000001</v>
      </c>
      <c r="C67" s="89">
        <v>30.169253000000001</v>
      </c>
      <c r="D67" s="90">
        <v>152.44438400000001</v>
      </c>
      <c r="E67" s="90">
        <v>4.1873620000000003</v>
      </c>
      <c r="F67" s="90">
        <v>35.165101</v>
      </c>
      <c r="G67" s="90">
        <v>10.735348</v>
      </c>
      <c r="H67" s="92">
        <v>0.50814700000000002</v>
      </c>
    </row>
    <row r="68" spans="1:8" ht="12.75" customHeight="1" x14ac:dyDescent="0.25">
      <c r="A68" s="285">
        <v>2007.11</v>
      </c>
      <c r="B68" s="160">
        <f t="shared" si="1"/>
        <v>247.19612000000001</v>
      </c>
      <c r="C68" s="89">
        <v>16.401152</v>
      </c>
      <c r="D68" s="90">
        <v>166.82108199999999</v>
      </c>
      <c r="E68" s="90">
        <v>4.9294349999999998</v>
      </c>
      <c r="F68" s="90">
        <v>32.484264000000003</v>
      </c>
      <c r="G68" s="90">
        <v>26.029174000000001</v>
      </c>
      <c r="H68" s="92">
        <v>0.53101299999999996</v>
      </c>
    </row>
    <row r="69" spans="1:8" ht="12.75" customHeight="1" x14ac:dyDescent="0.25">
      <c r="A69" s="285">
        <v>2007.12</v>
      </c>
      <c r="B69" s="160">
        <f t="shared" si="1"/>
        <v>221.06072</v>
      </c>
      <c r="C69" s="89">
        <v>8.3452979999999997</v>
      </c>
      <c r="D69" s="90">
        <v>164.68198599999999</v>
      </c>
      <c r="E69" s="90">
        <v>4.4780129999999998</v>
      </c>
      <c r="F69" s="90">
        <v>34.372019999999999</v>
      </c>
      <c r="G69" s="90">
        <v>8.6078220000000005</v>
      </c>
      <c r="H69" s="92">
        <v>0.57558100000000001</v>
      </c>
    </row>
    <row r="70" spans="1:8" ht="12.75" customHeight="1" x14ac:dyDescent="0.25">
      <c r="A70" s="285">
        <v>2008.01</v>
      </c>
      <c r="B70" s="160">
        <f t="shared" si="1"/>
        <v>238.63172400000002</v>
      </c>
      <c r="C70" s="89">
        <v>11.651365999999999</v>
      </c>
      <c r="D70" s="90">
        <v>170.73145500000001</v>
      </c>
      <c r="E70" s="90">
        <v>6.1272869999999999</v>
      </c>
      <c r="F70" s="90">
        <v>38.722169000000001</v>
      </c>
      <c r="G70" s="90">
        <v>10.944602</v>
      </c>
      <c r="H70" s="92">
        <v>0.454845</v>
      </c>
    </row>
    <row r="71" spans="1:8" ht="12.75" customHeight="1" x14ac:dyDescent="0.25">
      <c r="A71" s="285">
        <v>2008.02</v>
      </c>
      <c r="B71" s="160">
        <f t="shared" si="1"/>
        <v>284.47711400000003</v>
      </c>
      <c r="C71" s="89">
        <v>37.645068000000002</v>
      </c>
      <c r="D71" s="90">
        <v>165.783276</v>
      </c>
      <c r="E71" s="90">
        <v>1.1945250000000001</v>
      </c>
      <c r="F71" s="90">
        <v>31.653922000000001</v>
      </c>
      <c r="G71" s="90">
        <v>47.670366999999999</v>
      </c>
      <c r="H71" s="92">
        <v>0.52995599999999998</v>
      </c>
    </row>
    <row r="72" spans="1:8" ht="12.75" customHeight="1" x14ac:dyDescent="0.25">
      <c r="A72" s="285">
        <v>2008.03</v>
      </c>
      <c r="B72" s="160">
        <f t="shared" si="1"/>
        <v>225.02618400000003</v>
      </c>
      <c r="C72" s="89">
        <v>17.456465000000001</v>
      </c>
      <c r="D72" s="90">
        <v>157.552437</v>
      </c>
      <c r="E72" s="90">
        <v>0.83515700000000004</v>
      </c>
      <c r="F72" s="90">
        <v>31.361284000000001</v>
      </c>
      <c r="G72" s="90">
        <v>17.264113999999999</v>
      </c>
      <c r="H72" s="92">
        <v>0.55672699999999997</v>
      </c>
    </row>
    <row r="73" spans="1:8" ht="12.75" customHeight="1" x14ac:dyDescent="0.25">
      <c r="A73" s="285">
        <v>2008.04</v>
      </c>
      <c r="B73" s="160">
        <f t="shared" si="1"/>
        <v>256.58463300000005</v>
      </c>
      <c r="C73" s="89">
        <v>9.9813089999999995</v>
      </c>
      <c r="D73" s="90">
        <v>166.34665000000001</v>
      </c>
      <c r="E73" s="90">
        <v>0.99698600000000004</v>
      </c>
      <c r="F73" s="90">
        <v>34.463296999999997</v>
      </c>
      <c r="G73" s="90">
        <v>44.263145000000002</v>
      </c>
      <c r="H73" s="92">
        <v>0.533246</v>
      </c>
    </row>
    <row r="74" spans="1:8" ht="12.75" customHeight="1" x14ac:dyDescent="0.25">
      <c r="A74" s="285">
        <v>2008.05</v>
      </c>
      <c r="B74" s="160">
        <f t="shared" ref="B74:B105" si="2">SUM(C74:H74)</f>
        <v>276.92363499999999</v>
      </c>
      <c r="C74" s="89">
        <v>29.554207999999999</v>
      </c>
      <c r="D74" s="90">
        <v>188.51075800000001</v>
      </c>
      <c r="E74" s="90">
        <v>0.73688900000000002</v>
      </c>
      <c r="F74" s="90">
        <v>40.848336000000003</v>
      </c>
      <c r="G74" s="90">
        <v>16.705970000000001</v>
      </c>
      <c r="H74" s="92">
        <v>0.56747400000000003</v>
      </c>
    </row>
    <row r="75" spans="1:8" ht="12.75" customHeight="1" x14ac:dyDescent="0.25">
      <c r="A75" s="285">
        <v>2008.06</v>
      </c>
      <c r="B75" s="160">
        <f t="shared" si="2"/>
        <v>288.34708599999999</v>
      </c>
      <c r="C75" s="89">
        <v>20.801134000000001</v>
      </c>
      <c r="D75" s="90">
        <v>194.71652399999999</v>
      </c>
      <c r="E75" s="90">
        <v>0.62130600000000002</v>
      </c>
      <c r="F75" s="90">
        <v>35.750948999999999</v>
      </c>
      <c r="G75" s="90">
        <v>35.850968999999999</v>
      </c>
      <c r="H75" s="92">
        <v>0.60620399999999997</v>
      </c>
    </row>
    <row r="76" spans="1:8" ht="12.75" customHeight="1" x14ac:dyDescent="0.25">
      <c r="A76" s="285">
        <v>2008.07</v>
      </c>
      <c r="B76" s="160">
        <f t="shared" si="2"/>
        <v>302.14809599999995</v>
      </c>
      <c r="C76" s="89">
        <v>37.816825000000001</v>
      </c>
      <c r="D76" s="90">
        <v>209.640131</v>
      </c>
      <c r="E76" s="90">
        <v>0.68677200000000005</v>
      </c>
      <c r="F76" s="90">
        <v>37.651176</v>
      </c>
      <c r="G76" s="90">
        <v>15.648446</v>
      </c>
      <c r="H76" s="92">
        <v>0.70474599999999998</v>
      </c>
    </row>
    <row r="77" spans="1:8" ht="12.75" customHeight="1" x14ac:dyDescent="0.25">
      <c r="A77" s="285">
        <v>2008.08</v>
      </c>
      <c r="B77" s="160">
        <f t="shared" si="2"/>
        <v>290.30455799999999</v>
      </c>
      <c r="C77" s="89">
        <v>18.987445999999998</v>
      </c>
      <c r="D77" s="90">
        <v>221.09095739</v>
      </c>
      <c r="E77" s="90">
        <v>0.78602233999999993</v>
      </c>
      <c r="F77" s="90">
        <v>36.907712279999998</v>
      </c>
      <c r="G77" s="90">
        <v>12.025986</v>
      </c>
      <c r="H77" s="92">
        <v>0.50643399</v>
      </c>
    </row>
    <row r="78" spans="1:8" ht="12.75" customHeight="1" x14ac:dyDescent="0.25">
      <c r="A78" s="285">
        <v>2008.09</v>
      </c>
      <c r="B78" s="160">
        <f t="shared" si="2"/>
        <v>290.16227199999997</v>
      </c>
      <c r="C78" s="89">
        <v>21.249389000000001</v>
      </c>
      <c r="D78" s="90">
        <v>193.10526899999999</v>
      </c>
      <c r="E78" s="90">
        <v>0.69116200000000005</v>
      </c>
      <c r="F78" s="90">
        <v>39.261158000000002</v>
      </c>
      <c r="G78" s="90">
        <v>35.225655000000003</v>
      </c>
      <c r="H78" s="92">
        <v>0.62963899999999995</v>
      </c>
    </row>
    <row r="79" spans="1:8" ht="12.75" customHeight="1" x14ac:dyDescent="0.25">
      <c r="A79" s="285">
        <v>2008.1</v>
      </c>
      <c r="B79" s="160">
        <f t="shared" si="2"/>
        <v>283.33412700000002</v>
      </c>
      <c r="C79" s="89">
        <v>31.745607</v>
      </c>
      <c r="D79" s="90">
        <v>199.419804</v>
      </c>
      <c r="E79" s="90">
        <v>0.73565100000000005</v>
      </c>
      <c r="F79" s="90">
        <v>38.245792000000002</v>
      </c>
      <c r="G79" s="90">
        <v>12.530932</v>
      </c>
      <c r="H79" s="92">
        <v>0.65634099999999995</v>
      </c>
    </row>
    <row r="80" spans="1:8" ht="12.75" customHeight="1" x14ac:dyDescent="0.25">
      <c r="A80" s="285">
        <v>2008.11</v>
      </c>
      <c r="B80" s="160">
        <f t="shared" si="2"/>
        <v>281.60090800000006</v>
      </c>
      <c r="C80" s="89">
        <v>19.540362999999999</v>
      </c>
      <c r="D80" s="90">
        <v>196.53464700000001</v>
      </c>
      <c r="E80" s="90">
        <v>0.60312200000000005</v>
      </c>
      <c r="F80" s="90">
        <v>34.653838999999998</v>
      </c>
      <c r="G80" s="90">
        <v>29.572531999999999</v>
      </c>
      <c r="H80" s="92">
        <v>0.69640500000000005</v>
      </c>
    </row>
    <row r="81" spans="1:8" ht="12.75" customHeight="1" x14ac:dyDescent="0.25">
      <c r="A81" s="285">
        <v>2008.12</v>
      </c>
      <c r="B81" s="160">
        <f t="shared" si="2"/>
        <v>258.96659</v>
      </c>
      <c r="C81" s="89">
        <v>10.478910000000001</v>
      </c>
      <c r="D81" s="90">
        <v>200.5479</v>
      </c>
      <c r="E81" s="90">
        <v>0.58648999999999996</v>
      </c>
      <c r="F81" s="90">
        <v>34.452359999999999</v>
      </c>
      <c r="G81" s="90">
        <v>12.127090000000001</v>
      </c>
      <c r="H81" s="92">
        <v>0.77383999999999997</v>
      </c>
    </row>
    <row r="82" spans="1:8" ht="12.75" customHeight="1" x14ac:dyDescent="0.25">
      <c r="A82" s="285">
        <v>2009.01</v>
      </c>
      <c r="B82" s="160">
        <f t="shared" si="2"/>
        <v>295.94590999999997</v>
      </c>
      <c r="C82" s="89">
        <v>13.42788</v>
      </c>
      <c r="D82" s="90">
        <v>233.17914999999999</v>
      </c>
      <c r="E82" s="90">
        <v>0.56111999999999995</v>
      </c>
      <c r="F82" s="90">
        <v>35.459699999999998</v>
      </c>
      <c r="G82" s="90">
        <v>12.685919999999999</v>
      </c>
      <c r="H82" s="92">
        <v>0.63214000000000004</v>
      </c>
    </row>
    <row r="83" spans="1:8" ht="12.75" customHeight="1" x14ac:dyDescent="0.25">
      <c r="A83" s="285">
        <v>2009.02</v>
      </c>
      <c r="B83" s="160">
        <f t="shared" si="2"/>
        <v>314.92873000000003</v>
      </c>
      <c r="C83" s="89">
        <v>36.098750000000003</v>
      </c>
      <c r="D83" s="90">
        <v>192.31986000000001</v>
      </c>
      <c r="E83" s="90">
        <v>0.58294999999999997</v>
      </c>
      <c r="F83" s="90">
        <v>32.97795</v>
      </c>
      <c r="G83" s="90">
        <v>52.143900000000002</v>
      </c>
      <c r="H83" s="92">
        <v>0.80532000000000004</v>
      </c>
    </row>
    <row r="84" spans="1:8" ht="12.75" customHeight="1" x14ac:dyDescent="0.25">
      <c r="A84" s="285">
        <v>2009.03</v>
      </c>
      <c r="B84" s="160">
        <f t="shared" si="2"/>
        <v>253.45866000000004</v>
      </c>
      <c r="C84" s="89">
        <v>17.749880000000001</v>
      </c>
      <c r="D84" s="90">
        <v>184.27214000000001</v>
      </c>
      <c r="E84" s="90">
        <v>0.65108999999999995</v>
      </c>
      <c r="F84" s="90">
        <v>30.439309999999999</v>
      </c>
      <c r="G84" s="90">
        <v>19.628630000000001</v>
      </c>
      <c r="H84" s="92">
        <v>0.71760999999999997</v>
      </c>
    </row>
    <row r="85" spans="1:8" ht="12.75" customHeight="1" x14ac:dyDescent="0.25">
      <c r="A85" s="285">
        <v>2009.04</v>
      </c>
      <c r="B85" s="160">
        <f t="shared" si="2"/>
        <v>298.97921000000002</v>
      </c>
      <c r="C85" s="89">
        <v>8.6339299999999994</v>
      </c>
      <c r="D85" s="90">
        <v>210.36537000000001</v>
      </c>
      <c r="E85" s="90">
        <v>0.54476000000000002</v>
      </c>
      <c r="F85" s="90">
        <v>32.149850000000001</v>
      </c>
      <c r="G85" s="90">
        <v>46.567590000000003</v>
      </c>
      <c r="H85" s="92">
        <v>0.71770999999999996</v>
      </c>
    </row>
    <row r="86" spans="1:8" ht="12.75" customHeight="1" x14ac:dyDescent="0.25">
      <c r="A86" s="285">
        <v>2009.05</v>
      </c>
      <c r="B86" s="160">
        <f t="shared" si="2"/>
        <v>283.69102999999996</v>
      </c>
      <c r="C86" s="89">
        <v>28.162700000000001</v>
      </c>
      <c r="D86" s="90">
        <v>204.62494000000001</v>
      </c>
      <c r="E86" s="90">
        <v>0.97946999999999995</v>
      </c>
      <c r="F86" s="90">
        <v>32.601390000000002</v>
      </c>
      <c r="G86" s="90">
        <v>16.566020000000002</v>
      </c>
      <c r="H86" s="92">
        <v>0.75651000000000002</v>
      </c>
    </row>
    <row r="87" spans="1:8" ht="12.75" customHeight="1" x14ac:dyDescent="0.25">
      <c r="A87" s="285">
        <v>2009.06</v>
      </c>
      <c r="B87" s="160">
        <f t="shared" si="2"/>
        <v>323.86261000000002</v>
      </c>
      <c r="C87" s="89">
        <v>16.361229999999999</v>
      </c>
      <c r="D87" s="90">
        <v>227.11070000000001</v>
      </c>
      <c r="E87" s="90">
        <v>0.38564999999999999</v>
      </c>
      <c r="F87" s="90">
        <v>35.995040000000003</v>
      </c>
      <c r="G87" s="90">
        <v>43.152329999999999</v>
      </c>
      <c r="H87" s="92">
        <v>0.85765999999999998</v>
      </c>
    </row>
    <row r="88" spans="1:8" ht="12.75" customHeight="1" x14ac:dyDescent="0.25">
      <c r="A88" s="285">
        <v>2009.07</v>
      </c>
      <c r="B88" s="160">
        <f t="shared" si="2"/>
        <v>319.83392999999995</v>
      </c>
      <c r="C88" s="89">
        <v>41.717140000000001</v>
      </c>
      <c r="D88" s="90">
        <v>222.33793</v>
      </c>
      <c r="E88" s="90">
        <v>0.55735000000000001</v>
      </c>
      <c r="F88" s="90">
        <v>36.339660000000002</v>
      </c>
      <c r="G88" s="90">
        <v>18.11205</v>
      </c>
      <c r="H88" s="92">
        <v>0.76980000000000004</v>
      </c>
    </row>
    <row r="89" spans="1:8" ht="12.75" customHeight="1" x14ac:dyDescent="0.25">
      <c r="A89" s="285">
        <v>2009.08</v>
      </c>
      <c r="B89" s="160">
        <f t="shared" si="2"/>
        <v>318.81150000000002</v>
      </c>
      <c r="C89" s="89">
        <v>28.5747</v>
      </c>
      <c r="D89" s="90">
        <v>235.78192000000001</v>
      </c>
      <c r="E89" s="90">
        <v>0.63515999999999995</v>
      </c>
      <c r="F89" s="90">
        <v>39.19782</v>
      </c>
      <c r="G89" s="90">
        <v>13.76244</v>
      </c>
      <c r="H89" s="92">
        <v>0.85946</v>
      </c>
    </row>
    <row r="90" spans="1:8" ht="12.75" customHeight="1" x14ac:dyDescent="0.25">
      <c r="A90" s="285">
        <v>2009.09</v>
      </c>
      <c r="B90" s="160">
        <f t="shared" si="2"/>
        <v>347.68446</v>
      </c>
      <c r="C90" s="89">
        <v>12.561299999999999</v>
      </c>
      <c r="D90" s="90">
        <v>252.60731000000001</v>
      </c>
      <c r="E90" s="90">
        <v>0.50216000000000005</v>
      </c>
      <c r="F90" s="90">
        <v>40.01182</v>
      </c>
      <c r="G90" s="90">
        <v>41.167119999999997</v>
      </c>
      <c r="H90" s="92">
        <v>0.83474999999999999</v>
      </c>
    </row>
    <row r="91" spans="1:8" ht="12.75" customHeight="1" x14ac:dyDescent="0.25">
      <c r="A91" s="285">
        <v>2009.1</v>
      </c>
      <c r="B91" s="160">
        <f t="shared" si="2"/>
        <v>319.12823999999995</v>
      </c>
      <c r="C91" s="89">
        <v>28.88578</v>
      </c>
      <c r="D91" s="90">
        <v>234.57835</v>
      </c>
      <c r="E91" s="90">
        <v>0.25117</v>
      </c>
      <c r="F91" s="90">
        <v>39.789209999999997</v>
      </c>
      <c r="G91" s="90">
        <v>14.72247</v>
      </c>
      <c r="H91" s="92">
        <v>0.90125999999999995</v>
      </c>
    </row>
    <row r="92" spans="1:8" ht="12.75" customHeight="1" x14ac:dyDescent="0.25">
      <c r="A92" s="285">
        <v>2009.11</v>
      </c>
      <c r="B92" s="160">
        <f t="shared" si="2"/>
        <v>326.45522</v>
      </c>
      <c r="C92" s="89">
        <v>16.527570000000001</v>
      </c>
      <c r="D92" s="90">
        <v>229.98396</v>
      </c>
      <c r="E92" s="90">
        <v>0.35261999999999999</v>
      </c>
      <c r="F92" s="90">
        <v>40.978290000000001</v>
      </c>
      <c r="G92" s="90">
        <v>37.723840000000003</v>
      </c>
      <c r="H92" s="92">
        <v>0.88893999999999995</v>
      </c>
    </row>
    <row r="93" spans="1:8" ht="12.75" customHeight="1" x14ac:dyDescent="0.25">
      <c r="A93" s="285">
        <v>2009.12</v>
      </c>
      <c r="B93" s="160">
        <f t="shared" si="2"/>
        <v>290.77357000000001</v>
      </c>
      <c r="C93" s="89">
        <v>10.931290000000001</v>
      </c>
      <c r="D93" s="90">
        <v>218.5455</v>
      </c>
      <c r="E93" s="90">
        <v>0.44762999999999997</v>
      </c>
      <c r="F93" s="90">
        <v>42.855890000000002</v>
      </c>
      <c r="G93" s="90">
        <v>17.090150000000001</v>
      </c>
      <c r="H93" s="92">
        <v>0.90310999999999997</v>
      </c>
    </row>
    <row r="94" spans="1:8" ht="12.75" customHeight="1" x14ac:dyDescent="0.25">
      <c r="A94" s="285">
        <v>2010.01</v>
      </c>
      <c r="B94" s="160">
        <f t="shared" si="2"/>
        <v>307.71712000000002</v>
      </c>
      <c r="C94" s="89">
        <v>9.2463499999999996</v>
      </c>
      <c r="D94" s="90">
        <v>240.72711000000001</v>
      </c>
      <c r="E94" s="90">
        <v>0.379</v>
      </c>
      <c r="F94" s="90">
        <v>43.01305</v>
      </c>
      <c r="G94" s="90">
        <v>13.49762</v>
      </c>
      <c r="H94" s="92">
        <v>0.85399000000000003</v>
      </c>
    </row>
    <row r="95" spans="1:8" ht="12.75" customHeight="1" x14ac:dyDescent="0.25">
      <c r="A95" s="285">
        <v>2010.02</v>
      </c>
      <c r="B95" s="160">
        <f t="shared" si="2"/>
        <v>408.56803999999994</v>
      </c>
      <c r="C95" s="89">
        <v>77.944999999999993</v>
      </c>
      <c r="D95" s="90">
        <v>222.21073000000001</v>
      </c>
      <c r="E95" s="90">
        <v>0.85863999999999996</v>
      </c>
      <c r="F95" s="90">
        <v>38.84196</v>
      </c>
      <c r="G95" s="90">
        <v>67.840339999999998</v>
      </c>
      <c r="H95" s="92">
        <v>0.87136999999999998</v>
      </c>
    </row>
    <row r="96" spans="1:8" ht="12.75" customHeight="1" x14ac:dyDescent="0.25">
      <c r="A96" s="285">
        <v>2010.03</v>
      </c>
      <c r="B96" s="160">
        <f t="shared" si="2"/>
        <v>390.63938999999999</v>
      </c>
      <c r="C96" s="89">
        <v>38.581800000000001</v>
      </c>
      <c r="D96" s="90">
        <v>280.87491999999997</v>
      </c>
      <c r="E96" s="90">
        <v>0.31302999999999997</v>
      </c>
      <c r="F96" s="90">
        <v>40.898040000000002</v>
      </c>
      <c r="G96" s="90">
        <v>29.11543</v>
      </c>
      <c r="H96" s="92">
        <v>0.85616999999999999</v>
      </c>
    </row>
    <row r="97" spans="1:8" ht="12.75" customHeight="1" x14ac:dyDescent="0.25">
      <c r="A97" s="285">
        <v>2010.04</v>
      </c>
      <c r="B97" s="160">
        <f t="shared" si="2"/>
        <v>469.62578200000002</v>
      </c>
      <c r="C97" s="89">
        <v>39.842798999999999</v>
      </c>
      <c r="D97" s="90">
        <v>310.54488099999998</v>
      </c>
      <c r="E97" s="90">
        <v>0.79601999999999995</v>
      </c>
      <c r="F97" s="90">
        <v>45.186954999999998</v>
      </c>
      <c r="G97" s="90">
        <v>72.333327999999995</v>
      </c>
      <c r="H97" s="92">
        <v>0.92179900000000004</v>
      </c>
    </row>
    <row r="98" spans="1:8" ht="12.75" customHeight="1" x14ac:dyDescent="0.25">
      <c r="A98" s="285">
        <v>2010.05</v>
      </c>
      <c r="B98" s="160">
        <f t="shared" si="2"/>
        <v>473.65779500000002</v>
      </c>
      <c r="C98" s="89">
        <v>77.378524999999996</v>
      </c>
      <c r="D98" s="90">
        <v>315.30924800000003</v>
      </c>
      <c r="E98" s="90">
        <v>1.2168509999999999</v>
      </c>
      <c r="F98" s="90">
        <v>49.784114000000002</v>
      </c>
      <c r="G98" s="90">
        <v>29.099625</v>
      </c>
      <c r="H98" s="92">
        <v>0.86943199999999998</v>
      </c>
    </row>
    <row r="99" spans="1:8" ht="12.75" customHeight="1" x14ac:dyDescent="0.25">
      <c r="A99" s="285">
        <v>2010.06</v>
      </c>
      <c r="B99" s="160">
        <f t="shared" si="2"/>
        <v>484.69122000000004</v>
      </c>
      <c r="C99" s="89">
        <v>42.265410000000003</v>
      </c>
      <c r="D99" s="90">
        <v>327.20215999999999</v>
      </c>
      <c r="E99" s="90">
        <v>0.40061999999999998</v>
      </c>
      <c r="F99" s="90">
        <v>51.707740000000001</v>
      </c>
      <c r="G99" s="90">
        <v>62.145820000000001</v>
      </c>
      <c r="H99" s="92">
        <v>0.96947000000000005</v>
      </c>
    </row>
    <row r="100" spans="1:8" ht="12.75" customHeight="1" x14ac:dyDescent="0.25">
      <c r="A100" s="285">
        <v>2010.07</v>
      </c>
      <c r="B100" s="160">
        <f t="shared" si="2"/>
        <v>496.56241999999997</v>
      </c>
      <c r="C100" s="89">
        <v>82.095219999999998</v>
      </c>
      <c r="D100" s="90">
        <v>334.02661999999998</v>
      </c>
      <c r="E100" s="90">
        <v>0.70413999999999999</v>
      </c>
      <c r="F100" s="90">
        <v>53.320729999999998</v>
      </c>
      <c r="G100" s="90">
        <v>25.354679999999998</v>
      </c>
      <c r="H100" s="92">
        <v>1.0610299999999999</v>
      </c>
    </row>
    <row r="101" spans="1:8" ht="12.75" customHeight="1" x14ac:dyDescent="0.25">
      <c r="A101" s="285">
        <v>2010.08</v>
      </c>
      <c r="B101" s="160">
        <f t="shared" si="2"/>
        <v>479.77877700000005</v>
      </c>
      <c r="C101" s="89">
        <v>47.002102000000001</v>
      </c>
      <c r="D101" s="90">
        <v>351.8331</v>
      </c>
      <c r="E101" s="90">
        <v>0.254133</v>
      </c>
      <c r="F101" s="90">
        <v>55.146692999999999</v>
      </c>
      <c r="G101" s="90">
        <v>24.498788999999999</v>
      </c>
      <c r="H101" s="92">
        <v>1.04396</v>
      </c>
    </row>
    <row r="102" spans="1:8" ht="12.75" customHeight="1" x14ac:dyDescent="0.25">
      <c r="A102" s="285">
        <v>2010.09</v>
      </c>
      <c r="B102" s="160">
        <f t="shared" si="2"/>
        <v>470.03450099999992</v>
      </c>
      <c r="C102" s="89">
        <v>20.844857999999999</v>
      </c>
      <c r="D102" s="90">
        <v>327.96794599999998</v>
      </c>
      <c r="E102" s="90">
        <v>0.28103</v>
      </c>
      <c r="F102" s="90">
        <v>60.746125999999997</v>
      </c>
      <c r="G102" s="90">
        <v>59.075004999999997</v>
      </c>
      <c r="H102" s="92">
        <v>1.1195360000000001</v>
      </c>
    </row>
    <row r="103" spans="1:8" ht="12.75" customHeight="1" x14ac:dyDescent="0.25">
      <c r="A103" s="285">
        <v>2010.1</v>
      </c>
      <c r="B103" s="160">
        <f t="shared" si="2"/>
        <v>472.54384800000008</v>
      </c>
      <c r="C103" s="89">
        <v>63.482858</v>
      </c>
      <c r="D103" s="90">
        <v>331.98916100000002</v>
      </c>
      <c r="E103" s="90">
        <v>0.25254799999999999</v>
      </c>
      <c r="F103" s="90">
        <v>54.558216000000002</v>
      </c>
      <c r="G103" s="90">
        <v>21.204001000000002</v>
      </c>
      <c r="H103" s="92">
        <v>1.057064</v>
      </c>
    </row>
    <row r="104" spans="1:8" ht="12.75" customHeight="1" x14ac:dyDescent="0.25">
      <c r="A104" s="285">
        <v>2010.11</v>
      </c>
      <c r="B104" s="160">
        <f t="shared" si="2"/>
        <v>506.364732</v>
      </c>
      <c r="C104" s="89">
        <v>40.743288999999997</v>
      </c>
      <c r="D104" s="90">
        <v>350.054599</v>
      </c>
      <c r="E104" s="90">
        <v>0.25695400000000002</v>
      </c>
      <c r="F104" s="90">
        <v>56.636418999999997</v>
      </c>
      <c r="G104" s="90">
        <v>57.503836</v>
      </c>
      <c r="H104" s="92">
        <v>1.169635</v>
      </c>
    </row>
    <row r="105" spans="1:8" ht="12.75" customHeight="1" x14ac:dyDescent="0.25">
      <c r="A105" s="285">
        <v>2010.12</v>
      </c>
      <c r="B105" s="160">
        <f t="shared" si="2"/>
        <v>484.49100599999997</v>
      </c>
      <c r="C105" s="89">
        <v>18.045959</v>
      </c>
      <c r="D105" s="90">
        <v>366.74524000000002</v>
      </c>
      <c r="E105" s="90">
        <v>0.52674299999999996</v>
      </c>
      <c r="F105" s="90">
        <v>61.611739999999998</v>
      </c>
      <c r="G105" s="90">
        <v>36.401080999999998</v>
      </c>
      <c r="H105" s="92">
        <v>1.1602429999999999</v>
      </c>
    </row>
    <row r="106" spans="1:8" ht="12.75" customHeight="1" x14ac:dyDescent="0.25">
      <c r="A106" s="285">
        <v>2011.01</v>
      </c>
      <c r="B106" s="160">
        <f t="shared" ref="B106:B137" si="3">SUM(C106:H106)</f>
        <v>508.06507800000003</v>
      </c>
      <c r="C106" s="89">
        <v>20.863878</v>
      </c>
      <c r="D106" s="90">
        <v>394.50688300000002</v>
      </c>
      <c r="E106" s="90">
        <v>0.37848900000000002</v>
      </c>
      <c r="F106" s="90">
        <v>63.888987</v>
      </c>
      <c r="G106" s="90">
        <v>27.269539000000002</v>
      </c>
      <c r="H106" s="92">
        <v>1.1573020000000001</v>
      </c>
    </row>
    <row r="107" spans="1:8" ht="12.75" customHeight="1" x14ac:dyDescent="0.25">
      <c r="A107" s="285">
        <v>2011.02</v>
      </c>
      <c r="B107" s="160">
        <f t="shared" si="3"/>
        <v>570.284806</v>
      </c>
      <c r="C107" s="89">
        <v>80.701120000000003</v>
      </c>
      <c r="D107" s="90">
        <v>335.81489900000003</v>
      </c>
      <c r="E107" s="90">
        <v>0.450654</v>
      </c>
      <c r="F107" s="90">
        <v>57.814960999999997</v>
      </c>
      <c r="G107" s="90">
        <v>94.312794999999994</v>
      </c>
      <c r="H107" s="92">
        <v>1.190377</v>
      </c>
    </row>
    <row r="108" spans="1:8" ht="12.75" customHeight="1" x14ac:dyDescent="0.25">
      <c r="A108" s="285">
        <v>2011.03</v>
      </c>
      <c r="B108" s="160">
        <f t="shared" si="3"/>
        <v>488.76041000000004</v>
      </c>
      <c r="C108" s="89">
        <v>41.784654000000003</v>
      </c>
      <c r="D108" s="90">
        <v>350.49206900000001</v>
      </c>
      <c r="E108" s="90">
        <v>0.25997500000000001</v>
      </c>
      <c r="F108" s="90">
        <v>56.387689999999999</v>
      </c>
      <c r="G108" s="90">
        <v>38.713304999999998</v>
      </c>
      <c r="H108" s="92">
        <v>1.122717</v>
      </c>
    </row>
    <row r="109" spans="1:8" ht="12.75" customHeight="1" x14ac:dyDescent="0.25">
      <c r="A109" s="285">
        <v>2011.04</v>
      </c>
      <c r="B109" s="160">
        <f t="shared" si="3"/>
        <v>543.42291699999998</v>
      </c>
      <c r="C109" s="89">
        <v>16.773326999999998</v>
      </c>
      <c r="D109" s="90">
        <v>377.11308400000001</v>
      </c>
      <c r="E109" s="90">
        <v>0.30346800000000002</v>
      </c>
      <c r="F109" s="90">
        <v>62.93674</v>
      </c>
      <c r="G109" s="90">
        <v>85.055273999999997</v>
      </c>
      <c r="H109" s="92">
        <v>1.2410239999999999</v>
      </c>
    </row>
    <row r="110" spans="1:8" ht="12.75" customHeight="1" x14ac:dyDescent="0.25">
      <c r="A110" s="285">
        <v>2011.05</v>
      </c>
      <c r="B110" s="160">
        <f t="shared" si="3"/>
        <v>602.75005999999996</v>
      </c>
      <c r="C110" s="89">
        <v>68.021619999999999</v>
      </c>
      <c r="D110" s="90">
        <v>424.14569999999998</v>
      </c>
      <c r="E110" s="90">
        <v>0.25641000000000003</v>
      </c>
      <c r="F110" s="90">
        <v>68.600307000000001</v>
      </c>
      <c r="G110" s="90">
        <v>40.505465999999998</v>
      </c>
      <c r="H110" s="92">
        <v>1.2205569999999999</v>
      </c>
    </row>
    <row r="111" spans="1:8" ht="12.75" customHeight="1" x14ac:dyDescent="0.25">
      <c r="A111" s="285">
        <v>2011.06</v>
      </c>
      <c r="B111" s="160">
        <f t="shared" si="3"/>
        <v>672.64854899999989</v>
      </c>
      <c r="C111" s="89">
        <v>50.262189999999997</v>
      </c>
      <c r="D111" s="90">
        <v>462.33445699999999</v>
      </c>
      <c r="E111" s="90">
        <v>0.29405599999999998</v>
      </c>
      <c r="F111" s="90">
        <v>76.961414000000005</v>
      </c>
      <c r="G111" s="90">
        <v>81.386926000000003</v>
      </c>
      <c r="H111" s="92">
        <v>1.4095059999999999</v>
      </c>
    </row>
    <row r="112" spans="1:8" ht="12.75" customHeight="1" x14ac:dyDescent="0.25">
      <c r="A112" s="285">
        <v>2011.07</v>
      </c>
      <c r="B112" s="160">
        <f t="shared" si="3"/>
        <v>651.3813899999999</v>
      </c>
      <c r="C112" s="89">
        <v>87.975396000000003</v>
      </c>
      <c r="D112" s="90">
        <v>450.53751599999998</v>
      </c>
      <c r="E112" s="90">
        <v>0.24735399999999999</v>
      </c>
      <c r="F112" s="90">
        <v>74.903424000000001</v>
      </c>
      <c r="G112" s="90">
        <v>36.369253999999998</v>
      </c>
      <c r="H112" s="92">
        <v>1.348446</v>
      </c>
    </row>
    <row r="113" spans="1:8" ht="12.75" customHeight="1" x14ac:dyDescent="0.25">
      <c r="A113" s="285">
        <v>2011.08</v>
      </c>
      <c r="B113" s="160">
        <f t="shared" si="3"/>
        <v>614.69398599999988</v>
      </c>
      <c r="C113" s="89">
        <v>47.429983999999997</v>
      </c>
      <c r="D113" s="90">
        <v>455.86720800000001</v>
      </c>
      <c r="E113" s="90">
        <v>0.23605000000000001</v>
      </c>
      <c r="F113" s="90">
        <v>78.465906000000004</v>
      </c>
      <c r="G113" s="90">
        <v>31.328057999999999</v>
      </c>
      <c r="H113" s="92">
        <v>1.3667800000000001</v>
      </c>
    </row>
    <row r="114" spans="1:8" ht="12.75" customHeight="1" x14ac:dyDescent="0.25">
      <c r="A114" s="285">
        <v>2011.09</v>
      </c>
      <c r="B114" s="160">
        <f t="shared" si="3"/>
        <v>668.78672999999992</v>
      </c>
      <c r="C114" s="89">
        <v>25.50609</v>
      </c>
      <c r="D114" s="90">
        <v>466.91489999999999</v>
      </c>
      <c r="E114" s="90">
        <v>0.39771000000000001</v>
      </c>
      <c r="F114" s="90">
        <v>96.08569</v>
      </c>
      <c r="G114" s="90">
        <v>78.498720000000006</v>
      </c>
      <c r="H114" s="92">
        <v>1.3836200000000001</v>
      </c>
    </row>
    <row r="115" spans="1:8" ht="12.75" customHeight="1" x14ac:dyDescent="0.25">
      <c r="A115" s="285">
        <v>2011.1</v>
      </c>
      <c r="B115" s="160">
        <f t="shared" si="3"/>
        <v>642.00906899999995</v>
      </c>
      <c r="C115" s="89">
        <v>69.342213000000001</v>
      </c>
      <c r="D115" s="90">
        <v>463.87111399999998</v>
      </c>
      <c r="E115" s="90">
        <v>0.26240999999999998</v>
      </c>
      <c r="F115" s="90">
        <v>76.250037000000006</v>
      </c>
      <c r="G115" s="90">
        <v>30.794046000000002</v>
      </c>
      <c r="H115" s="92">
        <v>1.489249</v>
      </c>
    </row>
    <row r="116" spans="1:8" ht="12.75" customHeight="1" x14ac:dyDescent="0.25">
      <c r="A116" s="285">
        <v>2011.11</v>
      </c>
      <c r="B116" s="160">
        <f t="shared" si="3"/>
        <v>661.46589600000004</v>
      </c>
      <c r="C116" s="89">
        <v>39.559759</v>
      </c>
      <c r="D116" s="90">
        <v>474.41684800000002</v>
      </c>
      <c r="E116" s="90">
        <v>0.31599699999999997</v>
      </c>
      <c r="F116" s="90">
        <v>77.574714999999998</v>
      </c>
      <c r="G116" s="90">
        <v>68.080347000000003</v>
      </c>
      <c r="H116" s="92">
        <v>1.51823</v>
      </c>
    </row>
    <row r="117" spans="1:8" ht="12.75" customHeight="1" x14ac:dyDescent="0.25">
      <c r="A117" s="285">
        <v>2011.12</v>
      </c>
      <c r="B117" s="160">
        <f t="shared" si="3"/>
        <v>608.33585300000004</v>
      </c>
      <c r="C117" s="89">
        <v>18.253807999999999</v>
      </c>
      <c r="D117" s="90">
        <v>472.84582399999999</v>
      </c>
      <c r="E117" s="90">
        <v>0.329654</v>
      </c>
      <c r="F117" s="90">
        <v>83.642819000000003</v>
      </c>
      <c r="G117" s="90">
        <v>31.820854000000001</v>
      </c>
      <c r="H117" s="92">
        <v>1.4428939999999999</v>
      </c>
    </row>
    <row r="118" spans="1:8" ht="12.75" customHeight="1" x14ac:dyDescent="0.25">
      <c r="A118" s="285">
        <v>2012.01</v>
      </c>
      <c r="B118" s="160">
        <f t="shared" si="3"/>
        <v>642.80388299999993</v>
      </c>
      <c r="C118" s="89">
        <v>22.718211</v>
      </c>
      <c r="D118" s="90">
        <v>508.73198000000002</v>
      </c>
      <c r="E118" s="90">
        <v>0.26671699999999998</v>
      </c>
      <c r="F118" s="90">
        <v>76.806687999999994</v>
      </c>
      <c r="G118" s="90">
        <v>32.776716999999998</v>
      </c>
      <c r="H118" s="92">
        <v>1.5035700000000001</v>
      </c>
    </row>
    <row r="119" spans="1:8" ht="12.75" customHeight="1" x14ac:dyDescent="0.25">
      <c r="A119" s="285">
        <v>2012.02</v>
      </c>
      <c r="B119" s="160">
        <f t="shared" si="3"/>
        <v>716.98427800000013</v>
      </c>
      <c r="C119" s="89">
        <v>89.943398000000002</v>
      </c>
      <c r="D119" s="90">
        <v>447.25865499999998</v>
      </c>
      <c r="E119" s="90">
        <v>0.185338</v>
      </c>
      <c r="F119" s="90">
        <v>67.934645000000003</v>
      </c>
      <c r="G119" s="90">
        <v>110.048518</v>
      </c>
      <c r="H119" s="92">
        <v>1.6137239999999999</v>
      </c>
    </row>
    <row r="120" spans="1:8" ht="12.75" customHeight="1" x14ac:dyDescent="0.25">
      <c r="A120" s="285">
        <v>2012.03</v>
      </c>
      <c r="B120" s="160">
        <f t="shared" si="3"/>
        <v>672.61036799999999</v>
      </c>
      <c r="C120" s="89">
        <v>47.439366</v>
      </c>
      <c r="D120" s="90">
        <v>501.16673100000003</v>
      </c>
      <c r="E120" s="90">
        <v>0.29728599999999999</v>
      </c>
      <c r="F120" s="90">
        <v>71.899073000000001</v>
      </c>
      <c r="G120" s="90">
        <v>50.454419999999999</v>
      </c>
      <c r="H120" s="92">
        <v>1.3534919999999999</v>
      </c>
    </row>
    <row r="121" spans="1:8" ht="12.75" customHeight="1" x14ac:dyDescent="0.25">
      <c r="A121" s="285">
        <v>2012.04</v>
      </c>
      <c r="B121" s="160">
        <f t="shared" si="3"/>
        <v>654.12440800000002</v>
      </c>
      <c r="C121" s="89">
        <v>19.402704</v>
      </c>
      <c r="D121" s="90">
        <v>459.68523800000003</v>
      </c>
      <c r="E121" s="90">
        <v>0.29047899999999999</v>
      </c>
      <c r="F121" s="90">
        <v>71.116136999999995</v>
      </c>
      <c r="G121" s="90">
        <v>101.930235</v>
      </c>
      <c r="H121" s="92">
        <v>1.6996150000000001</v>
      </c>
    </row>
    <row r="122" spans="1:8" ht="12.75" customHeight="1" x14ac:dyDescent="0.25">
      <c r="A122" s="285">
        <v>2012.05</v>
      </c>
      <c r="B122" s="160">
        <f t="shared" si="3"/>
        <v>753.88315399999999</v>
      </c>
      <c r="C122" s="89">
        <v>76.362756000000005</v>
      </c>
      <c r="D122" s="90">
        <v>548.21587399999999</v>
      </c>
      <c r="E122" s="90">
        <v>0.19263</v>
      </c>
      <c r="F122" s="90">
        <v>79.714284000000006</v>
      </c>
      <c r="G122" s="90">
        <v>47.906134000000002</v>
      </c>
      <c r="H122" s="92">
        <v>1.491476</v>
      </c>
    </row>
    <row r="123" spans="1:8" ht="12.75" customHeight="1" x14ac:dyDescent="0.25">
      <c r="A123" s="285">
        <v>2012.06</v>
      </c>
      <c r="B123" s="160">
        <f t="shared" si="3"/>
        <v>767.016617</v>
      </c>
      <c r="C123" s="89">
        <v>40.206057999999999</v>
      </c>
      <c r="D123" s="90">
        <v>540.92907700000001</v>
      </c>
      <c r="E123" s="90">
        <v>0.65397700000000003</v>
      </c>
      <c r="F123" s="90">
        <v>82.816784999999996</v>
      </c>
      <c r="G123" s="90">
        <v>100.71008399999999</v>
      </c>
      <c r="H123" s="92">
        <v>1.700636</v>
      </c>
    </row>
    <row r="124" spans="1:8" ht="12.75" customHeight="1" x14ac:dyDescent="0.25">
      <c r="A124" s="285">
        <v>2012.07</v>
      </c>
      <c r="B124" s="160">
        <f t="shared" si="3"/>
        <v>744.92654300000004</v>
      </c>
      <c r="C124" s="89">
        <v>90.058608000000007</v>
      </c>
      <c r="D124" s="90">
        <v>526.652018</v>
      </c>
      <c r="E124" s="90">
        <v>0.16237499999999999</v>
      </c>
      <c r="F124" s="90">
        <v>80.643006999999997</v>
      </c>
      <c r="G124" s="90">
        <v>45.786884999999998</v>
      </c>
      <c r="H124" s="92">
        <v>1.62365</v>
      </c>
    </row>
    <row r="125" spans="1:8" ht="12.75" customHeight="1" x14ac:dyDescent="0.25">
      <c r="A125" s="285">
        <v>2012.08</v>
      </c>
      <c r="B125" s="160">
        <f t="shared" si="3"/>
        <v>730.51817000000005</v>
      </c>
      <c r="C125" s="89">
        <v>45.178415999999999</v>
      </c>
      <c r="D125" s="90">
        <v>555.74275399999999</v>
      </c>
      <c r="E125" s="90">
        <v>0.21757699999999999</v>
      </c>
      <c r="F125" s="90">
        <v>90.462063999999998</v>
      </c>
      <c r="G125" s="90">
        <v>36.755636000000003</v>
      </c>
      <c r="H125" s="92">
        <v>2.1617229999999998</v>
      </c>
    </row>
    <row r="126" spans="1:8" ht="12.75" customHeight="1" x14ac:dyDescent="0.25">
      <c r="A126" s="285">
        <v>2012.09</v>
      </c>
      <c r="B126" s="160">
        <f t="shared" si="3"/>
        <v>748.69401099999993</v>
      </c>
      <c r="C126" s="89">
        <v>21.492183000000001</v>
      </c>
      <c r="D126" s="90">
        <v>547.907645</v>
      </c>
      <c r="E126" s="90">
        <v>0.18803300000000001</v>
      </c>
      <c r="F126" s="90">
        <v>86.791821999999996</v>
      </c>
      <c r="G126" s="90">
        <v>90.381628000000006</v>
      </c>
      <c r="H126" s="92">
        <v>1.9327000000000001</v>
      </c>
    </row>
    <row r="127" spans="1:8" ht="12.75" customHeight="1" x14ac:dyDescent="0.25">
      <c r="A127" s="285">
        <v>2012.1</v>
      </c>
      <c r="B127" s="160">
        <f t="shared" si="3"/>
        <v>796.40840400000013</v>
      </c>
      <c r="C127" s="89">
        <v>85.148854</v>
      </c>
      <c r="D127" s="90">
        <v>580.43006000000003</v>
      </c>
      <c r="E127" s="90">
        <v>0.149169</v>
      </c>
      <c r="F127" s="90">
        <v>90.955044999999998</v>
      </c>
      <c r="G127" s="90">
        <v>37.701464000000001</v>
      </c>
      <c r="H127" s="92">
        <v>2.0238119999999999</v>
      </c>
    </row>
    <row r="128" spans="1:8" ht="12.75" customHeight="1" x14ac:dyDescent="0.25">
      <c r="A128" s="285">
        <v>2012.11</v>
      </c>
      <c r="B128" s="160">
        <f t="shared" si="3"/>
        <v>849.42580399999997</v>
      </c>
      <c r="C128" s="89">
        <v>47.205962999999997</v>
      </c>
      <c r="D128" s="90">
        <v>609.71574799999996</v>
      </c>
      <c r="E128" s="90">
        <v>0.14447299999999999</v>
      </c>
      <c r="F128" s="90">
        <v>104.117468</v>
      </c>
      <c r="G128" s="90">
        <v>86.027552999999997</v>
      </c>
      <c r="H128" s="92">
        <v>2.2145990000000002</v>
      </c>
    </row>
    <row r="129" spans="1:8" ht="12.75" customHeight="1" x14ac:dyDescent="0.25">
      <c r="A129" s="285">
        <v>2012.12</v>
      </c>
      <c r="B129" s="160">
        <f t="shared" si="3"/>
        <v>818.16713399999992</v>
      </c>
      <c r="C129" s="89">
        <v>93.718410000000006</v>
      </c>
      <c r="D129" s="90">
        <v>580.06723899999997</v>
      </c>
      <c r="E129" s="90">
        <v>0.111487</v>
      </c>
      <c r="F129" s="90">
        <v>87.130985999999993</v>
      </c>
      <c r="G129" s="90">
        <v>55.202466000000001</v>
      </c>
      <c r="H129" s="92">
        <v>1.9365460000000001</v>
      </c>
    </row>
    <row r="130" spans="1:8" ht="12.75" customHeight="1" x14ac:dyDescent="0.25">
      <c r="A130" s="285">
        <v>2013.01</v>
      </c>
      <c r="B130" s="160">
        <f t="shared" si="3"/>
        <v>890.37587299999996</v>
      </c>
      <c r="C130" s="89">
        <v>33.420228999999999</v>
      </c>
      <c r="D130" s="90">
        <v>717.589023</v>
      </c>
      <c r="E130" s="90">
        <v>0.12063</v>
      </c>
      <c r="F130" s="90">
        <v>97.928901999999994</v>
      </c>
      <c r="G130" s="90">
        <v>39.342844999999997</v>
      </c>
      <c r="H130" s="92">
        <v>1.9742440000000001</v>
      </c>
    </row>
    <row r="131" spans="1:8" ht="12.75" customHeight="1" x14ac:dyDescent="0.25">
      <c r="A131" s="285">
        <v>2013.02</v>
      </c>
      <c r="B131" s="160">
        <f t="shared" si="3"/>
        <v>1008.978074</v>
      </c>
      <c r="C131" s="89">
        <v>151.617727</v>
      </c>
      <c r="D131" s="90">
        <v>635.240365</v>
      </c>
      <c r="E131" s="90">
        <v>0.28091300000000002</v>
      </c>
      <c r="F131" s="90">
        <v>87.686764999999994</v>
      </c>
      <c r="G131" s="90">
        <v>131.93462099999999</v>
      </c>
      <c r="H131" s="92">
        <v>2.2176830000000001</v>
      </c>
    </row>
    <row r="132" spans="1:8" ht="12.75" customHeight="1" x14ac:dyDescent="0.25">
      <c r="A132" s="285">
        <v>2013.03</v>
      </c>
      <c r="B132" s="160">
        <f t="shared" si="3"/>
        <v>918.93279300000017</v>
      </c>
      <c r="C132" s="89">
        <v>101.880082</v>
      </c>
      <c r="D132" s="90">
        <v>646.82315300000005</v>
      </c>
      <c r="E132" s="90">
        <v>0.80948699999999996</v>
      </c>
      <c r="F132" s="90">
        <v>95.360844999999998</v>
      </c>
      <c r="G132" s="90">
        <v>71.877373000000006</v>
      </c>
      <c r="H132" s="92">
        <v>2.1818529999999998</v>
      </c>
    </row>
    <row r="133" spans="1:8" ht="12.75" customHeight="1" x14ac:dyDescent="0.25">
      <c r="A133" s="285">
        <v>2013.04</v>
      </c>
      <c r="B133" s="160">
        <f t="shared" si="3"/>
        <v>996.50400800000011</v>
      </c>
      <c r="C133" s="89">
        <v>106.668306</v>
      </c>
      <c r="D133" s="90">
        <v>657.56510700000001</v>
      </c>
      <c r="E133" s="90">
        <v>0.22417599999999999</v>
      </c>
      <c r="F133" s="90">
        <v>93.967865000000003</v>
      </c>
      <c r="G133" s="90">
        <v>136.00813199999999</v>
      </c>
      <c r="H133" s="92">
        <v>2.0704220000000002</v>
      </c>
    </row>
    <row r="134" spans="1:8" ht="12.75" customHeight="1" x14ac:dyDescent="0.25">
      <c r="A134" s="285">
        <v>2013.05</v>
      </c>
      <c r="B134" s="160">
        <f t="shared" si="3"/>
        <v>1003.7501360000001</v>
      </c>
      <c r="C134" s="89">
        <v>96.308147000000005</v>
      </c>
      <c r="D134" s="90">
        <v>734.25421200000005</v>
      </c>
      <c r="E134" s="90">
        <v>0.29573199999999999</v>
      </c>
      <c r="F134" s="90">
        <v>108.573621</v>
      </c>
      <c r="G134" s="90">
        <v>62.012408999999998</v>
      </c>
      <c r="H134" s="92">
        <v>2.3060149999999999</v>
      </c>
    </row>
    <row r="135" spans="1:8" ht="12.75" customHeight="1" x14ac:dyDescent="0.25">
      <c r="A135" s="285">
        <v>2013.06</v>
      </c>
      <c r="B135" s="160">
        <f t="shared" si="3"/>
        <v>1115.7719279999999</v>
      </c>
      <c r="C135" s="89">
        <v>103.995047</v>
      </c>
      <c r="D135" s="90">
        <v>781.97894699999995</v>
      </c>
      <c r="E135" s="90">
        <v>0.25730500000000001</v>
      </c>
      <c r="F135" s="90">
        <v>107.538269</v>
      </c>
      <c r="G135" s="90">
        <v>119.793176</v>
      </c>
      <c r="H135" s="92">
        <v>2.209184</v>
      </c>
    </row>
    <row r="136" spans="1:8" ht="12.75" customHeight="1" x14ac:dyDescent="0.25">
      <c r="A136" s="285">
        <v>2013.07</v>
      </c>
      <c r="B136" s="160">
        <f t="shared" si="3"/>
        <v>1009.237157</v>
      </c>
      <c r="C136" s="89">
        <v>83.457476</v>
      </c>
      <c r="D136" s="90">
        <v>756.24556299999995</v>
      </c>
      <c r="E136" s="90">
        <v>0.243836</v>
      </c>
      <c r="F136" s="90">
        <v>110.058255</v>
      </c>
      <c r="G136" s="90">
        <v>56.933484</v>
      </c>
      <c r="H136" s="92">
        <v>2.298543</v>
      </c>
    </row>
    <row r="137" spans="1:8" ht="12.75" customHeight="1" x14ac:dyDescent="0.25">
      <c r="A137" s="285">
        <v>2013.08</v>
      </c>
      <c r="B137" s="160">
        <f t="shared" si="3"/>
        <v>1081.131635</v>
      </c>
      <c r="C137" s="89">
        <v>100.186562</v>
      </c>
      <c r="D137" s="90">
        <v>816.71925899999997</v>
      </c>
      <c r="E137" s="90">
        <v>0.34293000000000001</v>
      </c>
      <c r="F137" s="90">
        <v>116.086394</v>
      </c>
      <c r="G137" s="90">
        <v>44.942883000000002</v>
      </c>
      <c r="H137" s="92">
        <v>2.8536069999999998</v>
      </c>
    </row>
    <row r="138" spans="1:8" ht="12.75" customHeight="1" x14ac:dyDescent="0.25">
      <c r="A138" s="285">
        <v>2013.09</v>
      </c>
      <c r="B138" s="160">
        <f t="shared" ref="B138:B141" si="4">SUM(C138:H138)</f>
        <v>1137.8420269999999</v>
      </c>
      <c r="C138" s="89">
        <v>85.950186000000002</v>
      </c>
      <c r="D138" s="90">
        <v>815.74009699999999</v>
      </c>
      <c r="E138" s="90">
        <v>0.32181900000000002</v>
      </c>
      <c r="F138" s="90">
        <v>116.9218</v>
      </c>
      <c r="G138" s="90">
        <v>116.32539</v>
      </c>
      <c r="H138" s="92">
        <v>2.582735</v>
      </c>
    </row>
    <row r="139" spans="1:8" ht="12.75" customHeight="1" x14ac:dyDescent="0.25">
      <c r="A139" s="285">
        <v>2013.1</v>
      </c>
      <c r="B139" s="160">
        <f t="shared" si="4"/>
        <v>1065.0413640000002</v>
      </c>
      <c r="C139" s="89">
        <v>94.418353999999994</v>
      </c>
      <c r="D139" s="90">
        <v>797.17275900000004</v>
      </c>
      <c r="E139" s="90">
        <v>0.26950800000000003</v>
      </c>
      <c r="F139" s="90">
        <v>121.23256600000001</v>
      </c>
      <c r="G139" s="90">
        <v>49.147222999999997</v>
      </c>
      <c r="H139" s="92">
        <v>2.8009539999999999</v>
      </c>
    </row>
    <row r="140" spans="1:8" ht="12.75" customHeight="1" x14ac:dyDescent="0.25">
      <c r="A140" s="285">
        <v>2013.11</v>
      </c>
      <c r="B140" s="160">
        <f t="shared" si="4"/>
        <v>1193.6831139999999</v>
      </c>
      <c r="C140" s="89">
        <v>81.168593999999999</v>
      </c>
      <c r="D140" s="90">
        <v>881.81316000000004</v>
      </c>
      <c r="E140" s="90">
        <v>0.22655700000000001</v>
      </c>
      <c r="F140" s="90">
        <v>117.46557300000001</v>
      </c>
      <c r="G140" s="90">
        <v>110.084727</v>
      </c>
      <c r="H140" s="92">
        <v>2.9245030000000001</v>
      </c>
    </row>
    <row r="141" spans="1:8" ht="12.75" customHeight="1" x14ac:dyDescent="0.25">
      <c r="A141" s="285">
        <v>2013.12</v>
      </c>
      <c r="B141" s="160">
        <f t="shared" si="4"/>
        <v>1167.855161</v>
      </c>
      <c r="C141" s="89">
        <v>94.268386000000007</v>
      </c>
      <c r="D141" s="90">
        <v>876.68896099999995</v>
      </c>
      <c r="E141" s="90">
        <v>0.30809199999999998</v>
      </c>
      <c r="F141" s="90">
        <v>116.733707</v>
      </c>
      <c r="G141" s="90">
        <v>77.246279000000001</v>
      </c>
      <c r="H141" s="92">
        <v>2.6097359999999998</v>
      </c>
    </row>
    <row r="142" spans="1:8" ht="12.75" customHeight="1" x14ac:dyDescent="0.25">
      <c r="A142" s="285">
        <v>2014.01</v>
      </c>
      <c r="B142" s="160">
        <v>1113.47</v>
      </c>
      <c r="C142" s="89">
        <v>39.145609999999998</v>
      </c>
      <c r="D142" s="90">
        <v>935.92932599999995</v>
      </c>
      <c r="E142" s="90">
        <v>0.29971199999999998</v>
      </c>
      <c r="F142" s="90">
        <v>134.122612</v>
      </c>
      <c r="G142" s="90">
        <v>59.127890000000001</v>
      </c>
      <c r="H142" s="92">
        <v>2.5231669999999999</v>
      </c>
    </row>
    <row r="143" spans="1:8" ht="12.75" customHeight="1" x14ac:dyDescent="0.25">
      <c r="A143" s="285">
        <v>2014.02</v>
      </c>
      <c r="B143" s="160">
        <v>1293.42</v>
      </c>
      <c r="C143" s="89">
        <v>210.32140100000001</v>
      </c>
      <c r="D143" s="90">
        <v>949.40846099999999</v>
      </c>
      <c r="E143" s="90">
        <v>0.22082199999999999</v>
      </c>
      <c r="F143" s="90">
        <v>116.086421</v>
      </c>
      <c r="G143" s="90">
        <v>177.61338499999999</v>
      </c>
      <c r="H143" s="92">
        <v>2.8432580000000001</v>
      </c>
    </row>
    <row r="144" spans="1:8" ht="12.75" customHeight="1" x14ac:dyDescent="0.25">
      <c r="A144" s="285">
        <v>2014.03</v>
      </c>
      <c r="B144" s="160">
        <v>1039.1500000000001</v>
      </c>
      <c r="C144" s="89">
        <v>99.975074000000006</v>
      </c>
      <c r="D144" s="90">
        <v>824.84274000000005</v>
      </c>
      <c r="E144" s="90">
        <v>0.25568400000000002</v>
      </c>
      <c r="F144" s="90">
        <v>106.167897</v>
      </c>
      <c r="G144" s="90">
        <v>74.516238999999999</v>
      </c>
      <c r="H144" s="92">
        <v>2.7820939999999998</v>
      </c>
    </row>
    <row r="145" spans="1:8" ht="12.75" customHeight="1" x14ac:dyDescent="0.25">
      <c r="A145" s="285">
        <v>2014.04</v>
      </c>
      <c r="B145" s="160">
        <v>1165.2679999999998</v>
      </c>
      <c r="C145" s="89">
        <v>125.963578</v>
      </c>
      <c r="D145" s="90">
        <v>898.493291</v>
      </c>
      <c r="E145" s="90">
        <v>0.24454200000000001</v>
      </c>
      <c r="F145" s="90">
        <v>123.840401</v>
      </c>
      <c r="G145" s="90">
        <v>161.119889</v>
      </c>
      <c r="H145" s="92">
        <v>2.8676970000000002</v>
      </c>
    </row>
    <row r="146" spans="1:8" ht="12.75" customHeight="1" x14ac:dyDescent="0.25">
      <c r="A146" s="285">
        <v>2014.05</v>
      </c>
      <c r="B146" s="160">
        <v>1216.71</v>
      </c>
      <c r="C146" s="89">
        <v>101.264546</v>
      </c>
      <c r="D146" s="90">
        <v>984.97054200000002</v>
      </c>
      <c r="E146" s="90">
        <v>0.18793499999999999</v>
      </c>
      <c r="F146" s="90">
        <v>123.316535</v>
      </c>
      <c r="G146" s="90">
        <v>65.973667000000006</v>
      </c>
      <c r="H146" s="92">
        <v>2.8420000000000001</v>
      </c>
    </row>
    <row r="147" spans="1:8" ht="12.75" customHeight="1" x14ac:dyDescent="0.25">
      <c r="A147" s="285">
        <v>2014.06</v>
      </c>
      <c r="B147" s="160">
        <v>1365.0100000000002</v>
      </c>
      <c r="C147" s="89">
        <v>154.49791500000001</v>
      </c>
      <c r="D147" s="90">
        <v>1053.5303779999999</v>
      </c>
      <c r="E147" s="90">
        <v>0.20505599999999999</v>
      </c>
      <c r="F147" s="90">
        <v>139.220045</v>
      </c>
      <c r="G147" s="90">
        <v>164.08044100000001</v>
      </c>
      <c r="H147" s="92">
        <v>3.2726829999999998</v>
      </c>
    </row>
    <row r="148" spans="1:8" ht="12.75" customHeight="1" x14ac:dyDescent="0.25">
      <c r="A148" s="285">
        <v>2014.07</v>
      </c>
      <c r="B148" s="160">
        <v>1339.663</v>
      </c>
      <c r="C148" s="89">
        <v>113.895437</v>
      </c>
      <c r="D148" s="90">
        <v>1077.9533300000001</v>
      </c>
      <c r="E148" s="90">
        <v>0.208314</v>
      </c>
      <c r="F148" s="90">
        <v>139.87160399999999</v>
      </c>
      <c r="G148" s="90">
        <v>70.673698999999999</v>
      </c>
      <c r="H148" s="92">
        <v>3.1393089999999999</v>
      </c>
    </row>
    <row r="149" spans="1:8" ht="12.75" customHeight="1" x14ac:dyDescent="0.25">
      <c r="A149" s="285">
        <v>2014.08</v>
      </c>
      <c r="B149" s="160">
        <v>1413.106</v>
      </c>
      <c r="C149" s="89">
        <v>128.0437</v>
      </c>
      <c r="D149" s="90">
        <v>1134.553827</v>
      </c>
      <c r="E149" s="90">
        <v>0.15712100000000001</v>
      </c>
      <c r="F149" s="90">
        <v>143.54676000000001</v>
      </c>
      <c r="G149" s="90">
        <v>54.95478</v>
      </c>
      <c r="H149" s="92">
        <v>3.6397970000000002</v>
      </c>
    </row>
    <row r="150" spans="1:8" ht="12.75" customHeight="1" x14ac:dyDescent="0.25">
      <c r="A150" s="285">
        <v>2014.09</v>
      </c>
      <c r="B150" s="160">
        <v>1485.3570000000002</v>
      </c>
      <c r="C150" s="89">
        <v>110.417283</v>
      </c>
      <c r="D150" s="90">
        <v>1214.551944</v>
      </c>
      <c r="E150" s="90">
        <v>0.20675299999999999</v>
      </c>
      <c r="F150" s="90">
        <v>142.83669399999999</v>
      </c>
      <c r="G150" s="90">
        <v>163.60738499999999</v>
      </c>
      <c r="H150" s="92">
        <v>3.507234</v>
      </c>
    </row>
    <row r="151" spans="1:8" ht="12.75" customHeight="1" x14ac:dyDescent="0.25">
      <c r="A151" s="285">
        <v>2014.1</v>
      </c>
      <c r="B151" s="160">
        <v>1444.8819999999998</v>
      </c>
      <c r="C151" s="89">
        <v>128.71497500000001</v>
      </c>
      <c r="D151" s="90">
        <v>1157.203317</v>
      </c>
      <c r="E151" s="90">
        <v>0.20713100000000001</v>
      </c>
      <c r="F151" s="90">
        <v>151.12330499999999</v>
      </c>
      <c r="G151" s="90">
        <v>65.326949999999997</v>
      </c>
      <c r="H151" s="92">
        <v>3.8841410000000001</v>
      </c>
    </row>
    <row r="152" spans="1:8" ht="12.75" customHeight="1" x14ac:dyDescent="0.25">
      <c r="A152" s="285">
        <v>2014.11</v>
      </c>
      <c r="B152" s="160">
        <v>1467.2430000000002</v>
      </c>
      <c r="C152" s="89">
        <v>102.61569</v>
      </c>
      <c r="D152" s="90">
        <v>1207.035725</v>
      </c>
      <c r="E152" s="90">
        <v>0.18521899999999999</v>
      </c>
      <c r="F152" s="90">
        <v>142.31866299999999</v>
      </c>
      <c r="G152" s="90">
        <v>146.75244599999999</v>
      </c>
      <c r="H152" s="92">
        <v>3.6296580000000001</v>
      </c>
    </row>
    <row r="153" spans="1:8" ht="12.75" customHeight="1" x14ac:dyDescent="0.25">
      <c r="A153" s="285">
        <v>2014.12</v>
      </c>
      <c r="B153" s="160">
        <f>SUM(C153:H153)</f>
        <v>1571.458449</v>
      </c>
      <c r="C153" s="89">
        <v>139.79684800000001</v>
      </c>
      <c r="D153" s="90">
        <v>1173.02468</v>
      </c>
      <c r="E153" s="90">
        <v>0.19423499999999999</v>
      </c>
      <c r="F153" s="90">
        <v>150.11083600000001</v>
      </c>
      <c r="G153" s="90">
        <v>104.75982999999999</v>
      </c>
      <c r="H153" s="92">
        <v>3.5720200000000002</v>
      </c>
    </row>
    <row r="154" spans="1:8" ht="12.75" customHeight="1" x14ac:dyDescent="0.25">
      <c r="A154" s="285">
        <v>2015.01</v>
      </c>
      <c r="B154" s="160">
        <v>1442.115</v>
      </c>
      <c r="C154" s="89">
        <v>47.887892999999998</v>
      </c>
      <c r="D154" s="90">
        <v>1241.0729839999999</v>
      </c>
      <c r="E154" s="90">
        <v>0.186361</v>
      </c>
      <c r="F154" s="90">
        <v>148.430114</v>
      </c>
      <c r="G154" s="90">
        <v>64.146269000000004</v>
      </c>
      <c r="H154" s="92">
        <v>3.6195629999999999</v>
      </c>
    </row>
    <row r="155" spans="1:8" ht="12.75" customHeight="1" x14ac:dyDescent="0.25">
      <c r="A155" s="285">
        <v>2015.02</v>
      </c>
      <c r="B155" s="160">
        <v>1572.8810000000001</v>
      </c>
      <c r="C155" s="89">
        <v>259.47808700000002</v>
      </c>
      <c r="D155" s="90">
        <v>1122.4472290000001</v>
      </c>
      <c r="E155" s="90">
        <v>0.17094400000000001</v>
      </c>
      <c r="F155" s="90">
        <v>167.01424499999999</v>
      </c>
      <c r="G155" s="90">
        <v>237.95524</v>
      </c>
      <c r="H155" s="92">
        <v>4.0502659999999997</v>
      </c>
    </row>
    <row r="156" spans="1:8" ht="12.75" customHeight="1" x14ac:dyDescent="0.25">
      <c r="A156" s="285">
        <v>2015.03</v>
      </c>
      <c r="B156" s="160">
        <v>1440.6269999999997</v>
      </c>
      <c r="C156" s="89">
        <v>133.53064000000001</v>
      </c>
      <c r="D156" s="90">
        <v>1139.1106600000001</v>
      </c>
      <c r="E156" s="90">
        <v>0.27424100000000001</v>
      </c>
      <c r="F156" s="90">
        <v>157.529281</v>
      </c>
      <c r="G156" s="90">
        <v>109.422709</v>
      </c>
      <c r="H156" s="92">
        <v>3.4591319999999999</v>
      </c>
    </row>
    <row r="157" spans="1:8" ht="12.75" customHeight="1" x14ac:dyDescent="0.25">
      <c r="A157" s="285">
        <v>2015.04</v>
      </c>
      <c r="B157" s="160">
        <v>1656.7</v>
      </c>
      <c r="C157" s="89">
        <v>179.70180400000001</v>
      </c>
      <c r="D157" s="90">
        <v>1273.857446</v>
      </c>
      <c r="E157" s="90">
        <v>0.36526700000000001</v>
      </c>
      <c r="F157" s="90">
        <v>178.96698499999999</v>
      </c>
      <c r="G157" s="90">
        <v>234.65812299999999</v>
      </c>
      <c r="H157" s="92">
        <v>3.9081839999999999</v>
      </c>
    </row>
    <row r="158" spans="1:8" ht="12.75" customHeight="1" x14ac:dyDescent="0.25">
      <c r="A158" s="285">
        <v>2015.05</v>
      </c>
      <c r="B158" s="160">
        <v>1695.954</v>
      </c>
      <c r="C158" s="89">
        <v>137.53781900000001</v>
      </c>
      <c r="D158" s="90">
        <v>1366.2846520000001</v>
      </c>
      <c r="E158" s="90">
        <v>0.223908</v>
      </c>
      <c r="F158" s="90">
        <v>181.766559</v>
      </c>
      <c r="G158" s="90">
        <v>93.728808999999998</v>
      </c>
      <c r="H158" s="92">
        <v>4.2901280000000002</v>
      </c>
    </row>
    <row r="159" spans="1:8" ht="12.75" customHeight="1" x14ac:dyDescent="0.25">
      <c r="A159" s="285">
        <v>2015.06</v>
      </c>
      <c r="B159" s="160">
        <v>1770.614</v>
      </c>
      <c r="C159" s="89">
        <v>193.67630600000001</v>
      </c>
      <c r="D159" s="90">
        <v>1362.709548</v>
      </c>
      <c r="E159" s="90">
        <v>0.33470499999999997</v>
      </c>
      <c r="F159" s="90">
        <v>187.66631000000001</v>
      </c>
      <c r="G159" s="90">
        <v>258.32378899999998</v>
      </c>
      <c r="H159" s="92">
        <v>4.1024890000000003</v>
      </c>
    </row>
    <row r="160" spans="1:8" ht="12.75" customHeight="1" x14ac:dyDescent="0.25">
      <c r="A160" s="285">
        <v>2015.07</v>
      </c>
      <c r="B160" s="160">
        <v>1789.4159999999999</v>
      </c>
      <c r="C160" s="89">
        <v>143.743754</v>
      </c>
      <c r="D160" s="90">
        <v>1426.363795</v>
      </c>
      <c r="E160" s="90">
        <v>0.24667800000000001</v>
      </c>
      <c r="F160" s="90">
        <v>208.81546900000001</v>
      </c>
      <c r="G160" s="90">
        <v>105.322688</v>
      </c>
      <c r="H160" s="92">
        <v>4.1100880000000002</v>
      </c>
    </row>
    <row r="161" spans="1:8" ht="12.75" customHeight="1" x14ac:dyDescent="0.25">
      <c r="A161" s="285">
        <v>2015.08</v>
      </c>
      <c r="B161" s="160">
        <v>1823.7959999999998</v>
      </c>
      <c r="C161" s="89">
        <v>173.62021999999999</v>
      </c>
      <c r="D161" s="90">
        <v>1426.8899799999999</v>
      </c>
      <c r="E161" s="90">
        <v>0.27582000000000001</v>
      </c>
      <c r="F161" s="90">
        <v>212.92215999999996</v>
      </c>
      <c r="G161" s="90">
        <v>86.128230000000016</v>
      </c>
      <c r="H161" s="92">
        <v>5.0382300000000004</v>
      </c>
    </row>
    <row r="162" spans="1:8" ht="12.75" customHeight="1" x14ac:dyDescent="0.25">
      <c r="A162" s="285">
        <v>2015.09</v>
      </c>
      <c r="B162" s="160">
        <v>1747.1849999999999</v>
      </c>
      <c r="C162" s="89">
        <v>137.97113100000001</v>
      </c>
      <c r="D162" s="90">
        <v>1375.29402</v>
      </c>
      <c r="E162" s="90">
        <v>0.41389500000000001</v>
      </c>
      <c r="F162" s="90">
        <v>209.90765500000001</v>
      </c>
      <c r="G162" s="90">
        <v>231.448973</v>
      </c>
      <c r="H162" s="92">
        <v>4.252637</v>
      </c>
    </row>
    <row r="163" spans="1:8" ht="12.75" customHeight="1" x14ac:dyDescent="0.25">
      <c r="A163" s="285">
        <v>2015.1</v>
      </c>
      <c r="B163" s="160">
        <v>1832.8500000000001</v>
      </c>
      <c r="C163" s="89">
        <v>171.789636</v>
      </c>
      <c r="D163" s="90">
        <v>1434.3017689999999</v>
      </c>
      <c r="E163" s="90">
        <v>0.198547</v>
      </c>
      <c r="F163" s="90">
        <v>215.84987000000001</v>
      </c>
      <c r="G163" s="90">
        <v>95.999813000000003</v>
      </c>
      <c r="H163" s="92">
        <v>4.974316</v>
      </c>
    </row>
    <row r="164" spans="1:8" ht="12.75" customHeight="1" x14ac:dyDescent="0.25">
      <c r="A164" s="285">
        <v>2015.11</v>
      </c>
      <c r="B164" s="160">
        <v>1923.8989999999999</v>
      </c>
      <c r="C164" s="89">
        <v>132.592321</v>
      </c>
      <c r="D164" s="90">
        <v>1550.925305</v>
      </c>
      <c r="E164" s="90">
        <v>0.22648499999999999</v>
      </c>
      <c r="F164" s="90">
        <v>216.74648300000001</v>
      </c>
      <c r="G164" s="90">
        <v>227.891165</v>
      </c>
      <c r="H164" s="92">
        <v>4.6552619999999996</v>
      </c>
    </row>
    <row r="165" spans="1:8" ht="12.75" customHeight="1" x14ac:dyDescent="0.25">
      <c r="A165" s="285">
        <v>2015.12</v>
      </c>
      <c r="B165" s="160">
        <v>1982.252</v>
      </c>
      <c r="C165" s="89">
        <v>182.01782299999999</v>
      </c>
      <c r="D165" s="90">
        <v>1554.777288</v>
      </c>
      <c r="E165" s="90">
        <v>0.220333</v>
      </c>
      <c r="F165" s="90">
        <v>232.91123200000001</v>
      </c>
      <c r="G165" s="90">
        <v>160.46125499999999</v>
      </c>
      <c r="H165" s="92">
        <v>5.5587799999999996</v>
      </c>
    </row>
    <row r="166" spans="1:8" ht="12.75" customHeight="1" x14ac:dyDescent="0.25">
      <c r="A166" s="285">
        <v>2016.01</v>
      </c>
      <c r="B166" s="160">
        <v>1915.6629999999998</v>
      </c>
      <c r="C166" s="89">
        <v>75.221160999999995</v>
      </c>
      <c r="D166" s="90">
        <v>1608.8681730000001</v>
      </c>
      <c r="E166" s="90">
        <v>0.19012899999999999</v>
      </c>
      <c r="F166" s="90">
        <v>224.330927</v>
      </c>
      <c r="G166" s="90">
        <v>89.257392999999993</v>
      </c>
      <c r="H166" s="92">
        <v>5.0413290000000002</v>
      </c>
    </row>
    <row r="167" spans="1:8" ht="12.75" customHeight="1" x14ac:dyDescent="0.25">
      <c r="A167" s="285">
        <v>2016.02</v>
      </c>
      <c r="B167" s="160">
        <v>2278.9230000000002</v>
      </c>
      <c r="C167" s="89">
        <v>406.84886</v>
      </c>
      <c r="D167" s="90">
        <v>1624.2952849999999</v>
      </c>
      <c r="E167" s="90">
        <v>0.19794100000000001</v>
      </c>
      <c r="F167" s="90">
        <v>214.29728900000001</v>
      </c>
      <c r="G167" s="90">
        <v>343.60709700000001</v>
      </c>
      <c r="H167" s="92">
        <v>4.5027929999999996</v>
      </c>
    </row>
    <row r="168" spans="1:8" ht="12.75" customHeight="1" x14ac:dyDescent="0.25">
      <c r="A168" s="285">
        <v>2016.03</v>
      </c>
      <c r="B168" s="160">
        <v>2205.5419999999999</v>
      </c>
      <c r="C168" s="89">
        <v>198.6738</v>
      </c>
      <c r="D168" s="90">
        <v>1748.9449950000001</v>
      </c>
      <c r="E168" s="90">
        <v>0.38330199999999998</v>
      </c>
      <c r="F168" s="90">
        <v>242.21996799999999</v>
      </c>
      <c r="G168" s="90">
        <v>160.15954500000001</v>
      </c>
      <c r="H168" s="92">
        <v>5.4128270000000001</v>
      </c>
    </row>
    <row r="169" spans="1:8" ht="12.75" customHeight="1" x14ac:dyDescent="0.25">
      <c r="A169" s="285">
        <v>2016.04</v>
      </c>
      <c r="B169" s="160">
        <v>2450.7399999999998</v>
      </c>
      <c r="C169" s="89">
        <v>257.89815700000003</v>
      </c>
      <c r="D169" s="90">
        <v>1897.691732</v>
      </c>
      <c r="E169" s="90">
        <v>0.205013</v>
      </c>
      <c r="F169" s="90">
        <v>261.69599399999998</v>
      </c>
      <c r="G169" s="90">
        <v>328.46613000000002</v>
      </c>
      <c r="H169" s="92">
        <v>5.7646559999999996</v>
      </c>
    </row>
    <row r="170" spans="1:8" ht="12.75" customHeight="1" x14ac:dyDescent="0.25">
      <c r="A170" s="285">
        <v>2016.05</v>
      </c>
      <c r="B170" s="160">
        <v>2317.348</v>
      </c>
      <c r="C170" s="89">
        <v>167.52267800000001</v>
      </c>
      <c r="D170" s="90">
        <v>1889.105765</v>
      </c>
      <c r="E170" s="90">
        <v>0.210979</v>
      </c>
      <c r="F170" s="90">
        <v>245.67119500000001</v>
      </c>
      <c r="G170" s="90">
        <v>139.57960700000001</v>
      </c>
      <c r="H170" s="92">
        <v>5.2479449999999996</v>
      </c>
    </row>
    <row r="171" spans="1:8" ht="12.75" customHeight="1" x14ac:dyDescent="0.25">
      <c r="A171" s="285">
        <v>2016.06</v>
      </c>
      <c r="B171" s="160">
        <v>2555.5169999999998</v>
      </c>
      <c r="C171" s="89">
        <v>241.645556</v>
      </c>
      <c r="D171" s="90">
        <v>2016.972638</v>
      </c>
      <c r="E171" s="90">
        <v>0.12230199999999999</v>
      </c>
      <c r="F171" s="90">
        <v>264.46295099999998</v>
      </c>
      <c r="G171" s="90">
        <v>320.78096799999997</v>
      </c>
      <c r="H171" s="92">
        <v>5.690836</v>
      </c>
    </row>
    <row r="172" spans="1:8" ht="12.75" customHeight="1" x14ac:dyDescent="0.25">
      <c r="A172" s="285">
        <v>2016.07</v>
      </c>
      <c r="B172" s="160">
        <v>2589.83</v>
      </c>
      <c r="C172" s="89">
        <v>181.46519499999999</v>
      </c>
      <c r="D172" s="90">
        <v>2123.4940580000002</v>
      </c>
      <c r="E172" s="90">
        <v>0.15745300000000001</v>
      </c>
      <c r="F172" s="90">
        <v>272.98680999999999</v>
      </c>
      <c r="G172" s="90">
        <v>132.20138299999999</v>
      </c>
      <c r="H172" s="92">
        <v>5.5356129999999997</v>
      </c>
    </row>
    <row r="173" spans="1:8" ht="12.75" customHeight="1" x14ac:dyDescent="0.25">
      <c r="A173" s="285">
        <v>2016.08</v>
      </c>
      <c r="B173" s="160">
        <v>2626.6559999999999</v>
      </c>
      <c r="C173" s="89">
        <v>292.51670999999999</v>
      </c>
      <c r="D173" s="90">
        <v>2028.0894880000001</v>
      </c>
      <c r="E173" s="90">
        <v>0.22229599999999999</v>
      </c>
      <c r="F173" s="90">
        <v>289.73664500000001</v>
      </c>
      <c r="G173" s="90">
        <v>137.45583600000001</v>
      </c>
      <c r="H173" s="92">
        <v>7.1549490000000002</v>
      </c>
    </row>
    <row r="174" spans="1:8" ht="12.75" customHeight="1" x14ac:dyDescent="0.25">
      <c r="A174" s="285">
        <v>2016.09</v>
      </c>
      <c r="B174" s="160">
        <v>2723.1219999999998</v>
      </c>
      <c r="C174" s="89">
        <v>182.569885</v>
      </c>
      <c r="D174" s="90">
        <v>2180.4367820000002</v>
      </c>
      <c r="E174" s="90">
        <v>0.15395</v>
      </c>
      <c r="F174" s="90">
        <v>326.13085899999999</v>
      </c>
      <c r="G174" s="90">
        <v>338.15544899999998</v>
      </c>
      <c r="H174" s="92">
        <v>6.7137190000000002</v>
      </c>
    </row>
    <row r="175" spans="1:8" ht="12.75" customHeight="1" x14ac:dyDescent="0.25">
      <c r="A175" s="285">
        <v>2016.1</v>
      </c>
      <c r="B175" s="160">
        <v>2637.2966820000029</v>
      </c>
      <c r="C175" s="89">
        <v>257.75797599999999</v>
      </c>
      <c r="D175" s="90">
        <v>2069.8362440000001</v>
      </c>
      <c r="E175" s="90">
        <v>0.143035</v>
      </c>
      <c r="F175" s="90">
        <v>294.42119200000002</v>
      </c>
      <c r="G175" s="90">
        <v>129.93435600000001</v>
      </c>
      <c r="H175" s="92">
        <v>6.3594390000000001</v>
      </c>
    </row>
    <row r="176" spans="1:8" ht="12.75" customHeight="1" x14ac:dyDescent="0.25">
      <c r="A176" s="285">
        <v>2016.11</v>
      </c>
      <c r="B176" s="160">
        <v>2749.9199169999988</v>
      </c>
      <c r="C176" s="89">
        <v>182.16200699999999</v>
      </c>
      <c r="D176" s="90">
        <v>2209.8889920000001</v>
      </c>
      <c r="E176" s="90">
        <v>0.14861199999999999</v>
      </c>
      <c r="F176" s="90">
        <v>325.43195500000002</v>
      </c>
      <c r="G176" s="90">
        <v>313.28063600000002</v>
      </c>
      <c r="H176" s="92">
        <v>7.2632310000000002</v>
      </c>
    </row>
    <row r="177" spans="1:8" ht="12.75" customHeight="1" x14ac:dyDescent="0.25">
      <c r="A177" s="285">
        <v>2016.12</v>
      </c>
      <c r="B177" s="160">
        <v>3016.7499999999995</v>
      </c>
      <c r="C177" s="89">
        <v>266.38736</v>
      </c>
      <c r="D177" s="90">
        <v>2381.3684349999999</v>
      </c>
      <c r="E177" s="90">
        <v>0.14646999999999999</v>
      </c>
      <c r="F177" s="90">
        <v>352.44971600000002</v>
      </c>
      <c r="G177" s="90">
        <v>237.86308700000001</v>
      </c>
      <c r="H177" s="92">
        <v>7.6594040000000003</v>
      </c>
    </row>
    <row r="178" spans="1:8" ht="12.75" customHeight="1" x14ac:dyDescent="0.25">
      <c r="A178" s="285">
        <v>2017.01</v>
      </c>
      <c r="B178" s="160">
        <v>3024.657091</v>
      </c>
      <c r="C178" s="89">
        <v>141.53710699999999</v>
      </c>
      <c r="D178" s="90">
        <v>2530.7541970000002</v>
      </c>
      <c r="E178" s="90">
        <v>0.123544</v>
      </c>
      <c r="F178" s="90">
        <v>333.17816800000003</v>
      </c>
      <c r="G178" s="90">
        <v>160.251115</v>
      </c>
      <c r="H178" s="92">
        <v>14.840528000000001</v>
      </c>
    </row>
    <row r="179" spans="1:8" ht="12.75" customHeight="1" x14ac:dyDescent="0.25">
      <c r="A179" s="285">
        <v>2017.02</v>
      </c>
      <c r="B179" s="160">
        <v>3191.8788010000003</v>
      </c>
      <c r="C179" s="89">
        <v>584.95691699999998</v>
      </c>
      <c r="D179" s="90">
        <v>2225.3661160000001</v>
      </c>
      <c r="E179" s="90">
        <v>0.121057</v>
      </c>
      <c r="F179" s="90">
        <v>330.888733</v>
      </c>
      <c r="G179" s="90">
        <v>520.29611599999998</v>
      </c>
      <c r="H179" s="92">
        <v>7.8732420000000003</v>
      </c>
    </row>
    <row r="180" spans="1:8" ht="12.75" customHeight="1" x14ac:dyDescent="0.25">
      <c r="A180" s="285">
        <v>2017.03</v>
      </c>
      <c r="B180" s="160">
        <v>2630.6502530000002</v>
      </c>
      <c r="C180" s="89">
        <v>206.58481900000001</v>
      </c>
      <c r="D180" s="90">
        <v>2057.1992340000002</v>
      </c>
      <c r="E180" s="90">
        <v>0.12903800000000001</v>
      </c>
      <c r="F180" s="90">
        <v>343.15620000000001</v>
      </c>
      <c r="G180" s="90">
        <v>208.900194</v>
      </c>
      <c r="H180" s="92">
        <v>8.9438300000000002</v>
      </c>
    </row>
    <row r="181" spans="1:8" ht="12.75" customHeight="1" x14ac:dyDescent="0.25">
      <c r="A181" s="285">
        <v>2017.04</v>
      </c>
      <c r="B181" s="160">
        <v>2953.5637450000008</v>
      </c>
      <c r="C181" s="89">
        <v>305.34751399999999</v>
      </c>
      <c r="D181" s="90">
        <v>2250.5037179999999</v>
      </c>
      <c r="E181" s="90">
        <v>0.118619</v>
      </c>
      <c r="F181" s="90">
        <v>346.564528</v>
      </c>
      <c r="G181" s="90">
        <v>387.51275199999998</v>
      </c>
      <c r="H181" s="92">
        <v>20.747695</v>
      </c>
    </row>
    <row r="182" spans="1:8" ht="12.75" customHeight="1" x14ac:dyDescent="0.25">
      <c r="A182" s="285">
        <v>2017.05</v>
      </c>
      <c r="B182" s="160">
        <v>3084.220284</v>
      </c>
      <c r="C182" s="89">
        <v>231.633318</v>
      </c>
      <c r="D182" s="90">
        <v>2460.6306800000002</v>
      </c>
      <c r="E182" s="90">
        <v>0.15235199999999999</v>
      </c>
      <c r="F182" s="90">
        <v>368.990026</v>
      </c>
      <c r="G182" s="90">
        <v>195.30001899999999</v>
      </c>
      <c r="H182" s="92">
        <v>12.155189999999999</v>
      </c>
    </row>
    <row r="183" spans="1:8" ht="12.75" customHeight="1" x14ac:dyDescent="0.25">
      <c r="A183" s="285">
        <v>2017.06</v>
      </c>
      <c r="B183" s="160">
        <v>3431.9042999999997</v>
      </c>
      <c r="C183" s="89">
        <v>341.51382000000001</v>
      </c>
      <c r="D183" s="90">
        <v>2649.6600199999998</v>
      </c>
      <c r="E183" s="90">
        <v>0.120987</v>
      </c>
      <c r="F183" s="90">
        <v>398.09042299999999</v>
      </c>
      <c r="G183" s="90">
        <v>422.73034200000001</v>
      </c>
      <c r="H183" s="92">
        <v>7.9100539999999997</v>
      </c>
    </row>
    <row r="184" spans="1:8" ht="12.75" customHeight="1" x14ac:dyDescent="0.25">
      <c r="A184" s="285">
        <v>2017.07</v>
      </c>
      <c r="B184" s="160">
        <v>3366.7526859999994</v>
      </c>
      <c r="C184" s="89">
        <v>230.997424</v>
      </c>
      <c r="D184" s="90">
        <v>2717.1434479999998</v>
      </c>
      <c r="E184" s="90">
        <v>0.16033800000000001</v>
      </c>
      <c r="F184" s="90">
        <v>399.42505</v>
      </c>
      <c r="G184" s="90">
        <v>213.86406400000001</v>
      </c>
      <c r="H184" s="92">
        <v>7.9765100000000002</v>
      </c>
    </row>
    <row r="185" spans="1:8" ht="12.75" customHeight="1" x14ac:dyDescent="0.25">
      <c r="A185" s="285">
        <v>2017.08</v>
      </c>
      <c r="B185" s="160">
        <v>3547.7591649999986</v>
      </c>
      <c r="C185" s="89">
        <v>339.07436899999999</v>
      </c>
      <c r="D185" s="90">
        <v>2758.8899280000001</v>
      </c>
      <c r="E185" s="90">
        <v>0.22133900000000001</v>
      </c>
      <c r="F185" s="90">
        <v>432.99916300000001</v>
      </c>
      <c r="G185" s="90">
        <v>181.519396</v>
      </c>
      <c r="H185" s="92">
        <v>8.8099849999999993</v>
      </c>
    </row>
    <row r="186" spans="1:8" ht="12.75" customHeight="1" x14ac:dyDescent="0.25">
      <c r="A186" s="285">
        <v>2017.09</v>
      </c>
      <c r="B186" s="160">
        <v>3575.3512550000009</v>
      </c>
      <c r="C186" s="89">
        <v>259.16993200000002</v>
      </c>
      <c r="D186" s="90">
        <v>2814.5667640000001</v>
      </c>
      <c r="E186" s="90">
        <v>0.41955500000000001</v>
      </c>
      <c r="F186" s="90">
        <v>460.87539900000002</v>
      </c>
      <c r="G186" s="90">
        <v>377.69954200000001</v>
      </c>
      <c r="H186" s="92">
        <v>9.4400999999999993</v>
      </c>
    </row>
    <row r="187" spans="1:8" ht="12.75" customHeight="1" x14ac:dyDescent="0.25">
      <c r="A187" s="285">
        <v>2017.1</v>
      </c>
      <c r="B187" s="160">
        <v>3486.809763000002</v>
      </c>
      <c r="C187" s="89">
        <v>338.56628699999999</v>
      </c>
      <c r="D187" s="90">
        <v>2691.9288649999999</v>
      </c>
      <c r="E187" s="90">
        <v>0.38517699999999999</v>
      </c>
      <c r="F187" s="90">
        <v>438.285347</v>
      </c>
      <c r="G187" s="90">
        <v>182.400172</v>
      </c>
      <c r="H187" s="92">
        <v>8.1743450000000006</v>
      </c>
    </row>
    <row r="188" spans="1:8" ht="12.75" customHeight="1" x14ac:dyDescent="0.25">
      <c r="A188" s="285">
        <v>2017.11</v>
      </c>
      <c r="B188" s="160">
        <v>3541.6209339999973</v>
      </c>
      <c r="C188" s="89">
        <v>266.20572399999998</v>
      </c>
      <c r="D188" s="90">
        <v>2775.0417940000002</v>
      </c>
      <c r="E188" s="90">
        <v>0.130991</v>
      </c>
      <c r="F188" s="90">
        <v>460.762811</v>
      </c>
      <c r="G188" s="90">
        <v>382.80796800000002</v>
      </c>
      <c r="H188" s="92">
        <v>9.0721659999999993</v>
      </c>
    </row>
    <row r="189" spans="1:8" ht="12.75" customHeight="1" x14ac:dyDescent="0.25">
      <c r="A189" s="285">
        <v>2017.12</v>
      </c>
      <c r="B189" s="160">
        <v>3657.064057999999</v>
      </c>
      <c r="C189" s="89">
        <v>354.0893670000001</v>
      </c>
      <c r="D189" s="90">
        <v>2809.4681529999998</v>
      </c>
      <c r="E189" s="90">
        <v>0.118864</v>
      </c>
      <c r="F189" s="90">
        <v>470.21386200000001</v>
      </c>
      <c r="G189" s="90">
        <v>293.13862499999999</v>
      </c>
      <c r="H189" s="92">
        <v>9.9681890000000006</v>
      </c>
    </row>
    <row r="190" spans="1:8" ht="12.75" customHeight="1" x14ac:dyDescent="0.25">
      <c r="A190" s="285">
        <v>2018.01</v>
      </c>
      <c r="B190" s="160">
        <v>3603.127802</v>
      </c>
      <c r="C190" s="89">
        <v>132.83638406999998</v>
      </c>
      <c r="D190" s="90">
        <v>2980.28097256</v>
      </c>
      <c r="E190" s="90">
        <v>0.20433345</v>
      </c>
      <c r="F190" s="90">
        <v>484.90163027</v>
      </c>
      <c r="G190" s="90">
        <v>227.93195953</v>
      </c>
      <c r="H190" s="92">
        <v>8.6473515699999997</v>
      </c>
    </row>
    <row r="191" spans="1:8" ht="12.75" customHeight="1" x14ac:dyDescent="0.25">
      <c r="A191" s="285">
        <v>2018.02</v>
      </c>
      <c r="B191" s="160">
        <v>3679.1515479999998</v>
      </c>
      <c r="C191" s="89">
        <v>444.37958019999996</v>
      </c>
      <c r="D191" s="90">
        <v>2725.7239881700002</v>
      </c>
      <c r="E191" s="90">
        <v>0.10686094</v>
      </c>
      <c r="F191" s="90">
        <v>449.89417744999997</v>
      </c>
      <c r="G191" s="90">
        <v>621.97494819000008</v>
      </c>
      <c r="H191" s="92">
        <v>8.7432099999999995</v>
      </c>
    </row>
    <row r="192" spans="1:8" ht="12.75" customHeight="1" x14ac:dyDescent="0.25">
      <c r="A192" s="285">
        <v>2018.03</v>
      </c>
      <c r="B192" s="160">
        <v>3405.6048190000006</v>
      </c>
      <c r="C192" s="89">
        <v>119.14914697</v>
      </c>
      <c r="D192" s="90">
        <v>2787.2022180599997</v>
      </c>
      <c r="E192" s="90">
        <v>0.13619910000000002</v>
      </c>
      <c r="F192" s="90">
        <v>477.14623363999999</v>
      </c>
      <c r="G192" s="90">
        <v>249.63508150999999</v>
      </c>
      <c r="H192" s="92">
        <v>8.312069450000001</v>
      </c>
    </row>
    <row r="193" spans="1:9" ht="12.75" customHeight="1" x14ac:dyDescent="0.25">
      <c r="A193" s="285">
        <v>2018.04</v>
      </c>
      <c r="B193" s="160">
        <v>3617.5077270000002</v>
      </c>
      <c r="C193" s="89">
        <v>117.32211086</v>
      </c>
      <c r="D193" s="90">
        <v>2990.3223659800001</v>
      </c>
      <c r="E193" s="90">
        <v>0.31572652000000001</v>
      </c>
      <c r="F193" s="90">
        <v>461.80802775000001</v>
      </c>
      <c r="G193" s="90">
        <v>474.33510645000001</v>
      </c>
      <c r="H193" s="92">
        <v>8.7440907600000006</v>
      </c>
    </row>
    <row r="194" spans="1:9" ht="12.75" customHeight="1" x14ac:dyDescent="0.25">
      <c r="A194" s="285">
        <v>2018.05</v>
      </c>
      <c r="B194" s="160">
        <v>4327.9595640000007</v>
      </c>
      <c r="C194" s="89">
        <v>640.36514603000001</v>
      </c>
      <c r="D194" s="90">
        <v>3153.4859791899999</v>
      </c>
      <c r="E194" s="90">
        <v>0.13406460000000001</v>
      </c>
      <c r="F194" s="90">
        <v>510.49264764999998</v>
      </c>
      <c r="G194" s="90">
        <v>242.57407180999999</v>
      </c>
      <c r="H194" s="92">
        <v>8.8428714299999989</v>
      </c>
      <c r="I194"/>
    </row>
    <row r="195" spans="1:9" ht="12.75" customHeight="1" x14ac:dyDescent="0.25">
      <c r="A195" s="285">
        <v>2018.06</v>
      </c>
      <c r="B195" s="160">
        <v>4550.5351589999973</v>
      </c>
      <c r="C195" s="89">
        <v>499.07153879999998</v>
      </c>
      <c r="D195" s="90">
        <v>3476.7591221600001</v>
      </c>
      <c r="E195" s="90">
        <v>0.11483394</v>
      </c>
      <c r="F195" s="90">
        <v>528.51778295999998</v>
      </c>
      <c r="G195" s="90">
        <v>469.14711839999995</v>
      </c>
      <c r="H195" s="92">
        <v>9.5381990099999996</v>
      </c>
    </row>
    <row r="196" spans="1:9" ht="12.75" customHeight="1" x14ac:dyDescent="0.25">
      <c r="A196" s="285">
        <v>2018.07</v>
      </c>
      <c r="B196" s="160">
        <v>4201.6141020000005</v>
      </c>
      <c r="C196" s="89">
        <v>217.77417066000001</v>
      </c>
      <c r="D196" s="90">
        <v>3469.4611551799999</v>
      </c>
      <c r="E196" s="90">
        <v>0.11550603999999999</v>
      </c>
      <c r="F196" s="90">
        <v>487.89327255000001</v>
      </c>
      <c r="G196" s="90">
        <v>269.79827885000003</v>
      </c>
      <c r="H196" s="92">
        <v>9.6834487300000003</v>
      </c>
    </row>
    <row r="197" spans="1:9" ht="12.75" customHeight="1" x14ac:dyDescent="0.25">
      <c r="A197" s="285">
        <v>2018.08</v>
      </c>
      <c r="B197" s="160">
        <v>4852.8416470000011</v>
      </c>
      <c r="C197" s="89">
        <v>680.09663307000005</v>
      </c>
      <c r="D197" s="90">
        <v>3635.7534406499999</v>
      </c>
      <c r="E197" s="90">
        <v>9.807051E-2</v>
      </c>
      <c r="F197" s="90">
        <v>515.51824140999997</v>
      </c>
      <c r="G197" s="90">
        <v>209.42917863999998</v>
      </c>
      <c r="H197" s="92">
        <v>9.7167270099999996</v>
      </c>
    </row>
    <row r="198" spans="1:9" ht="12.75" customHeight="1" x14ac:dyDescent="0.25">
      <c r="A198" s="285">
        <v>2018.09</v>
      </c>
      <c r="B198" s="160">
        <v>5075.9283029999988</v>
      </c>
      <c r="C198" s="89">
        <v>593.76803066000002</v>
      </c>
      <c r="D198" s="90">
        <v>3926.1270271599997</v>
      </c>
      <c r="E198" s="90">
        <v>0.10644857000000001</v>
      </c>
      <c r="F198" s="90">
        <v>490.29842774000002</v>
      </c>
      <c r="G198" s="90">
        <v>416.35620477999998</v>
      </c>
      <c r="H198" s="92">
        <v>9.7261373000000013</v>
      </c>
    </row>
    <row r="199" spans="1:9" ht="12.75" customHeight="1" x14ac:dyDescent="0.25">
      <c r="A199" s="285">
        <v>2018.1</v>
      </c>
      <c r="B199" s="160">
        <v>4797.5252380000002</v>
      </c>
      <c r="C199" s="89">
        <v>222.88561300000001</v>
      </c>
      <c r="D199" s="90">
        <v>4048.3722838400004</v>
      </c>
      <c r="E199" s="90">
        <v>0.40511339000000002</v>
      </c>
      <c r="F199" s="90">
        <v>505.67890886999999</v>
      </c>
      <c r="G199" s="90">
        <v>202.80973613999998</v>
      </c>
      <c r="H199" s="92">
        <v>13.800548399999618</v>
      </c>
    </row>
    <row r="200" spans="1:9" ht="12.75" customHeight="1" x14ac:dyDescent="0.25">
      <c r="A200" s="285">
        <v>2018.11</v>
      </c>
      <c r="B200" s="160">
        <v>5361.1904080000022</v>
      </c>
      <c r="C200" s="89">
        <v>603.48828704999994</v>
      </c>
      <c r="D200" s="90">
        <v>4213.6517081100001</v>
      </c>
      <c r="E200" s="90">
        <v>0.20698179999999999</v>
      </c>
      <c r="F200" s="90">
        <v>517.42721258999995</v>
      </c>
      <c r="G200" s="90">
        <v>417.33126766999999</v>
      </c>
      <c r="H200" s="92">
        <v>10.936879390000001</v>
      </c>
    </row>
    <row r="201" spans="1:9" ht="12.75" customHeight="1" x14ac:dyDescent="0.25">
      <c r="A201" s="285">
        <v>2018.12</v>
      </c>
      <c r="B201" s="160">
        <v>5393.6043748500006</v>
      </c>
      <c r="C201" s="89">
        <v>661.29089680999994</v>
      </c>
      <c r="D201" s="90">
        <v>4176.9151438700001</v>
      </c>
      <c r="E201" s="90">
        <v>6.720574E-2</v>
      </c>
      <c r="F201" s="90">
        <v>526.32508519999999</v>
      </c>
      <c r="G201" s="90">
        <v>343.71781886000002</v>
      </c>
      <c r="H201" s="92">
        <v>14.328782279999999</v>
      </c>
    </row>
    <row r="202" spans="1:9" ht="12.75" customHeight="1" x14ac:dyDescent="0.25">
      <c r="A202" s="285">
        <v>2019.01</v>
      </c>
      <c r="B202" s="160">
        <v>4921.3024759999998</v>
      </c>
      <c r="C202" s="89">
        <v>181.57541078</v>
      </c>
      <c r="D202" s="90">
        <v>4233.1833770800004</v>
      </c>
      <c r="E202" s="90">
        <v>0.10958432000000001</v>
      </c>
      <c r="F202" s="90">
        <v>493.04482877999999</v>
      </c>
      <c r="G202" s="90">
        <v>245.00166383000001</v>
      </c>
      <c r="H202" s="92">
        <v>10.809654380000001</v>
      </c>
    </row>
    <row r="203" spans="1:9" ht="12.75" customHeight="1" x14ac:dyDescent="0.25">
      <c r="A203" s="285">
        <v>2019.02</v>
      </c>
      <c r="B203" s="160">
        <v>5760.2067109999998</v>
      </c>
      <c r="C203" s="89">
        <v>949.18251480999993</v>
      </c>
      <c r="D203" s="90">
        <v>4274.5036673200002</v>
      </c>
      <c r="E203" s="90">
        <v>7.267127000000001E-2</v>
      </c>
      <c r="F203" s="90">
        <v>460.23085175</v>
      </c>
      <c r="G203" s="90">
        <v>814.06929576999994</v>
      </c>
      <c r="H203" s="92">
        <v>12.01931679</v>
      </c>
    </row>
    <row r="204" spans="1:9" ht="12.75" customHeight="1" x14ac:dyDescent="0.25">
      <c r="A204" s="285">
        <v>2019.03</v>
      </c>
      <c r="B204" s="160">
        <v>4968.6729539999997</v>
      </c>
      <c r="C204" s="89">
        <v>450.67589757000002</v>
      </c>
      <c r="D204" s="90">
        <v>4060.37100792</v>
      </c>
      <c r="E204" s="90">
        <v>7.5051960000000001E-2</v>
      </c>
      <c r="F204" s="90">
        <v>426.99582049000003</v>
      </c>
      <c r="G204" s="90">
        <v>320.13636874000002</v>
      </c>
      <c r="H204" s="92">
        <v>10.74454598</v>
      </c>
    </row>
    <row r="205" spans="1:9" ht="12.75" customHeight="1" x14ac:dyDescent="0.25">
      <c r="A205" s="285">
        <v>2019.04</v>
      </c>
      <c r="B205" s="160">
        <v>5498.7</v>
      </c>
      <c r="C205" s="89">
        <v>536.16997556000001</v>
      </c>
      <c r="D205" s="90">
        <v>4424.95432807</v>
      </c>
      <c r="E205" s="90">
        <v>6.4286099999999999E-2</v>
      </c>
      <c r="F205" s="90">
        <v>475.52776325000002</v>
      </c>
      <c r="G205" s="90">
        <v>627.85521858000004</v>
      </c>
      <c r="H205" s="92">
        <v>11.152879739999999</v>
      </c>
    </row>
    <row r="206" spans="1:9" ht="12.75" customHeight="1" x14ac:dyDescent="0.25">
      <c r="A206" s="285">
        <v>2019.05</v>
      </c>
      <c r="B206" s="160">
        <v>5682.0237229999993</v>
      </c>
      <c r="C206" s="89">
        <v>455.19585494</v>
      </c>
      <c r="D206" s="90">
        <v>4708.1376394099998</v>
      </c>
      <c r="E206" s="90">
        <v>0.11990793</v>
      </c>
      <c r="F206" s="90">
        <v>486.27007085000002</v>
      </c>
      <c r="G206" s="90">
        <v>329.75318583000001</v>
      </c>
      <c r="H206" s="92">
        <v>12.40046594</v>
      </c>
    </row>
    <row r="207" spans="1:9" ht="12.75" customHeight="1" x14ac:dyDescent="0.25">
      <c r="A207" s="285">
        <v>2019.06</v>
      </c>
      <c r="B207" s="160">
        <v>5855.9942469999996</v>
      </c>
      <c r="C207" s="89">
        <v>481.75877700000001</v>
      </c>
      <c r="D207" s="90">
        <v>4707.9046445699996</v>
      </c>
      <c r="E207" s="90">
        <v>6.9859169999999998E-2</v>
      </c>
      <c r="F207" s="90">
        <v>604.37538266000001</v>
      </c>
      <c r="G207" s="90">
        <v>606.14125558000001</v>
      </c>
      <c r="H207" s="92">
        <v>12.911838810000001</v>
      </c>
    </row>
    <row r="208" spans="1:9" ht="12.75" customHeight="1" x14ac:dyDescent="0.25">
      <c r="A208" s="285">
        <v>2019.07</v>
      </c>
      <c r="B208" s="160">
        <v>5752.9441940000006</v>
      </c>
      <c r="C208" s="89">
        <v>561.52161644</v>
      </c>
      <c r="D208" s="90">
        <v>4657.1438375500002</v>
      </c>
      <c r="E208" s="90">
        <v>9.2978229999999995E-2</v>
      </c>
      <c r="F208" s="90">
        <v>500.98211931000003</v>
      </c>
      <c r="G208" s="90">
        <v>350.89884401</v>
      </c>
      <c r="H208" s="92">
        <v>13.037781390000001</v>
      </c>
    </row>
    <row r="209" spans="1:8" ht="12.75" customHeight="1" x14ac:dyDescent="0.25">
      <c r="A209" s="285">
        <v>2019.08</v>
      </c>
      <c r="B209" s="160">
        <v>6535.83</v>
      </c>
      <c r="C209" s="89">
        <v>778.51113501999998</v>
      </c>
      <c r="D209" s="90">
        <v>5138.2605132099998</v>
      </c>
      <c r="E209" s="90">
        <v>6.8074839999999998E-2</v>
      </c>
      <c r="F209" s="90">
        <v>587.02215038999998</v>
      </c>
      <c r="G209" s="90">
        <v>313.99291459</v>
      </c>
      <c r="H209" s="92">
        <v>14.32896933</v>
      </c>
    </row>
    <row r="210" spans="1:8" ht="12.75" customHeight="1" x14ac:dyDescent="0.25">
      <c r="A210" s="285">
        <v>2019.09</v>
      </c>
      <c r="B210" s="160">
        <v>6803.29</v>
      </c>
      <c r="C210" s="89">
        <v>556.07636445000003</v>
      </c>
      <c r="D210" s="90">
        <v>5623.3822116199999</v>
      </c>
      <c r="E210" s="90">
        <v>7.6693490000000003E-2</v>
      </c>
      <c r="F210" s="90">
        <v>558.12091076000002</v>
      </c>
      <c r="G210" s="90">
        <v>671.51782113000002</v>
      </c>
      <c r="H210" s="92">
        <v>14.98615227</v>
      </c>
    </row>
    <row r="211" spans="1:8" ht="12.75" customHeight="1" x14ac:dyDescent="0.25">
      <c r="A211" s="285">
        <v>2019.1</v>
      </c>
      <c r="B211" s="160">
        <f t="shared" ref="B211:B225" si="5">SUM(C211:H211)</f>
        <v>7165.4073788799997</v>
      </c>
      <c r="C211" s="89">
        <v>705.41535991000001</v>
      </c>
      <c r="D211" s="90">
        <v>5564.22592377</v>
      </c>
      <c r="E211" s="90">
        <v>0.11936419000000001</v>
      </c>
      <c r="F211" s="90">
        <v>568.02553845</v>
      </c>
      <c r="G211" s="90">
        <v>312.20108524</v>
      </c>
      <c r="H211" s="92">
        <v>15.42010732</v>
      </c>
    </row>
    <row r="212" spans="1:8" ht="12.75" customHeight="1" x14ac:dyDescent="0.25">
      <c r="A212" s="285">
        <v>2019.11</v>
      </c>
      <c r="B212" s="160">
        <f>SUMIF((C212:H212),"&gt;0",C212:H212)</f>
        <v>8035.899678669999</v>
      </c>
      <c r="C212" s="89">
        <v>537.16399135000006</v>
      </c>
      <c r="D212" s="90">
        <v>6273.2473655699996</v>
      </c>
      <c r="E212" s="90">
        <v>0.10219644999999999</v>
      </c>
      <c r="F212" s="90">
        <v>619.51273780999998</v>
      </c>
      <c r="G212" s="90">
        <v>587.17038529000001</v>
      </c>
      <c r="H212" s="92">
        <v>18.7030022</v>
      </c>
    </row>
    <row r="213" spans="1:8" ht="12.75" customHeight="1" x14ac:dyDescent="0.25">
      <c r="A213" s="285">
        <v>2019.12</v>
      </c>
      <c r="B213" s="160">
        <f>SUMIF((C213:H213),"&gt;0",C213:H213)</f>
        <v>8217.7288149000015</v>
      </c>
      <c r="C213" s="89">
        <v>698.10760995999999</v>
      </c>
      <c r="D213" s="90">
        <v>6251.1144761000005</v>
      </c>
      <c r="E213" s="90">
        <v>0.11135286</v>
      </c>
      <c r="F213" s="90">
        <v>636.98028834000002</v>
      </c>
      <c r="G213" s="90">
        <v>616.05706190000001</v>
      </c>
      <c r="H213" s="92">
        <v>15.35802574</v>
      </c>
    </row>
    <row r="214" spans="1:8" ht="12.75" customHeight="1" x14ac:dyDescent="0.25">
      <c r="A214" s="285">
        <v>2020.01</v>
      </c>
      <c r="B214" s="160">
        <f t="shared" si="5"/>
        <v>7672.4698835800009</v>
      </c>
      <c r="C214" s="89">
        <v>210.59166044999998</v>
      </c>
      <c r="D214" s="90">
        <v>6457.0253870600009</v>
      </c>
      <c r="E214" s="90">
        <v>8.6819809999999997E-2</v>
      </c>
      <c r="F214" s="90">
        <v>612.57816032000005</v>
      </c>
      <c r="G214" s="90">
        <v>376.31943531000002</v>
      </c>
      <c r="H214" s="92">
        <v>15.868420630000001</v>
      </c>
    </row>
    <row r="215" spans="1:8" ht="12.75" customHeight="1" x14ac:dyDescent="0.25">
      <c r="A215" s="285">
        <v>2020.02</v>
      </c>
      <c r="B215" s="160">
        <f t="shared" si="5"/>
        <v>9641.6776050300014</v>
      </c>
      <c r="C215" s="89">
        <v>1641.6760115100001</v>
      </c>
      <c r="D215" s="90">
        <v>6129.1524446800004</v>
      </c>
      <c r="E215" s="90">
        <v>0.17059927</v>
      </c>
      <c r="F215" s="90">
        <v>599.86205773999995</v>
      </c>
      <c r="G215" s="90">
        <v>1253.3845709100001</v>
      </c>
      <c r="H215" s="92">
        <v>17.431920920000003</v>
      </c>
    </row>
    <row r="216" spans="1:8" ht="12.75" customHeight="1" x14ac:dyDescent="0.25">
      <c r="A216" s="285">
        <v>2020.03</v>
      </c>
      <c r="B216" s="160">
        <f t="shared" si="5"/>
        <v>7166.2235504900009</v>
      </c>
      <c r="C216" s="89">
        <v>694.34528587</v>
      </c>
      <c r="D216" s="90">
        <v>5555.5253926200003</v>
      </c>
      <c r="E216" s="90">
        <v>0.19860133999999999</v>
      </c>
      <c r="F216" s="90">
        <v>500.43553263000001</v>
      </c>
      <c r="G216" s="90">
        <v>402.87633977999997</v>
      </c>
      <c r="H216" s="92">
        <v>12.84239825</v>
      </c>
    </row>
    <row r="217" spans="1:8" ht="12.75" customHeight="1" x14ac:dyDescent="0.25">
      <c r="A217" s="285">
        <v>2020.04</v>
      </c>
      <c r="B217" s="160">
        <f t="shared" si="5"/>
        <v>6816.6842180100002</v>
      </c>
      <c r="C217" s="89">
        <v>670.51185378000002</v>
      </c>
      <c r="D217" s="90">
        <v>5144.58660676</v>
      </c>
      <c r="E217" s="90">
        <v>0.15484000000000001</v>
      </c>
      <c r="F217" s="90">
        <v>333.97484427999996</v>
      </c>
      <c r="G217" s="90">
        <v>663.97750920999999</v>
      </c>
      <c r="H217" s="92">
        <v>3.4785639800000001</v>
      </c>
    </row>
    <row r="218" spans="1:8" ht="12.75" customHeight="1" x14ac:dyDescent="0.25">
      <c r="A218" s="285">
        <v>2020.05</v>
      </c>
      <c r="B218" s="160">
        <f t="shared" si="5"/>
        <v>8085.8330839400005</v>
      </c>
      <c r="C218" s="89">
        <v>817.12224829999991</v>
      </c>
      <c r="D218" s="90">
        <v>6375.7916938500002</v>
      </c>
      <c r="E218" s="90">
        <v>0.30532039</v>
      </c>
      <c r="F218" s="90">
        <v>387.76436904000002</v>
      </c>
      <c r="G218" s="90">
        <v>494.53673814000001</v>
      </c>
      <c r="H218" s="92">
        <v>10.31271422</v>
      </c>
    </row>
    <row r="219" spans="1:8" ht="12.75" customHeight="1" x14ac:dyDescent="0.25">
      <c r="A219" s="285">
        <v>2020.06</v>
      </c>
      <c r="B219" s="160">
        <f t="shared" si="5"/>
        <v>9512.9063335800001</v>
      </c>
      <c r="C219" s="89">
        <v>1085.5592533699999</v>
      </c>
      <c r="D219" s="90">
        <v>6707.4211178699998</v>
      </c>
      <c r="E219" s="90">
        <v>0.52530673999999999</v>
      </c>
      <c r="F219" s="90">
        <v>597.29209739999999</v>
      </c>
      <c r="G219" s="90">
        <v>1114.96268076</v>
      </c>
      <c r="H219" s="92">
        <v>7.1458774400000005</v>
      </c>
    </row>
    <row r="220" spans="1:8" ht="12.75" customHeight="1" x14ac:dyDescent="0.25">
      <c r="A220" s="285">
        <v>2020.07</v>
      </c>
      <c r="B220" s="160">
        <f t="shared" si="5"/>
        <v>9775.3389624600004</v>
      </c>
      <c r="C220" s="89">
        <v>857.85411414999999</v>
      </c>
      <c r="D220" s="90">
        <v>7670.1389262000002</v>
      </c>
      <c r="E220" s="90">
        <v>3.2154470000000004E-2</v>
      </c>
      <c r="F220" s="90">
        <v>701.30705970000008</v>
      </c>
      <c r="G220" s="90">
        <v>537.08842262999997</v>
      </c>
      <c r="H220" s="92">
        <v>8.9182853099999999</v>
      </c>
    </row>
    <row r="221" spans="1:8" ht="12.75" customHeight="1" x14ac:dyDescent="0.25">
      <c r="A221" s="285">
        <v>2020.08</v>
      </c>
      <c r="B221" s="160">
        <f t="shared" si="5"/>
        <v>10011.11518948</v>
      </c>
      <c r="C221" s="89">
        <v>921.4350895</v>
      </c>
      <c r="D221" s="90">
        <v>7863.0372885699999</v>
      </c>
      <c r="E221" s="90">
        <v>5.1289660000000001E-2</v>
      </c>
      <c r="F221" s="90">
        <v>715.25500975</v>
      </c>
      <c r="G221" s="90">
        <v>506.09002175000001</v>
      </c>
      <c r="H221" s="92">
        <v>5.2464902499999999</v>
      </c>
    </row>
    <row r="222" spans="1:8" ht="12.75" customHeight="1" x14ac:dyDescent="0.25">
      <c r="A222" s="285">
        <v>2020.09</v>
      </c>
      <c r="B222" s="160">
        <f t="shared" si="5"/>
        <v>10239.284295310001</v>
      </c>
      <c r="C222" s="89">
        <v>819.35436540000001</v>
      </c>
      <c r="D222" s="90">
        <v>7650.5478429300001</v>
      </c>
      <c r="E222" s="90">
        <v>0.14533256999999999</v>
      </c>
      <c r="F222" s="90">
        <v>784.28978684000003</v>
      </c>
      <c r="G222" s="90">
        <v>979.75034500000004</v>
      </c>
      <c r="H222" s="92">
        <v>5.1966225700000006</v>
      </c>
    </row>
    <row r="223" spans="1:8" ht="12.75" customHeight="1" x14ac:dyDescent="0.25">
      <c r="A223" s="285">
        <v>2020.1</v>
      </c>
      <c r="B223" s="160">
        <f t="shared" si="5"/>
        <v>10158.476995879999</v>
      </c>
      <c r="C223" s="89">
        <v>888.64893251000001</v>
      </c>
      <c r="D223" s="90">
        <v>8068.7304066699999</v>
      </c>
      <c r="E223" s="90">
        <v>3.436562E-2</v>
      </c>
      <c r="F223" s="90">
        <v>720.82072372000005</v>
      </c>
      <c r="G223" s="90">
        <v>471.67241117999998</v>
      </c>
      <c r="H223" s="92">
        <v>8.5701561799999997</v>
      </c>
    </row>
    <row r="224" spans="1:8" ht="12.75" customHeight="1" x14ac:dyDescent="0.25">
      <c r="A224" s="285">
        <v>2020.11</v>
      </c>
      <c r="B224" s="160">
        <f t="shared" si="5"/>
        <v>11312.994742159999</v>
      </c>
      <c r="C224" s="89">
        <v>760.27262882000002</v>
      </c>
      <c r="D224" s="90">
        <v>8757.2511223199999</v>
      </c>
      <c r="E224" s="90">
        <v>4.659054E-2</v>
      </c>
      <c r="F224" s="90">
        <v>846.03823695000006</v>
      </c>
      <c r="G224" s="90">
        <v>940.43158330999995</v>
      </c>
      <c r="H224" s="92">
        <v>8.9545802200000004</v>
      </c>
    </row>
    <row r="225" spans="1:8" ht="12.75" customHeight="1" x14ac:dyDescent="0.25">
      <c r="A225" s="285">
        <v>2020.12</v>
      </c>
      <c r="B225" s="160">
        <f t="shared" si="5"/>
        <v>10636.163530309999</v>
      </c>
      <c r="C225" s="89">
        <v>935.95391874000006</v>
      </c>
      <c r="D225" s="90">
        <v>7885.5317562500004</v>
      </c>
      <c r="E225" s="90">
        <v>3.2494000000000002E-2</v>
      </c>
      <c r="F225" s="90">
        <v>844.30082928999991</v>
      </c>
      <c r="G225" s="90">
        <v>960.05888373000005</v>
      </c>
      <c r="H225" s="92">
        <v>10.2856483</v>
      </c>
    </row>
    <row r="226" spans="1:8" ht="12.75" customHeight="1" x14ac:dyDescent="0.25">
      <c r="A226" s="285">
        <v>2021.01</v>
      </c>
      <c r="B226" s="160">
        <f t="shared" ref="B226:B249" si="6">SUM(C226:H226)</f>
        <v>10903.869688580002</v>
      </c>
      <c r="C226" s="89">
        <v>328.37814630000003</v>
      </c>
      <c r="D226" s="90">
        <v>9153.62625931</v>
      </c>
      <c r="E226" s="90">
        <v>3.9875000000000001E-2</v>
      </c>
      <c r="F226" s="90">
        <v>908.16890169999999</v>
      </c>
      <c r="G226" s="90">
        <v>504.86491935000004</v>
      </c>
      <c r="H226" s="92">
        <v>8.7915869200000003</v>
      </c>
    </row>
    <row r="227" spans="1:8" ht="12.75" customHeight="1" x14ac:dyDescent="0.25">
      <c r="A227" s="285">
        <v>2021.02</v>
      </c>
      <c r="B227" s="160">
        <f t="shared" si="6"/>
        <v>13309.352346430001</v>
      </c>
      <c r="C227" s="89">
        <v>2561.6263964299997</v>
      </c>
      <c r="D227" s="90">
        <v>8449.7109998100004</v>
      </c>
      <c r="E227" s="90">
        <v>6.6893190000000005E-2</v>
      </c>
      <c r="F227" s="90">
        <v>873.88165476999995</v>
      </c>
      <c r="G227" s="90">
        <v>1415.1910029400001</v>
      </c>
      <c r="H227" s="92">
        <v>8.8753992899999989</v>
      </c>
    </row>
    <row r="228" spans="1:8" ht="12.75" customHeight="1" x14ac:dyDescent="0.25">
      <c r="A228" s="285">
        <v>2021.03</v>
      </c>
      <c r="B228" s="160">
        <f t="shared" si="6"/>
        <v>11673.26540932</v>
      </c>
      <c r="C228" s="89">
        <v>1144.1142273599999</v>
      </c>
      <c r="D228" s="90">
        <v>8786.62851305</v>
      </c>
      <c r="E228" s="90">
        <v>3.8076269999999995E-2</v>
      </c>
      <c r="F228" s="90">
        <v>1054.6616383600001</v>
      </c>
      <c r="G228" s="90">
        <v>680.83270207999999</v>
      </c>
      <c r="H228" s="92">
        <v>6.9902522000000005</v>
      </c>
    </row>
    <row r="229" spans="1:8" ht="12.75" customHeight="1" x14ac:dyDescent="0.25">
      <c r="A229" s="285">
        <v>2021.04</v>
      </c>
      <c r="B229" s="160">
        <f t="shared" si="6"/>
        <v>13091.903423880001</v>
      </c>
      <c r="C229" s="89">
        <v>1232.0452335099999</v>
      </c>
      <c r="D229" s="90">
        <v>9785.3830867099987</v>
      </c>
      <c r="E229" s="90">
        <v>1.9691019699999999</v>
      </c>
      <c r="F229" s="90">
        <v>1023.94249737</v>
      </c>
      <c r="G229" s="90">
        <v>1036.9928718900001</v>
      </c>
      <c r="H229" s="92">
        <v>11.57063243</v>
      </c>
    </row>
    <row r="230" spans="1:8" ht="12.75" customHeight="1" x14ac:dyDescent="0.25">
      <c r="A230" s="285">
        <v>2021.05</v>
      </c>
      <c r="B230" s="160">
        <f t="shared" si="6"/>
        <v>13551.177006900001</v>
      </c>
      <c r="C230" s="89">
        <v>1139.7347055799999</v>
      </c>
      <c r="D230" s="90">
        <v>10629.375699620001</v>
      </c>
      <c r="E230" s="90">
        <v>0.64104365000000008</v>
      </c>
      <c r="F230" s="90">
        <v>1077.3480323900001</v>
      </c>
      <c r="G230" s="90">
        <v>694.33902257</v>
      </c>
      <c r="H230" s="92">
        <v>9.73850309</v>
      </c>
    </row>
    <row r="231" spans="1:8" ht="12.75" customHeight="1" x14ac:dyDescent="0.25">
      <c r="A231" s="285">
        <v>2021.06</v>
      </c>
      <c r="B231" s="160">
        <f t="shared" si="6"/>
        <v>14866.596910910001</v>
      </c>
      <c r="C231" s="89">
        <v>1383.5777622799999</v>
      </c>
      <c r="D231" s="90">
        <v>11079.653022009999</v>
      </c>
      <c r="E231" s="90">
        <v>0.82352193000000007</v>
      </c>
      <c r="F231" s="90">
        <v>1090.9007327100001</v>
      </c>
      <c r="G231" s="90">
        <v>1301.2447752600001</v>
      </c>
      <c r="H231" s="92">
        <v>10.39709672</v>
      </c>
    </row>
    <row r="232" spans="1:8" ht="12.75" customHeight="1" x14ac:dyDescent="0.25">
      <c r="A232" s="285">
        <v>2021.07</v>
      </c>
      <c r="B232" s="160">
        <f t="shared" si="6"/>
        <v>14323.94863605</v>
      </c>
      <c r="C232" s="89">
        <v>1052.26613314</v>
      </c>
      <c r="D232" s="90">
        <v>11422.30032416</v>
      </c>
      <c r="E232" s="90">
        <v>0.36737059999999999</v>
      </c>
      <c r="F232" s="90">
        <v>1202.8621808099999</v>
      </c>
      <c r="G232" s="90">
        <v>634.48798677999991</v>
      </c>
      <c r="H232" s="92">
        <v>11.66464056</v>
      </c>
    </row>
    <row r="233" spans="1:8" ht="12.75" customHeight="1" x14ac:dyDescent="0.25">
      <c r="A233" s="285">
        <v>2021.08</v>
      </c>
      <c r="B233" s="160">
        <f t="shared" si="6"/>
        <v>15805.19624858</v>
      </c>
      <c r="C233" s="89">
        <v>1328.2899669400001</v>
      </c>
      <c r="D233" s="90">
        <v>11980.55148043</v>
      </c>
      <c r="E233" s="90">
        <v>0.10890989</v>
      </c>
      <c r="F233" s="90">
        <v>1276.7294459899999</v>
      </c>
      <c r="G233" s="90">
        <v>1207.0440162300001</v>
      </c>
      <c r="H233" s="92">
        <v>12.472429099999999</v>
      </c>
    </row>
    <row r="234" spans="1:8" ht="12.75" customHeight="1" x14ac:dyDescent="0.25">
      <c r="A234" s="285">
        <v>2021.09</v>
      </c>
      <c r="B234" s="160">
        <f t="shared" si="6"/>
        <v>16559.480562319997</v>
      </c>
      <c r="C234" s="89">
        <v>1013.5474635700001</v>
      </c>
      <c r="D234" s="90">
        <v>12623.1513841</v>
      </c>
      <c r="E234" s="90">
        <v>3.7043989999999999E-2</v>
      </c>
      <c r="F234" s="90">
        <v>1376.76774217</v>
      </c>
      <c r="G234" s="90">
        <v>1534.3218618699998</v>
      </c>
      <c r="H234" s="92">
        <v>11.655066619999999</v>
      </c>
    </row>
    <row r="235" spans="1:8" ht="12.75" customHeight="1" x14ac:dyDescent="0.25">
      <c r="A235" s="285">
        <v>2021.1</v>
      </c>
      <c r="B235" s="160">
        <f t="shared" si="6"/>
        <v>15806.566142780001</v>
      </c>
      <c r="C235" s="89">
        <v>1141.9855579100001</v>
      </c>
      <c r="D235" s="90">
        <v>12638.00780177</v>
      </c>
      <c r="E235" s="90">
        <v>3.4451669999999997E-2</v>
      </c>
      <c r="F235" s="90">
        <v>1323.64742499</v>
      </c>
      <c r="G235" s="90">
        <v>688.81221073999995</v>
      </c>
      <c r="H235" s="92">
        <v>14.078695699999999</v>
      </c>
    </row>
    <row r="236" spans="1:8" ht="12.75" customHeight="1" x14ac:dyDescent="0.25">
      <c r="A236" s="285">
        <v>2021.11</v>
      </c>
      <c r="B236" s="160">
        <f t="shared" si="6"/>
        <v>17547.650635489998</v>
      </c>
      <c r="C236" s="89">
        <v>622.52302677</v>
      </c>
      <c r="D236" s="90">
        <v>14052.91544986</v>
      </c>
      <c r="E236" s="90">
        <v>5.0704819999999998E-2</v>
      </c>
      <c r="F236" s="90">
        <v>1491.6143179999999</v>
      </c>
      <c r="G236" s="90">
        <v>1365.2305663599998</v>
      </c>
      <c r="H236" s="92">
        <v>15.316569679999999</v>
      </c>
    </row>
    <row r="237" spans="1:8" ht="12.75" customHeight="1" x14ac:dyDescent="0.25">
      <c r="A237" s="285">
        <v>2021.12</v>
      </c>
      <c r="B237" s="160">
        <f t="shared" si="6"/>
        <v>17901.639086000003</v>
      </c>
      <c r="C237" s="89">
        <v>764.78244027999995</v>
      </c>
      <c r="D237" s="90">
        <v>14335.802554700002</v>
      </c>
      <c r="E237" s="90">
        <v>0.25091559000000002</v>
      </c>
      <c r="F237" s="90">
        <v>1428.7766485</v>
      </c>
      <c r="G237" s="90">
        <v>1352.1470197399999</v>
      </c>
      <c r="H237" s="92">
        <v>19.879507190000002</v>
      </c>
    </row>
    <row r="238" spans="1:8" ht="12.75" customHeight="1" x14ac:dyDescent="0.25">
      <c r="A238" s="285">
        <v>2022.01</v>
      </c>
      <c r="B238" s="160">
        <f t="shared" si="6"/>
        <v>17847.410429429998</v>
      </c>
      <c r="C238" s="89">
        <v>396.99571337999998</v>
      </c>
      <c r="D238" s="90">
        <v>15300.399886360001</v>
      </c>
      <c r="E238" s="90">
        <v>3.533451E-2</v>
      </c>
      <c r="F238" s="90">
        <v>1391.39443534</v>
      </c>
      <c r="G238" s="90">
        <v>717.43648070000006</v>
      </c>
      <c r="H238" s="92">
        <v>41.148579140000002</v>
      </c>
    </row>
    <row r="239" spans="1:8" ht="12.75" customHeight="1" x14ac:dyDescent="0.25">
      <c r="A239" s="285">
        <v>2022.02</v>
      </c>
      <c r="B239" s="160">
        <f t="shared" si="6"/>
        <v>22659.644914640001</v>
      </c>
      <c r="C239" s="89">
        <v>3839.9036170100003</v>
      </c>
      <c r="D239" s="90">
        <v>13908.779014170001</v>
      </c>
      <c r="E239" s="90">
        <v>4.9403040000000002E-2</v>
      </c>
      <c r="F239" s="90">
        <v>1406.3052806199998</v>
      </c>
      <c r="G239" s="90">
        <v>3475.8476762700002</v>
      </c>
      <c r="H239" s="92">
        <v>28.759923530000002</v>
      </c>
    </row>
    <row r="240" spans="1:8" ht="12.75" customHeight="1" x14ac:dyDescent="0.25">
      <c r="A240" s="285">
        <v>2022.03</v>
      </c>
      <c r="B240" s="160">
        <f t="shared" si="6"/>
        <v>18107.451937410002</v>
      </c>
      <c r="C240" s="89">
        <v>1250.70359166</v>
      </c>
      <c r="D240" s="90">
        <v>14207.078537739999</v>
      </c>
      <c r="E240" s="90">
        <v>0.12918103</v>
      </c>
      <c r="F240" s="90">
        <v>1473.46156208</v>
      </c>
      <c r="G240" s="90">
        <v>1140.37396926</v>
      </c>
      <c r="H240" s="92">
        <v>35.705095640000003</v>
      </c>
    </row>
    <row r="241" spans="1:8" ht="12.75" customHeight="1" x14ac:dyDescent="0.25">
      <c r="A241" s="285">
        <v>2022.04</v>
      </c>
      <c r="B241" s="160">
        <f t="shared" si="6"/>
        <v>21984.329263859996</v>
      </c>
      <c r="C241" s="89">
        <v>1424.9314084800001</v>
      </c>
      <c r="D241" s="90">
        <v>17128.774559419999</v>
      </c>
      <c r="E241" s="90">
        <v>5.0878140000000002E-2</v>
      </c>
      <c r="F241" s="90">
        <v>1668.3229663900001</v>
      </c>
      <c r="G241" s="90">
        <v>1725.7899843599998</v>
      </c>
      <c r="H241" s="92">
        <v>36.459467070000002</v>
      </c>
    </row>
    <row r="242" spans="1:8" ht="12.75" customHeight="1" x14ac:dyDescent="0.25">
      <c r="A242" s="285">
        <v>2022.05</v>
      </c>
      <c r="B242" s="160">
        <f t="shared" si="6"/>
        <v>23156.011829400002</v>
      </c>
      <c r="C242" s="89">
        <v>1395.8075067300001</v>
      </c>
      <c r="D242" s="90">
        <v>18578.41339401</v>
      </c>
      <c r="E242" s="90">
        <v>0.30982058000000001</v>
      </c>
      <c r="F242" s="90">
        <v>1878.88102162</v>
      </c>
      <c r="G242" s="90">
        <v>1268.45732346</v>
      </c>
      <c r="H242" s="92">
        <v>34.142763000000002</v>
      </c>
    </row>
    <row r="243" spans="1:8" ht="12.75" customHeight="1" x14ac:dyDescent="0.25">
      <c r="A243" s="285">
        <v>2022.06</v>
      </c>
      <c r="B243" s="160">
        <f t="shared" si="6"/>
        <v>25592.459348162018</v>
      </c>
      <c r="C243" s="89">
        <v>1578.6181627399997</v>
      </c>
      <c r="D243" s="90">
        <v>20112.234608300005</v>
      </c>
      <c r="E243" s="90">
        <v>1.4176715520132337</v>
      </c>
      <c r="F243" s="90">
        <v>2024.0747339499999</v>
      </c>
      <c r="G243" s="90">
        <v>1841.81</v>
      </c>
      <c r="H243" s="92">
        <v>34.304171620000005</v>
      </c>
    </row>
    <row r="244" spans="1:8" ht="12.75" customHeight="1" x14ac:dyDescent="0.25">
      <c r="A244" s="285">
        <v>2022.07</v>
      </c>
      <c r="B244" s="160">
        <f t="shared" si="6"/>
        <v>26309.9693506</v>
      </c>
      <c r="C244" s="89">
        <v>1114.2935517999999</v>
      </c>
      <c r="D244" s="90">
        <v>22244.706078849998</v>
      </c>
      <c r="E244" s="90">
        <v>0.11956852</v>
      </c>
      <c r="F244" s="90">
        <v>2035.3480758800001</v>
      </c>
      <c r="G244" s="90">
        <v>870.72975223000003</v>
      </c>
      <c r="H244" s="92">
        <v>44.772323319999998</v>
      </c>
    </row>
    <row r="245" spans="1:8" ht="12.75" customHeight="1" x14ac:dyDescent="0.25">
      <c r="A245" s="285">
        <v>2022.08</v>
      </c>
      <c r="B245" s="160">
        <f t="shared" si="6"/>
        <v>26390.480909709997</v>
      </c>
      <c r="C245" s="89">
        <v>1501.5669062100001</v>
      </c>
      <c r="D245" s="90">
        <v>21885.972661330001</v>
      </c>
      <c r="E245" s="90">
        <v>4.8741269999999996E-2</v>
      </c>
      <c r="F245" s="90">
        <v>2027.9456662999999</v>
      </c>
      <c r="G245" s="90">
        <v>932.24219542999992</v>
      </c>
      <c r="H245" s="92">
        <v>42.704739170000003</v>
      </c>
    </row>
    <row r="246" spans="1:8" ht="12.75" customHeight="1" x14ac:dyDescent="0.25">
      <c r="A246" s="285">
        <v>2022.09</v>
      </c>
      <c r="B246" s="160">
        <f t="shared" si="6"/>
        <v>29408.71757551</v>
      </c>
      <c r="C246" s="89">
        <v>1110.0353936900001</v>
      </c>
      <c r="D246" s="90">
        <v>24326.567910560003</v>
      </c>
      <c r="E246" s="90">
        <v>0.35265947999999997</v>
      </c>
      <c r="F246" s="90">
        <v>2268.98209129</v>
      </c>
      <c r="G246" s="90">
        <v>1650.4135523900002</v>
      </c>
      <c r="H246" s="92">
        <v>52.365968100000003</v>
      </c>
    </row>
    <row r="247" spans="1:8" ht="12.75" customHeight="1" x14ac:dyDescent="0.25">
      <c r="A247" s="285">
        <v>2022.1</v>
      </c>
      <c r="B247" s="160">
        <f t="shared" si="6"/>
        <v>29183.200032550001</v>
      </c>
      <c r="C247" s="89">
        <v>1332.78347998</v>
      </c>
      <c r="D247" s="90">
        <v>24717.51045632</v>
      </c>
      <c r="E247" s="90">
        <v>6.2259410000000001E-2</v>
      </c>
      <c r="F247" s="90">
        <v>2238.70176735</v>
      </c>
      <c r="G247" s="90">
        <v>851.03357899000002</v>
      </c>
      <c r="H247" s="92">
        <v>43.108490500000002</v>
      </c>
    </row>
    <row r="248" spans="1:8" ht="12.75" customHeight="1" x14ac:dyDescent="0.25">
      <c r="A248" s="285">
        <v>2022.11</v>
      </c>
      <c r="B248" s="160">
        <f t="shared" si="6"/>
        <v>30326.158599330003</v>
      </c>
      <c r="C248" s="89">
        <v>684.31149198000003</v>
      </c>
      <c r="D248" s="90">
        <v>25611.893675080002</v>
      </c>
      <c r="E248" s="90">
        <v>0.12065977999999999</v>
      </c>
      <c r="F248" s="90">
        <v>2325.9230588600003</v>
      </c>
      <c r="G248" s="90">
        <v>1646.44686488</v>
      </c>
      <c r="H248" s="92">
        <v>57.462848749999999</v>
      </c>
    </row>
    <row r="249" spans="1:8" ht="12.75" customHeight="1" x14ac:dyDescent="0.25">
      <c r="A249" s="285">
        <v>2022.12</v>
      </c>
      <c r="B249" s="160">
        <f t="shared" si="6"/>
        <v>31636.756158789998</v>
      </c>
      <c r="C249" s="89">
        <v>939.67072961999997</v>
      </c>
      <c r="D249" s="90">
        <v>26479.63060077</v>
      </c>
      <c r="E249" s="90">
        <v>0.19621929000000002</v>
      </c>
      <c r="F249" s="90">
        <v>2518.0473899499998</v>
      </c>
      <c r="G249" s="90">
        <v>1649.3397083299999</v>
      </c>
      <c r="H249" s="92">
        <v>49.871510829999998</v>
      </c>
    </row>
    <row r="250" spans="1:8" ht="12.75" customHeight="1" x14ac:dyDescent="0.25">
      <c r="A250" s="285">
        <v>2023.01</v>
      </c>
      <c r="B250" s="160">
        <f t="shared" ref="B250:B313" si="7">SUM(C250:H250)</f>
        <v>35172.227645519997</v>
      </c>
      <c r="C250" s="89">
        <v>938.86132774999999</v>
      </c>
      <c r="D250" s="90">
        <v>30000.972037750002</v>
      </c>
      <c r="E250" s="90">
        <v>5.1573139999999996E-2</v>
      </c>
      <c r="F250" s="90">
        <v>2477.78856851</v>
      </c>
      <c r="G250" s="90">
        <v>1688.6820390299999</v>
      </c>
      <c r="H250" s="92">
        <v>65.872099340000005</v>
      </c>
    </row>
    <row r="251" spans="1:8" ht="12.75" customHeight="1" x14ac:dyDescent="0.25">
      <c r="A251" s="285">
        <v>2023.02</v>
      </c>
      <c r="B251" s="160">
        <f t="shared" si="7"/>
        <v>40087.009068479994</v>
      </c>
      <c r="C251" s="89">
        <v>5695.3857368400004</v>
      </c>
      <c r="D251" s="90">
        <v>26081.26027164</v>
      </c>
      <c r="E251" s="90">
        <v>3.4743499999999997E-2</v>
      </c>
      <c r="F251" s="90">
        <v>2532.0603195600002</v>
      </c>
      <c r="G251" s="90">
        <v>5710.2274001099995</v>
      </c>
      <c r="H251" s="92">
        <v>68.040596829999998</v>
      </c>
    </row>
    <row r="252" spans="1:8" ht="12.75" customHeight="1" x14ac:dyDescent="0.25">
      <c r="A252" s="285">
        <v>2023.03</v>
      </c>
      <c r="B252" s="160">
        <f t="shared" si="7"/>
        <v>34444.434973219999</v>
      </c>
      <c r="C252" s="89">
        <v>1497.030244</v>
      </c>
      <c r="D252" s="90">
        <v>28777.67114291</v>
      </c>
      <c r="E252" s="90">
        <v>0.29172523</v>
      </c>
      <c r="F252" s="90">
        <v>2468.5316284699998</v>
      </c>
      <c r="G252" s="90">
        <v>1618.7726951500001</v>
      </c>
      <c r="H252" s="92">
        <v>82.13753745999999</v>
      </c>
    </row>
    <row r="253" spans="1:8" ht="12.75" customHeight="1" x14ac:dyDescent="0.25">
      <c r="A253" s="285">
        <v>2023.04</v>
      </c>
      <c r="B253" s="160">
        <f t="shared" si="7"/>
        <v>40477.322807330005</v>
      </c>
      <c r="C253" s="89">
        <v>1868.2178287699999</v>
      </c>
      <c r="D253" s="90">
        <v>33070.532002250002</v>
      </c>
      <c r="E253" s="90">
        <v>3.1108009999999998E-2</v>
      </c>
      <c r="F253" s="90">
        <v>2967.7252611700001</v>
      </c>
      <c r="G253" s="90">
        <v>2497.9393895100002</v>
      </c>
      <c r="H253" s="92">
        <v>72.87721762000001</v>
      </c>
    </row>
    <row r="254" spans="1:8" ht="12.75" customHeight="1" x14ac:dyDescent="0.25">
      <c r="A254" s="285">
        <v>2023.05</v>
      </c>
      <c r="B254" s="160">
        <f t="shared" si="7"/>
        <v>44234.080225290003</v>
      </c>
      <c r="C254" s="89">
        <v>1284.5024179100001</v>
      </c>
      <c r="D254" s="90">
        <v>38426.931672410006</v>
      </c>
      <c r="E254" s="90">
        <v>1.1222228600000002</v>
      </c>
      <c r="F254" s="90">
        <v>3008.6477750200002</v>
      </c>
      <c r="G254" s="90">
        <v>1437.8697221</v>
      </c>
      <c r="H254" s="92">
        <v>75.006414989999996</v>
      </c>
    </row>
    <row r="255" spans="1:8" ht="12.75" customHeight="1" x14ac:dyDescent="0.25">
      <c r="A255" s="285">
        <v>2023.06</v>
      </c>
      <c r="B255" s="160">
        <f t="shared" si="7"/>
        <v>50380.253621880001</v>
      </c>
      <c r="C255" s="89">
        <v>1858.1351217899999</v>
      </c>
      <c r="D255" s="90">
        <v>42261.316040680002</v>
      </c>
      <c r="E255" s="90">
        <v>0.22729093</v>
      </c>
      <c r="F255" s="90">
        <v>3465.9376456599998</v>
      </c>
      <c r="G255" s="90">
        <v>2702.8069763799999</v>
      </c>
      <c r="H255" s="92">
        <v>91.830546439999992</v>
      </c>
    </row>
    <row r="256" spans="1:8" ht="12.75" customHeight="1" x14ac:dyDescent="0.25">
      <c r="A256" s="285">
        <v>2023.07</v>
      </c>
      <c r="B256" s="160">
        <f t="shared" si="7"/>
        <v>53301.569542789999</v>
      </c>
      <c r="C256" s="89">
        <v>1239.1663159700001</v>
      </c>
      <c r="D256" s="90">
        <v>46670.100591399998</v>
      </c>
      <c r="E256" s="90">
        <v>2.7944409999999999E-2</v>
      </c>
      <c r="F256" s="90">
        <v>3801.1661756500002</v>
      </c>
      <c r="G256" s="90">
        <v>1504.64851602</v>
      </c>
      <c r="H256" s="92">
        <v>86.45999934000001</v>
      </c>
    </row>
    <row r="257" spans="1:14" ht="12.75" customHeight="1" x14ac:dyDescent="0.25">
      <c r="A257" s="285">
        <v>2023.08</v>
      </c>
      <c r="B257" s="160">
        <f t="shared" si="7"/>
        <v>61225.968816940003</v>
      </c>
      <c r="C257" s="89">
        <v>2159.4342735800001</v>
      </c>
      <c r="D257" s="90">
        <v>53205.799348089997</v>
      </c>
      <c r="E257" s="90">
        <v>2.5566800000000001E-2</v>
      </c>
      <c r="F257" s="90">
        <v>4253.9576416999998</v>
      </c>
      <c r="G257" s="90">
        <v>1486.5954404500001</v>
      </c>
      <c r="H257" s="92">
        <v>120.15654631999999</v>
      </c>
    </row>
    <row r="258" spans="1:14" ht="12.75" customHeight="1" x14ac:dyDescent="0.25">
      <c r="A258" s="285">
        <v>2023.09</v>
      </c>
      <c r="B258" s="160">
        <f t="shared" si="7"/>
        <v>67147.103478569989</v>
      </c>
      <c r="C258" s="89">
        <v>1225.18643679</v>
      </c>
      <c r="D258" s="90">
        <v>58806.826719379998</v>
      </c>
      <c r="E258" s="90">
        <v>3.4830949999999999E-2</v>
      </c>
      <c r="F258" s="90">
        <v>4267.3357409</v>
      </c>
      <c r="G258" s="90">
        <v>2744.2171689499996</v>
      </c>
      <c r="H258" s="92">
        <v>103.5025816</v>
      </c>
    </row>
    <row r="259" spans="1:14" ht="12.75" customHeight="1" x14ac:dyDescent="0.25">
      <c r="A259" s="285">
        <v>2023.1</v>
      </c>
      <c r="B259" s="160">
        <f t="shared" si="7"/>
        <v>73470.160468360002</v>
      </c>
      <c r="C259" s="89">
        <v>1992.9470188900002</v>
      </c>
      <c r="D259" s="90">
        <v>65632.212731189997</v>
      </c>
      <c r="E259" s="90">
        <v>0.21696966000000001</v>
      </c>
      <c r="F259" s="90">
        <v>4360.4498246000003</v>
      </c>
      <c r="G259" s="90">
        <v>1384.8432399400001</v>
      </c>
      <c r="H259" s="92">
        <v>99.490684079999994</v>
      </c>
    </row>
    <row r="260" spans="1:14" ht="12.75" customHeight="1" x14ac:dyDescent="0.25">
      <c r="A260" s="285">
        <v>2023.11</v>
      </c>
      <c r="B260" s="160">
        <f t="shared" si="7"/>
        <v>76898.554074200016</v>
      </c>
      <c r="C260" s="89">
        <v>985.20995722999999</v>
      </c>
      <c r="D260" s="90">
        <v>68278.044206489998</v>
      </c>
      <c r="E260" s="90">
        <v>0.98915381000000002</v>
      </c>
      <c r="F260" s="90">
        <v>4820.0272319899996</v>
      </c>
      <c r="G260" s="90">
        <v>2652.2178329899998</v>
      </c>
      <c r="H260" s="92">
        <v>162.06569168999999</v>
      </c>
      <c r="K260" s="205"/>
      <c r="L260"/>
      <c r="M260"/>
    </row>
    <row r="261" spans="1:14" ht="12.75" customHeight="1" x14ac:dyDescent="0.25">
      <c r="A261" s="285">
        <v>2023.12</v>
      </c>
      <c r="B261" s="160">
        <f t="shared" si="7"/>
        <v>86147.737053770004</v>
      </c>
      <c r="C261" s="89">
        <v>1401.0168158499998</v>
      </c>
      <c r="D261" s="90">
        <v>75890.657017190009</v>
      </c>
      <c r="E261" s="90">
        <v>8.0156419999999992E-2</v>
      </c>
      <c r="F261" s="90">
        <v>5809.5611248199993</v>
      </c>
      <c r="G261" s="90">
        <v>2898.25928036</v>
      </c>
      <c r="H261" s="92">
        <v>148.16265913000001</v>
      </c>
      <c r="K261" s="204"/>
    </row>
    <row r="262" spans="1:14" ht="12.75" customHeight="1" x14ac:dyDescent="0.25">
      <c r="A262" s="285">
        <v>2024.01</v>
      </c>
      <c r="B262" s="160">
        <f t="shared" si="7"/>
        <v>110181.31051565</v>
      </c>
      <c r="C262" s="89">
        <v>1609.31013461</v>
      </c>
      <c r="D262" s="90">
        <v>99512.914137589993</v>
      </c>
      <c r="E262" s="90">
        <v>4.8684089999999999E-2</v>
      </c>
      <c r="F262" s="90">
        <v>5506.9579268699999</v>
      </c>
      <c r="G262" s="90">
        <v>3411.5495218699998</v>
      </c>
      <c r="H262" s="92">
        <v>140.53011062000002</v>
      </c>
      <c r="J262" s="206"/>
      <c r="K262" s="204"/>
    </row>
    <row r="263" spans="1:14" ht="12.75" customHeight="1" x14ac:dyDescent="0.25">
      <c r="A263" s="285">
        <v>2024.02</v>
      </c>
      <c r="B263" s="160">
        <f t="shared" si="7"/>
        <v>152174.37774754997</v>
      </c>
      <c r="C263" s="89">
        <v>14958.557637329999</v>
      </c>
      <c r="D263" s="90">
        <v>111233.5303608</v>
      </c>
      <c r="E263" s="90">
        <v>0.21073292000000002</v>
      </c>
      <c r="F263" s="90">
        <v>6887.8878946300001</v>
      </c>
      <c r="G263" s="90">
        <v>18900.546797169998</v>
      </c>
      <c r="H263" s="92">
        <v>193.6443247</v>
      </c>
      <c r="K263" s="204"/>
    </row>
    <row r="264" spans="1:14" ht="12.75" customHeight="1" x14ac:dyDescent="0.25">
      <c r="A264" s="285">
        <v>2024.03</v>
      </c>
      <c r="B264" s="160">
        <f t="shared" si="7"/>
        <v>132575.68314804003</v>
      </c>
      <c r="C264" s="89">
        <v>2426.3180398000004</v>
      </c>
      <c r="D264" s="90">
        <v>119436.25960031</v>
      </c>
      <c r="E264" s="90">
        <v>0.31416756000000001</v>
      </c>
      <c r="F264" s="90">
        <v>7334.38358522</v>
      </c>
      <c r="G264" s="90">
        <v>3208.5759601700001</v>
      </c>
      <c r="H264" s="92">
        <v>169.83179497999998</v>
      </c>
      <c r="K264" s="204"/>
    </row>
    <row r="265" spans="1:14" ht="12.75" customHeight="1" x14ac:dyDescent="0.25">
      <c r="A265" s="285">
        <v>2024.04</v>
      </c>
      <c r="B265" s="160">
        <f t="shared" si="7"/>
        <v>144448.92300841998</v>
      </c>
      <c r="C265" s="89">
        <v>4997.6727617899996</v>
      </c>
      <c r="D265" s="90">
        <v>125156.70555182001</v>
      </c>
      <c r="E265" s="90">
        <v>2.6287040000000001E-2</v>
      </c>
      <c r="F265" s="90">
        <v>6967.5668393799997</v>
      </c>
      <c r="G265" s="90">
        <v>7148.0657190900001</v>
      </c>
      <c r="H265" s="92">
        <v>178.88584930000002</v>
      </c>
      <c r="K265" s="204"/>
    </row>
    <row r="266" spans="1:14" ht="12.75" customHeight="1" x14ac:dyDescent="0.25">
      <c r="A266" s="285">
        <v>2024.05</v>
      </c>
      <c r="B266" s="160">
        <f t="shared" si="7"/>
        <v>152091.18323875</v>
      </c>
      <c r="C266" s="89">
        <v>3238.70098383</v>
      </c>
      <c r="D266" s="90">
        <v>135405.19895927</v>
      </c>
      <c r="E266" s="90">
        <v>1.929148E-2</v>
      </c>
      <c r="F266" s="90">
        <v>9582.3368310699989</v>
      </c>
      <c r="G266" s="90">
        <v>3635.0403030100001</v>
      </c>
      <c r="H266" s="92">
        <v>229.88687009</v>
      </c>
      <c r="K266" s="204"/>
    </row>
    <row r="267" spans="1:14" ht="12.75" customHeight="1" x14ac:dyDescent="0.25">
      <c r="A267" s="285">
        <v>2024.06</v>
      </c>
      <c r="B267" s="160">
        <f t="shared" si="7"/>
        <v>168488.64086809996</v>
      </c>
      <c r="C267" s="89">
        <v>4903.3077534100003</v>
      </c>
      <c r="D267" s="90">
        <v>145013.27807989999</v>
      </c>
      <c r="E267" s="90">
        <v>0.27863144000000001</v>
      </c>
      <c r="F267" s="90">
        <v>10873.657826340001</v>
      </c>
      <c r="G267" s="90">
        <v>7426.1339937399998</v>
      </c>
      <c r="H267" s="92">
        <v>271.98458326999997</v>
      </c>
      <c r="L267" s="207"/>
      <c r="N267" s="207"/>
    </row>
    <row r="268" spans="1:14" ht="12.75" customHeight="1" x14ac:dyDescent="0.25">
      <c r="A268" s="285">
        <v>2024.07</v>
      </c>
      <c r="B268" s="160">
        <f t="shared" si="7"/>
        <v>162766.73812466001</v>
      </c>
      <c r="C268" s="89">
        <v>5990.6367395299994</v>
      </c>
      <c r="D268" s="90">
        <v>140317.40442829</v>
      </c>
      <c r="E268" s="90">
        <v>9.9886350000000013E-2</v>
      </c>
      <c r="F268" s="90">
        <v>11262.749904870001</v>
      </c>
      <c r="G268" s="90">
        <v>4916.5260103999999</v>
      </c>
      <c r="H268" s="92">
        <v>279.32115522000004</v>
      </c>
      <c r="K268" s="204"/>
      <c r="L268" s="204"/>
    </row>
    <row r="269" spans="1:14" ht="12.75" customHeight="1" x14ac:dyDescent="0.25">
      <c r="A269" s="285">
        <v>2024.08</v>
      </c>
      <c r="B269" s="160">
        <f t="shared" si="7"/>
        <v>181558.56300466004</v>
      </c>
      <c r="C269" s="89">
        <v>9126.6412372000013</v>
      </c>
      <c r="D269" s="90">
        <v>153495.39645913002</v>
      </c>
      <c r="E269" s="90">
        <v>0.2197945</v>
      </c>
      <c r="F269" s="90">
        <v>14235.401973780001</v>
      </c>
      <c r="G269" s="90">
        <v>4374.9973772600006</v>
      </c>
      <c r="H269" s="92">
        <v>325.90616279</v>
      </c>
    </row>
    <row r="270" spans="1:14" ht="12.75" customHeight="1" x14ac:dyDescent="0.25">
      <c r="A270" s="285">
        <v>2024.09</v>
      </c>
      <c r="B270" s="160">
        <f t="shared" si="7"/>
        <v>187642.60381107</v>
      </c>
      <c r="C270" s="89">
        <v>7268.4529010699998</v>
      </c>
      <c r="D270" s="90">
        <v>154247.81929848998</v>
      </c>
      <c r="E270" s="90">
        <v>4.8706390000000002E-2</v>
      </c>
      <c r="F270" s="90">
        <v>13236.05720723</v>
      </c>
      <c r="G270" s="90">
        <v>12418.22003636</v>
      </c>
      <c r="H270" s="92">
        <v>472.00566153</v>
      </c>
    </row>
    <row r="271" spans="1:14" ht="12.75" customHeight="1" x14ac:dyDescent="0.25">
      <c r="A271" s="285">
        <v>2024.1</v>
      </c>
      <c r="B271" s="160">
        <f t="shared" si="7"/>
        <v>183649.74949457002</v>
      </c>
      <c r="C271" s="89">
        <v>9995.6437949699994</v>
      </c>
      <c r="D271" s="90">
        <v>153021.7640503</v>
      </c>
      <c r="E271" s="90">
        <v>8.7631130000000002E-2</v>
      </c>
      <c r="F271" s="90">
        <v>14719.90673746</v>
      </c>
      <c r="G271" s="90">
        <v>5517.7816250900005</v>
      </c>
      <c r="H271" s="92">
        <v>394.56565562000003</v>
      </c>
      <c r="K271" s="204"/>
    </row>
    <row r="272" spans="1:14" ht="12.75" customHeight="1" x14ac:dyDescent="0.25">
      <c r="A272" s="285">
        <v>2024.11</v>
      </c>
      <c r="B272" s="160">
        <f t="shared" si="7"/>
        <v>199670.70609004001</v>
      </c>
      <c r="C272" s="89">
        <v>4317.0233831800006</v>
      </c>
      <c r="D272" s="90">
        <v>167113.82617071</v>
      </c>
      <c r="E272" s="90">
        <v>0.15373323</v>
      </c>
      <c r="F272" s="90">
        <v>14982.34712391</v>
      </c>
      <c r="G272" s="90">
        <v>12835.053201520001</v>
      </c>
      <c r="H272" s="92">
        <v>422.30247749</v>
      </c>
      <c r="J272" s="206"/>
      <c r="K272" s="204"/>
    </row>
    <row r="273" spans="1:14" ht="12.75" customHeight="1" x14ac:dyDescent="0.25">
      <c r="A273" s="285">
        <v>2024.12</v>
      </c>
      <c r="B273" s="160">
        <f t="shared" si="7"/>
        <v>197873.04674220001</v>
      </c>
      <c r="C273" s="89">
        <v>7018.2293134900001</v>
      </c>
      <c r="D273" s="90">
        <v>163536.72967919</v>
      </c>
      <c r="E273" s="90">
        <v>9.5965439999999999E-2</v>
      </c>
      <c r="F273" s="90">
        <v>15187.415682270001</v>
      </c>
      <c r="G273" s="90">
        <v>11660.701040579999</v>
      </c>
      <c r="H273" s="92">
        <v>469.87506123000003</v>
      </c>
      <c r="K273" s="204"/>
    </row>
    <row r="274" spans="1:14" ht="12.75" customHeight="1" x14ac:dyDescent="0.25">
      <c r="A274" s="285">
        <v>2025.01</v>
      </c>
      <c r="B274" s="160">
        <f t="shared" si="7"/>
        <v>208794.95635389001</v>
      </c>
      <c r="C274" s="89">
        <v>3751.6773029899996</v>
      </c>
      <c r="D274" s="90">
        <v>177790.28221942001</v>
      </c>
      <c r="E274" s="90">
        <v>1.395827E-2</v>
      </c>
      <c r="F274" s="90">
        <v>17567.15816522</v>
      </c>
      <c r="G274" s="90">
        <v>9085.3214885400012</v>
      </c>
      <c r="H274" s="92">
        <v>600.50321945000007</v>
      </c>
      <c r="K274" s="204"/>
    </row>
    <row r="275" spans="1:14" ht="12.75" customHeight="1" x14ac:dyDescent="0.25">
      <c r="A275" s="285">
        <v>2025.02</v>
      </c>
      <c r="B275" s="160">
        <f t="shared" si="7"/>
        <v>307746.13634362002</v>
      </c>
      <c r="C275" s="89">
        <v>53330.190699300001</v>
      </c>
      <c r="D275" s="90">
        <v>182533.40920957</v>
      </c>
      <c r="E275" s="90">
        <v>1.7216599999999999E-2</v>
      </c>
      <c r="F275" s="90">
        <v>16745.597065620001</v>
      </c>
      <c r="G275" s="90">
        <v>54541.943170080005</v>
      </c>
      <c r="H275" s="92">
        <v>594.9789824500001</v>
      </c>
      <c r="I275" s="220"/>
      <c r="K275" s="204"/>
    </row>
    <row r="276" spans="1:14" ht="12.75" customHeight="1" x14ac:dyDescent="0.25">
      <c r="A276" s="285">
        <v>2025.03</v>
      </c>
      <c r="B276" s="160">
        <f t="shared" si="7"/>
        <v>195271.77168320995</v>
      </c>
      <c r="C276" s="89">
        <v>8063.27299967</v>
      </c>
      <c r="D276" s="90">
        <v>160066.71143232999</v>
      </c>
      <c r="E276" s="90">
        <v>6.5625199999999995E-2</v>
      </c>
      <c r="F276" s="90">
        <v>16427.794706000001</v>
      </c>
      <c r="G276" s="90">
        <v>10126.318689610001</v>
      </c>
      <c r="H276" s="92">
        <v>587.60823040000002</v>
      </c>
      <c r="I276" s="270"/>
      <c r="K276" s="204"/>
    </row>
    <row r="277" spans="1:14" ht="12.75" customHeight="1" x14ac:dyDescent="0.25">
      <c r="A277" s="285">
        <v>2025.04</v>
      </c>
      <c r="B277" s="160">
        <f t="shared" si="7"/>
        <v>221693.01873457001</v>
      </c>
      <c r="C277" s="89">
        <v>9894.4938048200002</v>
      </c>
      <c r="D277" s="90">
        <v>178719.43340466</v>
      </c>
      <c r="E277" s="90">
        <v>3.1906240000000002E-2</v>
      </c>
      <c r="F277" s="90">
        <v>19463.351941869998</v>
      </c>
      <c r="G277" s="90">
        <v>12949.398299879998</v>
      </c>
      <c r="H277" s="92">
        <v>666.30937710000001</v>
      </c>
      <c r="L277" s="207"/>
      <c r="N277" s="207"/>
    </row>
    <row r="278" spans="1:14" ht="12.75" customHeight="1" x14ac:dyDescent="0.25">
      <c r="A278" s="285">
        <v>2025.05</v>
      </c>
      <c r="B278" s="160">
        <f t="shared" si="7"/>
        <v>233194.98458366998</v>
      </c>
      <c r="C278" s="89">
        <v>8149.0054291500001</v>
      </c>
      <c r="D278" s="90">
        <v>198740.56852808999</v>
      </c>
      <c r="E278" s="90">
        <v>5.7466705400000002</v>
      </c>
      <c r="F278" s="90">
        <v>17876.737645339999</v>
      </c>
      <c r="G278" s="90">
        <v>7775.7722093800003</v>
      </c>
      <c r="H278" s="92">
        <v>647.15410116999999</v>
      </c>
      <c r="K278" s="204"/>
      <c r="L278" s="208"/>
    </row>
    <row r="279" spans="1:14" ht="12.75" customHeight="1" x14ac:dyDescent="0.25">
      <c r="A279" s="285">
        <v>2025.06</v>
      </c>
      <c r="B279" s="160">
        <f t="shared" si="7"/>
        <v>258821.86710332998</v>
      </c>
      <c r="C279" s="89">
        <v>11162.421571549999</v>
      </c>
      <c r="D279" s="90">
        <v>213367.67144070999</v>
      </c>
      <c r="E279" s="90">
        <v>4.2395820000000001E-2</v>
      </c>
      <c r="F279" s="90">
        <v>19858.355305200002</v>
      </c>
      <c r="G279" s="90">
        <v>13349.980204700001</v>
      </c>
      <c r="H279" s="92">
        <v>1083.39618535</v>
      </c>
    </row>
    <row r="280" spans="1:14" ht="12.75" customHeight="1" x14ac:dyDescent="0.25">
      <c r="A280" s="285">
        <v>2025.07</v>
      </c>
      <c r="B280" s="160">
        <f t="shared" si="7"/>
        <v>258492.59427567001</v>
      </c>
      <c r="C280" s="89">
        <v>8077.2863482100001</v>
      </c>
      <c r="D280" s="90">
        <v>217132.25182875001</v>
      </c>
      <c r="E280" s="90">
        <v>1.45059E-2</v>
      </c>
      <c r="F280" s="90">
        <v>21952.712022020001</v>
      </c>
      <c r="G280" s="90">
        <v>10490.40545582</v>
      </c>
      <c r="H280" s="92">
        <v>839.92411497000001</v>
      </c>
    </row>
    <row r="281" spans="1:14" ht="12.75" customHeight="1" x14ac:dyDescent="0.25">
      <c r="A281" s="285">
        <v>2025.08</v>
      </c>
      <c r="B281" s="160">
        <f t="shared" si="7"/>
        <v>271097.30712015001</v>
      </c>
      <c r="C281" s="89">
        <v>12956.838887559999</v>
      </c>
      <c r="D281" s="90">
        <v>224813.95625543001</v>
      </c>
      <c r="E281" s="90">
        <v>2.628573E-2</v>
      </c>
      <c r="F281" s="90">
        <v>23730.08239046</v>
      </c>
      <c r="G281" s="90">
        <v>8852.0430777199999</v>
      </c>
      <c r="H281" s="92">
        <v>744.36022324999999</v>
      </c>
    </row>
    <row r="282" spans="1:14" ht="12.75" customHeight="1" x14ac:dyDescent="0.25">
      <c r="A282" s="285">
        <v>2025.09</v>
      </c>
      <c r="B282" s="160" t="e">
        <f t="shared" si="7"/>
        <v>#N/A</v>
      </c>
      <c r="C282" s="89" t="e">
        <v>#N/A</v>
      </c>
      <c r="D282" s="90" t="e">
        <v>#N/A</v>
      </c>
      <c r="E282" s="90" t="e">
        <v>#N/A</v>
      </c>
      <c r="F282" s="90" t="e">
        <v>#N/A</v>
      </c>
      <c r="G282" s="90" t="e">
        <v>#N/A</v>
      </c>
      <c r="H282" s="92" t="e">
        <v>#N/A</v>
      </c>
      <c r="J282" s="206"/>
      <c r="K282" s="204"/>
    </row>
    <row r="283" spans="1:14" ht="12.75" customHeight="1" x14ac:dyDescent="0.25">
      <c r="A283" s="285">
        <v>2025.1</v>
      </c>
      <c r="B283" s="160" t="e">
        <f t="shared" si="7"/>
        <v>#N/A</v>
      </c>
      <c r="C283" s="89" t="e">
        <v>#N/A</v>
      </c>
      <c r="D283" s="90" t="e">
        <v>#N/A</v>
      </c>
      <c r="E283" s="90" t="e">
        <v>#N/A</v>
      </c>
      <c r="F283" s="90" t="e">
        <v>#N/A</v>
      </c>
      <c r="G283" s="90" t="e">
        <v>#N/A</v>
      </c>
      <c r="H283" s="92" t="e">
        <v>#N/A</v>
      </c>
      <c r="K283" s="204"/>
    </row>
    <row r="284" spans="1:14" ht="12.75" customHeight="1" x14ac:dyDescent="0.25">
      <c r="A284" s="285">
        <v>2025.11</v>
      </c>
      <c r="B284" s="160" t="e">
        <f t="shared" si="7"/>
        <v>#N/A</v>
      </c>
      <c r="C284" s="89" t="e">
        <v>#N/A</v>
      </c>
      <c r="D284" s="90" t="e">
        <v>#N/A</v>
      </c>
      <c r="E284" s="90" t="e">
        <v>#N/A</v>
      </c>
      <c r="F284" s="90" t="e">
        <v>#N/A</v>
      </c>
      <c r="G284" s="90" t="e">
        <v>#N/A</v>
      </c>
      <c r="H284" s="92" t="e">
        <v>#N/A</v>
      </c>
      <c r="K284" s="204"/>
    </row>
    <row r="285" spans="1:14" ht="12.75" customHeight="1" x14ac:dyDescent="0.25">
      <c r="A285" s="285">
        <v>2025.12</v>
      </c>
      <c r="B285" s="160" t="e">
        <f t="shared" si="7"/>
        <v>#N/A</v>
      </c>
      <c r="C285" s="89" t="e">
        <v>#N/A</v>
      </c>
      <c r="D285" s="90" t="e">
        <v>#N/A</v>
      </c>
      <c r="E285" s="90" t="e">
        <v>#N/A</v>
      </c>
      <c r="F285" s="90" t="e">
        <v>#N/A</v>
      </c>
      <c r="G285" s="90" t="e">
        <v>#N/A</v>
      </c>
      <c r="H285" s="92" t="e">
        <v>#N/A</v>
      </c>
      <c r="K285" s="204"/>
    </row>
    <row r="286" spans="1:14" ht="12.75" customHeight="1" x14ac:dyDescent="0.25">
      <c r="A286" s="285">
        <v>2026.01</v>
      </c>
      <c r="B286" s="160" t="e">
        <f t="shared" si="7"/>
        <v>#N/A</v>
      </c>
      <c r="C286" s="89" t="e">
        <v>#N/A</v>
      </c>
      <c r="D286" s="90" t="e">
        <v>#N/A</v>
      </c>
      <c r="E286" s="90" t="e">
        <v>#N/A</v>
      </c>
      <c r="F286" s="90" t="e">
        <v>#N/A</v>
      </c>
      <c r="G286" s="90" t="e">
        <v>#N/A</v>
      </c>
      <c r="H286" s="92" t="e">
        <v>#N/A</v>
      </c>
      <c r="K286" s="204"/>
    </row>
    <row r="287" spans="1:14" ht="12.75" customHeight="1" x14ac:dyDescent="0.25">
      <c r="A287" s="285">
        <v>2026.02</v>
      </c>
      <c r="B287" s="160" t="e">
        <f t="shared" si="7"/>
        <v>#N/A</v>
      </c>
      <c r="C287" s="89" t="e">
        <v>#N/A</v>
      </c>
      <c r="D287" s="90" t="e">
        <v>#N/A</v>
      </c>
      <c r="E287" s="90" t="e">
        <v>#N/A</v>
      </c>
      <c r="F287" s="90" t="e">
        <v>#N/A</v>
      </c>
      <c r="G287" s="90" t="e">
        <v>#N/A</v>
      </c>
      <c r="H287" s="92" t="e">
        <v>#N/A</v>
      </c>
      <c r="L287" s="207"/>
    </row>
    <row r="288" spans="1:14" ht="12.75" customHeight="1" x14ac:dyDescent="0.25">
      <c r="A288" s="285">
        <v>2026.03</v>
      </c>
      <c r="B288" s="160" t="e">
        <f t="shared" si="7"/>
        <v>#N/A</v>
      </c>
      <c r="C288" s="89" t="e">
        <v>#N/A</v>
      </c>
      <c r="D288" s="90" t="e">
        <v>#N/A</v>
      </c>
      <c r="E288" s="90" t="e">
        <v>#N/A</v>
      </c>
      <c r="F288" s="90" t="e">
        <v>#N/A</v>
      </c>
      <c r="G288" s="90" t="e">
        <v>#N/A</v>
      </c>
      <c r="H288" s="92" t="e">
        <v>#N/A</v>
      </c>
      <c r="K288" s="204"/>
      <c r="L288" s="208"/>
      <c r="N288" s="207"/>
    </row>
    <row r="289" spans="1:14" ht="12.75" customHeight="1" x14ac:dyDescent="0.25">
      <c r="A289" s="285">
        <v>2026.04</v>
      </c>
      <c r="B289" s="160" t="e">
        <f t="shared" si="7"/>
        <v>#N/A</v>
      </c>
      <c r="C289" s="89" t="e">
        <v>#N/A</v>
      </c>
      <c r="D289" s="90" t="e">
        <v>#N/A</v>
      </c>
      <c r="E289" s="90" t="e">
        <v>#N/A</v>
      </c>
      <c r="F289" s="90" t="e">
        <v>#N/A</v>
      </c>
      <c r="G289" s="90" t="e">
        <v>#N/A</v>
      </c>
      <c r="H289" s="92" t="e">
        <v>#N/A</v>
      </c>
    </row>
    <row r="290" spans="1:14" ht="12.75" customHeight="1" x14ac:dyDescent="0.25">
      <c r="A290" s="285">
        <v>2026.05</v>
      </c>
      <c r="B290" s="160" t="e">
        <f t="shared" si="7"/>
        <v>#N/A</v>
      </c>
      <c r="C290" s="89" t="e">
        <v>#N/A</v>
      </c>
      <c r="D290" s="90" t="e">
        <v>#N/A</v>
      </c>
      <c r="E290" s="90" t="e">
        <v>#N/A</v>
      </c>
      <c r="F290" s="90" t="e">
        <v>#N/A</v>
      </c>
      <c r="G290" s="90" t="e">
        <v>#N/A</v>
      </c>
      <c r="H290" s="92" t="e">
        <v>#N/A</v>
      </c>
    </row>
    <row r="291" spans="1:14" ht="12.75" customHeight="1" x14ac:dyDescent="0.25">
      <c r="A291" s="285">
        <v>2026.06</v>
      </c>
      <c r="B291" s="160" t="e">
        <f t="shared" si="7"/>
        <v>#N/A</v>
      </c>
      <c r="C291" s="89" t="e">
        <v>#N/A</v>
      </c>
      <c r="D291" s="90" t="e">
        <v>#N/A</v>
      </c>
      <c r="E291" s="90" t="e">
        <v>#N/A</v>
      </c>
      <c r="F291" s="90" t="e">
        <v>#N/A</v>
      </c>
      <c r="G291" s="90" t="e">
        <v>#N/A</v>
      </c>
      <c r="H291" s="92" t="e">
        <v>#N/A</v>
      </c>
      <c r="K291" s="204"/>
    </row>
    <row r="292" spans="1:14" ht="12.75" customHeight="1" x14ac:dyDescent="0.25">
      <c r="A292" s="285">
        <v>2026.07</v>
      </c>
      <c r="B292" s="160" t="e">
        <f t="shared" si="7"/>
        <v>#N/A</v>
      </c>
      <c r="C292" s="89" t="e">
        <v>#N/A</v>
      </c>
      <c r="D292" s="90" t="e">
        <v>#N/A</v>
      </c>
      <c r="E292" s="90" t="e">
        <v>#N/A</v>
      </c>
      <c r="F292" s="90" t="e">
        <v>#N/A</v>
      </c>
      <c r="G292" s="90" t="e">
        <v>#N/A</v>
      </c>
      <c r="H292" s="92" t="e">
        <v>#N/A</v>
      </c>
      <c r="J292" s="206"/>
      <c r="K292" s="204"/>
    </row>
    <row r="293" spans="1:14" ht="12.75" customHeight="1" x14ac:dyDescent="0.25">
      <c r="A293" s="285">
        <v>2026.08</v>
      </c>
      <c r="B293" s="160" t="e">
        <f t="shared" si="7"/>
        <v>#N/A</v>
      </c>
      <c r="C293" s="89" t="e">
        <v>#N/A</v>
      </c>
      <c r="D293" s="90" t="e">
        <v>#N/A</v>
      </c>
      <c r="E293" s="90" t="e">
        <v>#N/A</v>
      </c>
      <c r="F293" s="90" t="e">
        <v>#N/A</v>
      </c>
      <c r="G293" s="90" t="e">
        <v>#N/A</v>
      </c>
      <c r="H293" s="92" t="e">
        <v>#N/A</v>
      </c>
      <c r="K293" s="204"/>
    </row>
    <row r="294" spans="1:14" ht="12.75" customHeight="1" x14ac:dyDescent="0.25">
      <c r="A294" s="285">
        <v>2026.09</v>
      </c>
      <c r="B294" s="160" t="e">
        <f t="shared" si="7"/>
        <v>#N/A</v>
      </c>
      <c r="C294" s="89" t="e">
        <v>#N/A</v>
      </c>
      <c r="D294" s="90" t="e">
        <v>#N/A</v>
      </c>
      <c r="E294" s="90" t="e">
        <v>#N/A</v>
      </c>
      <c r="F294" s="90" t="e">
        <v>#N/A</v>
      </c>
      <c r="G294" s="90" t="e">
        <v>#N/A</v>
      </c>
      <c r="H294" s="92" t="e">
        <v>#N/A</v>
      </c>
      <c r="K294" s="204"/>
    </row>
    <row r="295" spans="1:14" ht="12.75" customHeight="1" x14ac:dyDescent="0.25">
      <c r="A295" s="285">
        <v>2026.1</v>
      </c>
      <c r="B295" s="160" t="e">
        <f t="shared" si="7"/>
        <v>#N/A</v>
      </c>
      <c r="C295" s="89" t="e">
        <v>#N/A</v>
      </c>
      <c r="D295" s="90" t="e">
        <v>#N/A</v>
      </c>
      <c r="E295" s="90" t="e">
        <v>#N/A</v>
      </c>
      <c r="F295" s="90" t="e">
        <v>#N/A</v>
      </c>
      <c r="G295" s="90" t="e">
        <v>#N/A</v>
      </c>
      <c r="H295" s="92" t="e">
        <v>#N/A</v>
      </c>
      <c r="K295" s="204"/>
    </row>
    <row r="296" spans="1:14" ht="12.75" customHeight="1" x14ac:dyDescent="0.25">
      <c r="A296" s="285">
        <v>2026.11</v>
      </c>
      <c r="B296" s="160" t="e">
        <f t="shared" si="7"/>
        <v>#N/A</v>
      </c>
      <c r="C296" s="89" t="e">
        <v>#N/A</v>
      </c>
      <c r="D296" s="90" t="e">
        <v>#N/A</v>
      </c>
      <c r="E296" s="90" t="e">
        <v>#N/A</v>
      </c>
      <c r="F296" s="90" t="e">
        <v>#N/A</v>
      </c>
      <c r="G296" s="90" t="e">
        <v>#N/A</v>
      </c>
      <c r="H296" s="92" t="e">
        <v>#N/A</v>
      </c>
      <c r="K296" s="204"/>
    </row>
    <row r="297" spans="1:14" ht="12.75" customHeight="1" x14ac:dyDescent="0.25">
      <c r="A297" s="285">
        <v>2026.12</v>
      </c>
      <c r="B297" s="160" t="e">
        <f t="shared" si="7"/>
        <v>#N/A</v>
      </c>
      <c r="C297" s="89" t="e">
        <v>#N/A</v>
      </c>
      <c r="D297" s="90" t="e">
        <v>#N/A</v>
      </c>
      <c r="E297" s="90" t="e">
        <v>#N/A</v>
      </c>
      <c r="F297" s="90" t="e">
        <v>#N/A</v>
      </c>
      <c r="G297" s="90" t="e">
        <v>#N/A</v>
      </c>
      <c r="H297" s="92" t="e">
        <v>#N/A</v>
      </c>
      <c r="L297" s="207"/>
      <c r="N297" s="207"/>
    </row>
    <row r="298" spans="1:14" ht="12.75" customHeight="1" x14ac:dyDescent="0.25">
      <c r="A298" s="285">
        <v>2027.01</v>
      </c>
      <c r="B298" s="160" t="e">
        <f t="shared" si="7"/>
        <v>#N/A</v>
      </c>
      <c r="C298" s="89" t="e">
        <v>#N/A</v>
      </c>
      <c r="D298" s="90" t="e">
        <v>#N/A</v>
      </c>
      <c r="E298" s="90" t="e">
        <v>#N/A</v>
      </c>
      <c r="F298" s="90" t="e">
        <v>#N/A</v>
      </c>
      <c r="G298" s="90" t="e">
        <v>#N/A</v>
      </c>
      <c r="H298" s="92" t="e">
        <v>#N/A</v>
      </c>
      <c r="K298" s="204"/>
      <c r="L298" s="208"/>
    </row>
    <row r="299" spans="1:14" ht="12.75" customHeight="1" x14ac:dyDescent="0.25">
      <c r="A299" s="285">
        <v>2027.02</v>
      </c>
      <c r="B299" s="160" t="e">
        <f t="shared" si="7"/>
        <v>#N/A</v>
      </c>
      <c r="C299" s="89" t="e">
        <v>#N/A</v>
      </c>
      <c r="D299" s="90" t="e">
        <v>#N/A</v>
      </c>
      <c r="E299" s="90" t="e">
        <v>#N/A</v>
      </c>
      <c r="F299" s="90" t="e">
        <v>#N/A</v>
      </c>
      <c r="G299" s="90" t="e">
        <v>#N/A</v>
      </c>
      <c r="H299" s="92" t="e">
        <v>#N/A</v>
      </c>
    </row>
    <row r="300" spans="1:14" ht="12.75" customHeight="1" x14ac:dyDescent="0.25">
      <c r="A300" s="285">
        <v>2027.03</v>
      </c>
      <c r="B300" s="160" t="e">
        <f t="shared" si="7"/>
        <v>#N/A</v>
      </c>
      <c r="C300" s="89" t="e">
        <v>#N/A</v>
      </c>
      <c r="D300" s="90" t="e">
        <v>#N/A</v>
      </c>
      <c r="E300" s="90" t="e">
        <v>#N/A</v>
      </c>
      <c r="F300" s="90" t="e">
        <v>#N/A</v>
      </c>
      <c r="G300" s="90" t="e">
        <v>#N/A</v>
      </c>
      <c r="H300" s="92" t="e">
        <v>#N/A</v>
      </c>
    </row>
    <row r="301" spans="1:14" ht="12.75" customHeight="1" x14ac:dyDescent="0.25">
      <c r="A301" s="285">
        <v>2027.04</v>
      </c>
      <c r="B301" s="160" t="e">
        <f t="shared" si="7"/>
        <v>#N/A</v>
      </c>
      <c r="C301" s="89" t="e">
        <v>#N/A</v>
      </c>
      <c r="D301" s="90" t="e">
        <v>#N/A</v>
      </c>
      <c r="E301" s="90" t="e">
        <v>#N/A</v>
      </c>
      <c r="F301" s="90" t="e">
        <v>#N/A</v>
      </c>
      <c r="G301" s="90" t="e">
        <v>#N/A</v>
      </c>
      <c r="H301" s="92" t="e">
        <v>#N/A</v>
      </c>
    </row>
    <row r="302" spans="1:14" ht="12.75" customHeight="1" x14ac:dyDescent="0.25">
      <c r="A302" s="285">
        <v>2027.05</v>
      </c>
      <c r="B302" s="160" t="e">
        <f t="shared" si="7"/>
        <v>#N/A</v>
      </c>
      <c r="C302" s="89" t="e">
        <v>#N/A</v>
      </c>
      <c r="D302" s="90" t="e">
        <v>#N/A</v>
      </c>
      <c r="E302" s="90" t="e">
        <v>#N/A</v>
      </c>
      <c r="F302" s="90" t="e">
        <v>#N/A</v>
      </c>
      <c r="G302" s="90" t="e">
        <v>#N/A</v>
      </c>
      <c r="H302" s="92" t="e">
        <v>#N/A</v>
      </c>
    </row>
    <row r="303" spans="1:14" ht="12.75" customHeight="1" x14ac:dyDescent="0.25">
      <c r="A303" s="285">
        <v>2027.06</v>
      </c>
      <c r="B303" s="160" t="e">
        <f t="shared" si="7"/>
        <v>#N/A</v>
      </c>
      <c r="C303" s="89" t="e">
        <v>#N/A</v>
      </c>
      <c r="D303" s="90" t="e">
        <v>#N/A</v>
      </c>
      <c r="E303" s="90" t="e">
        <v>#N/A</v>
      </c>
      <c r="F303" s="90" t="e">
        <v>#N/A</v>
      </c>
      <c r="G303" s="90" t="e">
        <v>#N/A</v>
      </c>
      <c r="H303" s="92" t="e">
        <v>#N/A</v>
      </c>
    </row>
    <row r="304" spans="1:14" ht="12.75" customHeight="1" x14ac:dyDescent="0.25">
      <c r="A304" s="285">
        <v>2027.07</v>
      </c>
      <c r="B304" s="160" t="e">
        <f t="shared" si="7"/>
        <v>#N/A</v>
      </c>
      <c r="C304" s="89" t="e">
        <v>#N/A</v>
      </c>
      <c r="D304" s="90" t="e">
        <v>#N/A</v>
      </c>
      <c r="E304" s="90" t="e">
        <v>#N/A</v>
      </c>
      <c r="F304" s="90" t="e">
        <v>#N/A</v>
      </c>
      <c r="G304" s="90" t="e">
        <v>#N/A</v>
      </c>
      <c r="H304" s="92" t="e">
        <v>#N/A</v>
      </c>
    </row>
    <row r="305" spans="1:8" ht="12.75" customHeight="1" x14ac:dyDescent="0.25">
      <c r="A305" s="285">
        <v>2027.08</v>
      </c>
      <c r="B305" s="160" t="e">
        <f t="shared" si="7"/>
        <v>#N/A</v>
      </c>
      <c r="C305" s="89" t="e">
        <v>#N/A</v>
      </c>
      <c r="D305" s="90" t="e">
        <v>#N/A</v>
      </c>
      <c r="E305" s="90" t="e">
        <v>#N/A</v>
      </c>
      <c r="F305" s="90" t="e">
        <v>#N/A</v>
      </c>
      <c r="G305" s="90" t="e">
        <v>#N/A</v>
      </c>
      <c r="H305" s="92" t="e">
        <v>#N/A</v>
      </c>
    </row>
    <row r="306" spans="1:8" ht="12.75" customHeight="1" x14ac:dyDescent="0.25">
      <c r="A306" s="285">
        <v>2027.09</v>
      </c>
      <c r="B306" s="160" t="e">
        <f t="shared" si="7"/>
        <v>#N/A</v>
      </c>
      <c r="C306" s="89" t="e">
        <v>#N/A</v>
      </c>
      <c r="D306" s="90" t="e">
        <v>#N/A</v>
      </c>
      <c r="E306" s="90" t="e">
        <v>#N/A</v>
      </c>
      <c r="F306" s="90" t="e">
        <v>#N/A</v>
      </c>
      <c r="G306" s="90" t="e">
        <v>#N/A</v>
      </c>
      <c r="H306" s="92" t="e">
        <v>#N/A</v>
      </c>
    </row>
    <row r="307" spans="1:8" ht="12.75" customHeight="1" x14ac:dyDescent="0.25">
      <c r="A307" s="285">
        <v>2027.1</v>
      </c>
      <c r="B307" s="160" t="e">
        <f t="shared" si="7"/>
        <v>#N/A</v>
      </c>
      <c r="C307" s="89" t="e">
        <v>#N/A</v>
      </c>
      <c r="D307" s="90" t="e">
        <v>#N/A</v>
      </c>
      <c r="E307" s="90" t="e">
        <v>#N/A</v>
      </c>
      <c r="F307" s="90" t="e">
        <v>#N/A</v>
      </c>
      <c r="G307" s="90" t="e">
        <v>#N/A</v>
      </c>
      <c r="H307" s="92" t="e">
        <v>#N/A</v>
      </c>
    </row>
    <row r="308" spans="1:8" ht="12.75" customHeight="1" x14ac:dyDescent="0.25">
      <c r="A308" s="285">
        <v>2027.11</v>
      </c>
      <c r="B308" s="160" t="e">
        <f t="shared" si="7"/>
        <v>#N/A</v>
      </c>
      <c r="C308" s="89" t="e">
        <v>#N/A</v>
      </c>
      <c r="D308" s="90" t="e">
        <v>#N/A</v>
      </c>
      <c r="E308" s="90" t="e">
        <v>#N/A</v>
      </c>
      <c r="F308" s="90" t="e">
        <v>#N/A</v>
      </c>
      <c r="G308" s="90" t="e">
        <v>#N/A</v>
      </c>
      <c r="H308" s="92" t="e">
        <v>#N/A</v>
      </c>
    </row>
    <row r="309" spans="1:8" ht="12.75" customHeight="1" x14ac:dyDescent="0.25">
      <c r="A309" s="285">
        <v>2027.12</v>
      </c>
      <c r="B309" s="160" t="e">
        <f t="shared" si="7"/>
        <v>#N/A</v>
      </c>
      <c r="C309" s="89" t="e">
        <v>#N/A</v>
      </c>
      <c r="D309" s="90" t="e">
        <v>#N/A</v>
      </c>
      <c r="E309" s="90" t="e">
        <v>#N/A</v>
      </c>
      <c r="F309" s="90" t="e">
        <v>#N/A</v>
      </c>
      <c r="G309" s="90" t="e">
        <v>#N/A</v>
      </c>
      <c r="H309" s="92" t="e">
        <v>#N/A</v>
      </c>
    </row>
    <row r="310" spans="1:8" ht="12.75" customHeight="1" x14ac:dyDescent="0.25">
      <c r="A310" s="285">
        <v>2028.01</v>
      </c>
      <c r="B310" s="160" t="e">
        <f t="shared" si="7"/>
        <v>#N/A</v>
      </c>
      <c r="C310" s="89" t="e">
        <v>#N/A</v>
      </c>
      <c r="D310" s="90" t="e">
        <v>#N/A</v>
      </c>
      <c r="E310" s="90" t="e">
        <v>#N/A</v>
      </c>
      <c r="F310" s="90" t="e">
        <v>#N/A</v>
      </c>
      <c r="G310" s="90" t="e">
        <v>#N/A</v>
      </c>
      <c r="H310" s="92" t="e">
        <v>#N/A</v>
      </c>
    </row>
    <row r="311" spans="1:8" ht="12.75" customHeight="1" x14ac:dyDescent="0.25">
      <c r="A311" s="285">
        <v>2028.02</v>
      </c>
      <c r="B311" s="160" t="e">
        <f t="shared" si="7"/>
        <v>#N/A</v>
      </c>
      <c r="C311" s="89" t="e">
        <v>#N/A</v>
      </c>
      <c r="D311" s="90" t="e">
        <v>#N/A</v>
      </c>
      <c r="E311" s="90" t="e">
        <v>#N/A</v>
      </c>
      <c r="F311" s="90" t="e">
        <v>#N/A</v>
      </c>
      <c r="G311" s="90" t="e">
        <v>#N/A</v>
      </c>
      <c r="H311" s="92" t="e">
        <v>#N/A</v>
      </c>
    </row>
    <row r="312" spans="1:8" ht="12.75" customHeight="1" x14ac:dyDescent="0.25">
      <c r="A312" s="285">
        <v>2028.03</v>
      </c>
      <c r="B312" s="160" t="e">
        <f t="shared" si="7"/>
        <v>#N/A</v>
      </c>
      <c r="C312" s="89" t="e">
        <v>#N/A</v>
      </c>
      <c r="D312" s="90" t="e">
        <v>#N/A</v>
      </c>
      <c r="E312" s="90" t="e">
        <v>#N/A</v>
      </c>
      <c r="F312" s="90" t="e">
        <v>#N/A</v>
      </c>
      <c r="G312" s="90" t="e">
        <v>#N/A</v>
      </c>
      <c r="H312" s="92" t="e">
        <v>#N/A</v>
      </c>
    </row>
    <row r="313" spans="1:8" ht="12.75" customHeight="1" x14ac:dyDescent="0.25">
      <c r="A313" s="285">
        <v>2028.04</v>
      </c>
      <c r="B313" s="160" t="e">
        <f t="shared" si="7"/>
        <v>#N/A</v>
      </c>
      <c r="C313" s="89" t="e">
        <v>#N/A</v>
      </c>
      <c r="D313" s="90" t="e">
        <v>#N/A</v>
      </c>
      <c r="E313" s="90" t="e">
        <v>#N/A</v>
      </c>
      <c r="F313" s="90" t="e">
        <v>#N/A</v>
      </c>
      <c r="G313" s="90" t="e">
        <v>#N/A</v>
      </c>
      <c r="H313" s="92" t="e">
        <v>#N/A</v>
      </c>
    </row>
    <row r="314" spans="1:8" ht="12.75" customHeight="1" x14ac:dyDescent="0.25">
      <c r="A314" s="285">
        <v>2028.05</v>
      </c>
      <c r="B314" s="160" t="e">
        <f t="shared" ref="B314:B345" si="8">SUM(C314:H314)</f>
        <v>#N/A</v>
      </c>
      <c r="C314" s="89" t="e">
        <v>#N/A</v>
      </c>
      <c r="D314" s="90" t="e">
        <v>#N/A</v>
      </c>
      <c r="E314" s="90" t="e">
        <v>#N/A</v>
      </c>
      <c r="F314" s="90" t="e">
        <v>#N/A</v>
      </c>
      <c r="G314" s="90" t="e">
        <v>#N/A</v>
      </c>
      <c r="H314" s="92" t="e">
        <v>#N/A</v>
      </c>
    </row>
    <row r="315" spans="1:8" ht="12.75" customHeight="1" x14ac:dyDescent="0.25">
      <c r="A315" s="285">
        <v>2028.06</v>
      </c>
      <c r="B315" s="160" t="e">
        <f t="shared" si="8"/>
        <v>#N/A</v>
      </c>
      <c r="C315" s="89" t="e">
        <v>#N/A</v>
      </c>
      <c r="D315" s="90" t="e">
        <v>#N/A</v>
      </c>
      <c r="E315" s="90" t="e">
        <v>#N/A</v>
      </c>
      <c r="F315" s="90" t="e">
        <v>#N/A</v>
      </c>
      <c r="G315" s="90" t="e">
        <v>#N/A</v>
      </c>
      <c r="H315" s="92" t="e">
        <v>#N/A</v>
      </c>
    </row>
    <row r="316" spans="1:8" ht="12.75" customHeight="1" x14ac:dyDescent="0.25">
      <c r="A316" s="285">
        <v>2028.07</v>
      </c>
      <c r="B316" s="160" t="e">
        <f t="shared" si="8"/>
        <v>#N/A</v>
      </c>
      <c r="C316" s="89" t="e">
        <v>#N/A</v>
      </c>
      <c r="D316" s="90" t="e">
        <v>#N/A</v>
      </c>
      <c r="E316" s="90" t="e">
        <v>#N/A</v>
      </c>
      <c r="F316" s="90" t="e">
        <v>#N/A</v>
      </c>
      <c r="G316" s="90" t="e">
        <v>#N/A</v>
      </c>
      <c r="H316" s="92" t="e">
        <v>#N/A</v>
      </c>
    </row>
    <row r="317" spans="1:8" ht="12.75" customHeight="1" x14ac:dyDescent="0.25">
      <c r="A317" s="285">
        <v>2028.08</v>
      </c>
      <c r="B317" s="160" t="e">
        <f t="shared" si="8"/>
        <v>#N/A</v>
      </c>
      <c r="C317" s="89" t="e">
        <v>#N/A</v>
      </c>
      <c r="D317" s="90" t="e">
        <v>#N/A</v>
      </c>
      <c r="E317" s="90" t="e">
        <v>#N/A</v>
      </c>
      <c r="F317" s="90" t="e">
        <v>#N/A</v>
      </c>
      <c r="G317" s="90" t="e">
        <v>#N/A</v>
      </c>
      <c r="H317" s="92" t="e">
        <v>#N/A</v>
      </c>
    </row>
    <row r="318" spans="1:8" ht="12.75" customHeight="1" x14ac:dyDescent="0.25">
      <c r="A318" s="285">
        <v>2028.09</v>
      </c>
      <c r="B318" s="160" t="e">
        <f t="shared" si="8"/>
        <v>#N/A</v>
      </c>
      <c r="C318" s="89" t="e">
        <v>#N/A</v>
      </c>
      <c r="D318" s="90" t="e">
        <v>#N/A</v>
      </c>
      <c r="E318" s="90" t="e">
        <v>#N/A</v>
      </c>
      <c r="F318" s="90" t="e">
        <v>#N/A</v>
      </c>
      <c r="G318" s="90" t="e">
        <v>#N/A</v>
      </c>
      <c r="H318" s="92" t="e">
        <v>#N/A</v>
      </c>
    </row>
    <row r="319" spans="1:8" ht="12.75" customHeight="1" x14ac:dyDescent="0.25">
      <c r="A319" s="285">
        <v>2028.1</v>
      </c>
      <c r="B319" s="160" t="e">
        <f t="shared" si="8"/>
        <v>#N/A</v>
      </c>
      <c r="C319" s="89" t="e">
        <v>#N/A</v>
      </c>
      <c r="D319" s="90" t="e">
        <v>#N/A</v>
      </c>
      <c r="E319" s="90" t="e">
        <v>#N/A</v>
      </c>
      <c r="F319" s="90" t="e">
        <v>#N/A</v>
      </c>
      <c r="G319" s="90" t="e">
        <v>#N/A</v>
      </c>
      <c r="H319" s="92" t="e">
        <v>#N/A</v>
      </c>
    </row>
    <row r="320" spans="1:8" ht="12.75" customHeight="1" x14ac:dyDescent="0.25">
      <c r="A320" s="285">
        <v>2028.11</v>
      </c>
      <c r="B320" s="160" t="e">
        <f t="shared" si="8"/>
        <v>#N/A</v>
      </c>
      <c r="C320" s="89" t="e">
        <v>#N/A</v>
      </c>
      <c r="D320" s="90" t="e">
        <v>#N/A</v>
      </c>
      <c r="E320" s="90" t="e">
        <v>#N/A</v>
      </c>
      <c r="F320" s="90" t="e">
        <v>#N/A</v>
      </c>
      <c r="G320" s="90" t="e">
        <v>#N/A</v>
      </c>
      <c r="H320" s="92" t="e">
        <v>#N/A</v>
      </c>
    </row>
    <row r="321" spans="1:8" ht="12.75" customHeight="1" x14ac:dyDescent="0.25">
      <c r="A321" s="285">
        <v>2028.12</v>
      </c>
      <c r="B321" s="160" t="e">
        <f t="shared" si="8"/>
        <v>#N/A</v>
      </c>
      <c r="C321" s="89" t="e">
        <v>#N/A</v>
      </c>
      <c r="D321" s="90" t="e">
        <v>#N/A</v>
      </c>
      <c r="E321" s="90" t="e">
        <v>#N/A</v>
      </c>
      <c r="F321" s="90" t="e">
        <v>#N/A</v>
      </c>
      <c r="G321" s="90" t="e">
        <v>#N/A</v>
      </c>
      <c r="H321" s="92" t="e">
        <v>#N/A</v>
      </c>
    </row>
    <row r="322" spans="1:8" ht="12.75" customHeight="1" x14ac:dyDescent="0.25">
      <c r="A322" s="285">
        <v>2029.01</v>
      </c>
      <c r="B322" s="160" t="e">
        <f t="shared" si="8"/>
        <v>#N/A</v>
      </c>
      <c r="C322" s="89" t="e">
        <v>#N/A</v>
      </c>
      <c r="D322" s="90" t="e">
        <v>#N/A</v>
      </c>
      <c r="E322" s="90" t="e">
        <v>#N/A</v>
      </c>
      <c r="F322" s="90" t="e">
        <v>#N/A</v>
      </c>
      <c r="G322" s="90" t="e">
        <v>#N/A</v>
      </c>
      <c r="H322" s="92" t="e">
        <v>#N/A</v>
      </c>
    </row>
    <row r="323" spans="1:8" ht="12.75" customHeight="1" x14ac:dyDescent="0.25">
      <c r="A323" s="285">
        <v>2029.02</v>
      </c>
      <c r="B323" s="160" t="e">
        <f t="shared" si="8"/>
        <v>#N/A</v>
      </c>
      <c r="C323" s="89" t="e">
        <v>#N/A</v>
      </c>
      <c r="D323" s="90" t="e">
        <v>#N/A</v>
      </c>
      <c r="E323" s="90" t="e">
        <v>#N/A</v>
      </c>
      <c r="F323" s="90" t="e">
        <v>#N/A</v>
      </c>
      <c r="G323" s="90" t="e">
        <v>#N/A</v>
      </c>
      <c r="H323" s="92" t="e">
        <v>#N/A</v>
      </c>
    </row>
    <row r="324" spans="1:8" ht="12.75" customHeight="1" x14ac:dyDescent="0.25">
      <c r="A324" s="285">
        <v>2029.03</v>
      </c>
      <c r="B324" s="160" t="e">
        <f t="shared" si="8"/>
        <v>#N/A</v>
      </c>
      <c r="C324" s="89" t="e">
        <v>#N/A</v>
      </c>
      <c r="D324" s="90" t="e">
        <v>#N/A</v>
      </c>
      <c r="E324" s="90" t="e">
        <v>#N/A</v>
      </c>
      <c r="F324" s="90" t="e">
        <v>#N/A</v>
      </c>
      <c r="G324" s="90" t="e">
        <v>#N/A</v>
      </c>
      <c r="H324" s="92" t="e">
        <v>#N/A</v>
      </c>
    </row>
    <row r="325" spans="1:8" ht="12.75" customHeight="1" x14ac:dyDescent="0.25">
      <c r="A325" s="285">
        <v>2029.04</v>
      </c>
      <c r="B325" s="160" t="e">
        <f t="shared" si="8"/>
        <v>#N/A</v>
      </c>
      <c r="C325" s="89" t="e">
        <v>#N/A</v>
      </c>
      <c r="D325" s="90" t="e">
        <v>#N/A</v>
      </c>
      <c r="E325" s="90" t="e">
        <v>#N/A</v>
      </c>
      <c r="F325" s="90" t="e">
        <v>#N/A</v>
      </c>
      <c r="G325" s="90" t="e">
        <v>#N/A</v>
      </c>
      <c r="H325" s="92" t="e">
        <v>#N/A</v>
      </c>
    </row>
    <row r="326" spans="1:8" ht="12.75" customHeight="1" x14ac:dyDescent="0.25">
      <c r="A326" s="285">
        <v>2029.05</v>
      </c>
      <c r="B326" s="160" t="e">
        <f t="shared" si="8"/>
        <v>#N/A</v>
      </c>
      <c r="C326" s="89" t="e">
        <v>#N/A</v>
      </c>
      <c r="D326" s="90" t="e">
        <v>#N/A</v>
      </c>
      <c r="E326" s="90" t="e">
        <v>#N/A</v>
      </c>
      <c r="F326" s="90" t="e">
        <v>#N/A</v>
      </c>
      <c r="G326" s="90" t="e">
        <v>#N/A</v>
      </c>
      <c r="H326" s="92" t="e">
        <v>#N/A</v>
      </c>
    </row>
    <row r="327" spans="1:8" ht="12.75" customHeight="1" x14ac:dyDescent="0.25">
      <c r="A327" s="285">
        <v>2029.06</v>
      </c>
      <c r="B327" s="160" t="e">
        <f t="shared" si="8"/>
        <v>#N/A</v>
      </c>
      <c r="C327" s="89" t="e">
        <v>#N/A</v>
      </c>
      <c r="D327" s="90" t="e">
        <v>#N/A</v>
      </c>
      <c r="E327" s="90" t="e">
        <v>#N/A</v>
      </c>
      <c r="F327" s="90" t="e">
        <v>#N/A</v>
      </c>
      <c r="G327" s="90" t="e">
        <v>#N/A</v>
      </c>
      <c r="H327" s="92" t="e">
        <v>#N/A</v>
      </c>
    </row>
    <row r="328" spans="1:8" ht="12.75" customHeight="1" x14ac:dyDescent="0.25">
      <c r="A328" s="285">
        <v>2029.07</v>
      </c>
      <c r="B328" s="160" t="e">
        <f t="shared" si="8"/>
        <v>#N/A</v>
      </c>
      <c r="C328" s="89" t="e">
        <v>#N/A</v>
      </c>
      <c r="D328" s="90" t="e">
        <v>#N/A</v>
      </c>
      <c r="E328" s="90" t="e">
        <v>#N/A</v>
      </c>
      <c r="F328" s="90" t="e">
        <v>#N/A</v>
      </c>
      <c r="G328" s="90" t="e">
        <v>#N/A</v>
      </c>
      <c r="H328" s="92" t="e">
        <v>#N/A</v>
      </c>
    </row>
    <row r="329" spans="1:8" ht="12.75" customHeight="1" x14ac:dyDescent="0.25">
      <c r="A329" s="285">
        <v>2029.08</v>
      </c>
      <c r="B329" s="160" t="e">
        <f t="shared" si="8"/>
        <v>#N/A</v>
      </c>
      <c r="C329" s="89" t="e">
        <v>#N/A</v>
      </c>
      <c r="D329" s="90" t="e">
        <v>#N/A</v>
      </c>
      <c r="E329" s="90" t="e">
        <v>#N/A</v>
      </c>
      <c r="F329" s="90" t="e">
        <v>#N/A</v>
      </c>
      <c r="G329" s="90" t="e">
        <v>#N/A</v>
      </c>
      <c r="H329" s="92" t="e">
        <v>#N/A</v>
      </c>
    </row>
    <row r="330" spans="1:8" ht="12.75" customHeight="1" x14ac:dyDescent="0.25">
      <c r="A330" s="285">
        <v>2029.09</v>
      </c>
      <c r="B330" s="160" t="e">
        <f t="shared" si="8"/>
        <v>#N/A</v>
      </c>
      <c r="C330" s="89" t="e">
        <v>#N/A</v>
      </c>
      <c r="D330" s="90" t="e">
        <v>#N/A</v>
      </c>
      <c r="E330" s="90" t="e">
        <v>#N/A</v>
      </c>
      <c r="F330" s="90" t="e">
        <v>#N/A</v>
      </c>
      <c r="G330" s="90" t="e">
        <v>#N/A</v>
      </c>
      <c r="H330" s="92" t="e">
        <v>#N/A</v>
      </c>
    </row>
    <row r="331" spans="1:8" ht="12.75" customHeight="1" x14ac:dyDescent="0.25">
      <c r="A331" s="285">
        <v>2029.1</v>
      </c>
      <c r="B331" s="160" t="e">
        <f t="shared" si="8"/>
        <v>#N/A</v>
      </c>
      <c r="C331" s="89" t="e">
        <v>#N/A</v>
      </c>
      <c r="D331" s="90" t="e">
        <v>#N/A</v>
      </c>
      <c r="E331" s="90" t="e">
        <v>#N/A</v>
      </c>
      <c r="F331" s="90" t="e">
        <v>#N/A</v>
      </c>
      <c r="G331" s="90" t="e">
        <v>#N/A</v>
      </c>
      <c r="H331" s="92" t="e">
        <v>#N/A</v>
      </c>
    </row>
    <row r="332" spans="1:8" ht="12.75" customHeight="1" x14ac:dyDescent="0.25">
      <c r="A332" s="285">
        <v>2029.11</v>
      </c>
      <c r="B332" s="160" t="e">
        <f t="shared" si="8"/>
        <v>#N/A</v>
      </c>
      <c r="C332" s="89" t="e">
        <v>#N/A</v>
      </c>
      <c r="D332" s="90" t="e">
        <v>#N/A</v>
      </c>
      <c r="E332" s="90" t="e">
        <v>#N/A</v>
      </c>
      <c r="F332" s="90" t="e">
        <v>#N/A</v>
      </c>
      <c r="G332" s="90" t="e">
        <v>#N/A</v>
      </c>
      <c r="H332" s="92" t="e">
        <v>#N/A</v>
      </c>
    </row>
    <row r="333" spans="1:8" ht="12.75" customHeight="1" x14ac:dyDescent="0.25">
      <c r="A333" s="285">
        <v>2029.12</v>
      </c>
      <c r="B333" s="160" t="e">
        <f t="shared" si="8"/>
        <v>#N/A</v>
      </c>
      <c r="C333" s="89" t="e">
        <v>#N/A</v>
      </c>
      <c r="D333" s="90" t="e">
        <v>#N/A</v>
      </c>
      <c r="E333" s="90" t="e">
        <v>#N/A</v>
      </c>
      <c r="F333" s="90" t="e">
        <v>#N/A</v>
      </c>
      <c r="G333" s="90" t="e">
        <v>#N/A</v>
      </c>
      <c r="H333" s="92" t="e">
        <v>#N/A</v>
      </c>
    </row>
    <row r="334" spans="1:8" ht="12.75" customHeight="1" x14ac:dyDescent="0.25">
      <c r="A334" s="285">
        <v>2030.01</v>
      </c>
      <c r="B334" s="160" t="e">
        <f t="shared" si="8"/>
        <v>#N/A</v>
      </c>
      <c r="C334" s="89" t="e">
        <v>#N/A</v>
      </c>
      <c r="D334" s="90" t="e">
        <v>#N/A</v>
      </c>
      <c r="E334" s="90" t="e">
        <v>#N/A</v>
      </c>
      <c r="F334" s="90" t="e">
        <v>#N/A</v>
      </c>
      <c r="G334" s="90" t="e">
        <v>#N/A</v>
      </c>
      <c r="H334" s="92" t="e">
        <v>#N/A</v>
      </c>
    </row>
    <row r="335" spans="1:8" ht="12.75" customHeight="1" x14ac:dyDescent="0.25">
      <c r="A335" s="285">
        <v>2030.02</v>
      </c>
      <c r="B335" s="160" t="e">
        <f t="shared" si="8"/>
        <v>#N/A</v>
      </c>
      <c r="C335" s="89" t="e">
        <v>#N/A</v>
      </c>
      <c r="D335" s="90" t="e">
        <v>#N/A</v>
      </c>
      <c r="E335" s="90" t="e">
        <v>#N/A</v>
      </c>
      <c r="F335" s="90" t="e">
        <v>#N/A</v>
      </c>
      <c r="G335" s="90" t="e">
        <v>#N/A</v>
      </c>
      <c r="H335" s="92" t="e">
        <v>#N/A</v>
      </c>
    </row>
    <row r="336" spans="1:8" ht="12.75" customHeight="1" x14ac:dyDescent="0.25">
      <c r="A336" s="285">
        <v>2030.03</v>
      </c>
      <c r="B336" s="160" t="e">
        <f t="shared" si="8"/>
        <v>#N/A</v>
      </c>
      <c r="C336" s="89" t="e">
        <v>#N/A</v>
      </c>
      <c r="D336" s="90" t="e">
        <v>#N/A</v>
      </c>
      <c r="E336" s="90" t="e">
        <v>#N/A</v>
      </c>
      <c r="F336" s="90" t="e">
        <v>#N/A</v>
      </c>
      <c r="G336" s="90" t="e">
        <v>#N/A</v>
      </c>
      <c r="H336" s="92" t="e">
        <v>#N/A</v>
      </c>
    </row>
    <row r="337" spans="1:8" ht="12.75" customHeight="1" x14ac:dyDescent="0.25">
      <c r="A337" s="285">
        <v>2030.04</v>
      </c>
      <c r="B337" s="160" t="e">
        <f t="shared" si="8"/>
        <v>#N/A</v>
      </c>
      <c r="C337" s="89" t="e">
        <v>#N/A</v>
      </c>
      <c r="D337" s="90" t="e">
        <v>#N/A</v>
      </c>
      <c r="E337" s="90" t="e">
        <v>#N/A</v>
      </c>
      <c r="F337" s="90" t="e">
        <v>#N/A</v>
      </c>
      <c r="G337" s="90" t="e">
        <v>#N/A</v>
      </c>
      <c r="H337" s="92" t="e">
        <v>#N/A</v>
      </c>
    </row>
    <row r="338" spans="1:8" ht="12.75" customHeight="1" x14ac:dyDescent="0.25">
      <c r="A338" s="285">
        <v>2030.05</v>
      </c>
      <c r="B338" s="160" t="e">
        <f t="shared" si="8"/>
        <v>#N/A</v>
      </c>
      <c r="C338" s="89" t="e">
        <v>#N/A</v>
      </c>
      <c r="D338" s="90" t="e">
        <v>#N/A</v>
      </c>
      <c r="E338" s="90" t="e">
        <v>#N/A</v>
      </c>
      <c r="F338" s="90" t="e">
        <v>#N/A</v>
      </c>
      <c r="G338" s="90" t="e">
        <v>#N/A</v>
      </c>
      <c r="H338" s="92" t="e">
        <v>#N/A</v>
      </c>
    </row>
    <row r="339" spans="1:8" ht="12.75" customHeight="1" x14ac:dyDescent="0.25">
      <c r="A339" s="285">
        <v>2030.06</v>
      </c>
      <c r="B339" s="160" t="e">
        <f t="shared" si="8"/>
        <v>#N/A</v>
      </c>
      <c r="C339" s="89" t="e">
        <v>#N/A</v>
      </c>
      <c r="D339" s="90" t="e">
        <v>#N/A</v>
      </c>
      <c r="E339" s="90" t="e">
        <v>#N/A</v>
      </c>
      <c r="F339" s="90" t="e">
        <v>#N/A</v>
      </c>
      <c r="G339" s="90" t="e">
        <v>#N/A</v>
      </c>
      <c r="H339" s="92" t="e">
        <v>#N/A</v>
      </c>
    </row>
    <row r="340" spans="1:8" ht="12.75" customHeight="1" x14ac:dyDescent="0.25">
      <c r="A340" s="285">
        <v>2030.07</v>
      </c>
      <c r="B340" s="160" t="e">
        <f t="shared" si="8"/>
        <v>#N/A</v>
      </c>
      <c r="C340" s="89" t="e">
        <v>#N/A</v>
      </c>
      <c r="D340" s="90" t="e">
        <v>#N/A</v>
      </c>
      <c r="E340" s="90" t="e">
        <v>#N/A</v>
      </c>
      <c r="F340" s="90" t="e">
        <v>#N/A</v>
      </c>
      <c r="G340" s="90" t="e">
        <v>#N/A</v>
      </c>
      <c r="H340" s="92" t="e">
        <v>#N/A</v>
      </c>
    </row>
    <row r="341" spans="1:8" ht="12.75" customHeight="1" x14ac:dyDescent="0.25">
      <c r="A341" s="285">
        <v>2030.08</v>
      </c>
      <c r="B341" s="160" t="e">
        <f t="shared" si="8"/>
        <v>#N/A</v>
      </c>
      <c r="C341" s="89" t="e">
        <v>#N/A</v>
      </c>
      <c r="D341" s="90" t="e">
        <v>#N/A</v>
      </c>
      <c r="E341" s="90" t="e">
        <v>#N/A</v>
      </c>
      <c r="F341" s="90" t="e">
        <v>#N/A</v>
      </c>
      <c r="G341" s="90" t="e">
        <v>#N/A</v>
      </c>
      <c r="H341" s="92" t="e">
        <v>#N/A</v>
      </c>
    </row>
    <row r="342" spans="1:8" ht="12.75" customHeight="1" x14ac:dyDescent="0.25">
      <c r="A342" s="285">
        <v>2030.09</v>
      </c>
      <c r="B342" s="160" t="e">
        <f t="shared" si="8"/>
        <v>#N/A</v>
      </c>
      <c r="C342" s="89" t="e">
        <v>#N/A</v>
      </c>
      <c r="D342" s="90" t="e">
        <v>#N/A</v>
      </c>
      <c r="E342" s="90" t="e">
        <v>#N/A</v>
      </c>
      <c r="F342" s="90" t="e">
        <v>#N/A</v>
      </c>
      <c r="G342" s="90" t="e">
        <v>#N/A</v>
      </c>
      <c r="H342" s="92" t="e">
        <v>#N/A</v>
      </c>
    </row>
    <row r="343" spans="1:8" ht="12.75" customHeight="1" x14ac:dyDescent="0.25">
      <c r="A343" s="285">
        <v>2030.1</v>
      </c>
      <c r="B343" s="160" t="e">
        <f t="shared" si="8"/>
        <v>#N/A</v>
      </c>
      <c r="C343" s="89" t="e">
        <v>#N/A</v>
      </c>
      <c r="D343" s="90" t="e">
        <v>#N/A</v>
      </c>
      <c r="E343" s="90" t="e">
        <v>#N/A</v>
      </c>
      <c r="F343" s="90" t="e">
        <v>#N/A</v>
      </c>
      <c r="G343" s="90" t="e">
        <v>#N/A</v>
      </c>
      <c r="H343" s="92" t="e">
        <v>#N/A</v>
      </c>
    </row>
    <row r="344" spans="1:8" ht="12.75" customHeight="1" x14ac:dyDescent="0.25">
      <c r="A344" s="285">
        <v>2030.11</v>
      </c>
      <c r="B344" s="160" t="e">
        <f t="shared" si="8"/>
        <v>#N/A</v>
      </c>
      <c r="C344" s="89" t="e">
        <v>#N/A</v>
      </c>
      <c r="D344" s="90" t="e">
        <v>#N/A</v>
      </c>
      <c r="E344" s="90" t="e">
        <v>#N/A</v>
      </c>
      <c r="F344" s="90" t="e">
        <v>#N/A</v>
      </c>
      <c r="G344" s="90" t="e">
        <v>#N/A</v>
      </c>
      <c r="H344" s="92" t="e">
        <v>#N/A</v>
      </c>
    </row>
    <row r="345" spans="1:8" ht="12.75" customHeight="1" x14ac:dyDescent="0.25">
      <c r="A345" s="285">
        <v>2030.12</v>
      </c>
      <c r="B345" s="160" t="e">
        <f t="shared" si="8"/>
        <v>#N/A</v>
      </c>
      <c r="C345" s="89" t="e">
        <v>#N/A</v>
      </c>
      <c r="D345" s="90" t="e">
        <v>#N/A</v>
      </c>
      <c r="E345" s="90" t="e">
        <v>#N/A</v>
      </c>
      <c r="F345" s="90" t="e">
        <v>#N/A</v>
      </c>
      <c r="G345" s="90" t="e">
        <v>#N/A</v>
      </c>
      <c r="H345" s="92" t="e">
        <v>#N/A</v>
      </c>
    </row>
    <row r="346" spans="1:8" x14ac:dyDescent="0.25">
      <c r="A346" s="286"/>
    </row>
    <row r="347" spans="1:8" x14ac:dyDescent="0.25">
      <c r="A347" s="286"/>
    </row>
    <row r="348" spans="1:8" x14ac:dyDescent="0.25">
      <c r="A348" s="286"/>
    </row>
    <row r="349" spans="1:8" x14ac:dyDescent="0.25">
      <c r="A349" s="286"/>
    </row>
    <row r="350" spans="1:8" x14ac:dyDescent="0.25">
      <c r="A350" s="286"/>
    </row>
    <row r="351" spans="1:8" x14ac:dyDescent="0.25">
      <c r="A351" s="286"/>
    </row>
    <row r="352" spans="1:8"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phoneticPr fontId="26" type="noConversion"/>
  <hyperlinks>
    <hyperlink ref="A5" location="Indice!A13" display="VOLVER AL INDICE" xr:uid="{00000000-0004-0000-0300-000000000000}"/>
  </hyperlinks>
  <pageMargins left="0.7" right="0.7" top="0.75" bottom="0.75" header="0.3" footer="0.3"/>
  <pageSetup orientation="portrait" r:id="rId1"/>
  <ignoredErrors>
    <ignoredError sqref="B255:B277 B279:B345"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54"/>
  <sheetViews>
    <sheetView zoomScale="130" zoomScaleNormal="13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5703125" defaultRowHeight="15" x14ac:dyDescent="0.25"/>
  <cols>
    <col min="1" max="1" width="9.7109375" style="287" bestFit="1" customWidth="1"/>
    <col min="2" max="16" width="14.7109375" style="3" customWidth="1"/>
    <col min="17" max="16384" width="11.5703125" style="3"/>
  </cols>
  <sheetData>
    <row r="1" spans="1:13" ht="3" hidden="1" customHeight="1" x14ac:dyDescent="0.25">
      <c r="A1" s="280"/>
      <c r="B1" s="27"/>
      <c r="C1" s="10"/>
      <c r="D1" s="11"/>
      <c r="E1" s="10"/>
      <c r="F1" s="10"/>
      <c r="G1" s="10"/>
      <c r="H1" s="10"/>
      <c r="I1" s="10"/>
      <c r="J1" s="10"/>
      <c r="K1" s="10"/>
      <c r="L1" s="12"/>
    </row>
    <row r="2" spans="1:13" ht="24.75" customHeight="1" x14ac:dyDescent="0.25">
      <c r="A2" s="281" t="s">
        <v>10</v>
      </c>
      <c r="B2" s="28" t="s">
        <v>134</v>
      </c>
      <c r="C2" s="29"/>
      <c r="D2" s="28"/>
      <c r="E2" s="28"/>
      <c r="F2" s="28"/>
      <c r="G2" s="28"/>
      <c r="H2" s="28"/>
      <c r="I2" s="28"/>
      <c r="J2" s="28"/>
      <c r="K2" s="28"/>
      <c r="L2" s="30"/>
    </row>
    <row r="3" spans="1:13" ht="12.75" customHeight="1" x14ac:dyDescent="0.25">
      <c r="A3" s="281" t="s">
        <v>11</v>
      </c>
      <c r="B3" s="28" t="s">
        <v>12</v>
      </c>
      <c r="C3" s="31"/>
      <c r="D3" s="28"/>
      <c r="E3" s="28"/>
      <c r="F3" s="28"/>
      <c r="G3" s="28"/>
      <c r="H3" s="28"/>
      <c r="I3" s="28"/>
      <c r="J3" s="28"/>
      <c r="K3" s="28"/>
      <c r="L3" s="30"/>
    </row>
    <row r="4" spans="1:13" ht="3" hidden="1" customHeight="1" x14ac:dyDescent="0.25">
      <c r="A4" s="281"/>
      <c r="B4" s="10"/>
      <c r="C4" s="10"/>
      <c r="D4" s="10"/>
      <c r="E4" s="10"/>
      <c r="F4" s="10"/>
      <c r="G4" s="10"/>
      <c r="H4" s="10"/>
      <c r="I4" s="10"/>
      <c r="J4" s="10"/>
      <c r="K4" s="10"/>
      <c r="L4" s="12"/>
    </row>
    <row r="5" spans="1:13" ht="45" x14ac:dyDescent="0.25">
      <c r="A5" s="282" t="s">
        <v>515</v>
      </c>
      <c r="B5" s="221" t="s">
        <v>401</v>
      </c>
      <c r="C5" s="227" t="s">
        <v>400</v>
      </c>
      <c r="D5" s="227" t="s">
        <v>44</v>
      </c>
      <c r="E5" s="227" t="s">
        <v>45</v>
      </c>
      <c r="F5" s="227" t="s">
        <v>46</v>
      </c>
      <c r="G5" s="227" t="s">
        <v>47</v>
      </c>
      <c r="H5" s="227" t="s">
        <v>48</v>
      </c>
      <c r="I5" s="227" t="s">
        <v>390</v>
      </c>
      <c r="J5" s="227" t="s">
        <v>49</v>
      </c>
      <c r="K5" s="227" t="s">
        <v>50</v>
      </c>
      <c r="L5" s="224" t="s">
        <v>392</v>
      </c>
    </row>
    <row r="6" spans="1:13" ht="3" hidden="1" customHeight="1" x14ac:dyDescent="0.25">
      <c r="A6" s="281"/>
      <c r="B6" s="48"/>
      <c r="C6" s="48"/>
      <c r="D6" s="48"/>
      <c r="E6" s="48"/>
      <c r="F6" s="48"/>
      <c r="G6" s="48"/>
      <c r="H6" s="48"/>
      <c r="I6" s="48"/>
      <c r="J6" s="48"/>
      <c r="K6" s="48"/>
      <c r="L6" s="49"/>
    </row>
    <row r="7" spans="1:13" ht="22.5" customHeight="1" x14ac:dyDescent="0.25">
      <c r="A7" s="281" t="s">
        <v>516</v>
      </c>
      <c r="B7" s="20" t="s">
        <v>13</v>
      </c>
      <c r="C7" s="16" t="s">
        <v>13</v>
      </c>
      <c r="D7" s="16" t="s">
        <v>13</v>
      </c>
      <c r="E7" s="16" t="s">
        <v>13</v>
      </c>
      <c r="F7" s="16" t="s">
        <v>13</v>
      </c>
      <c r="G7" s="16" t="s">
        <v>13</v>
      </c>
      <c r="H7" s="16" t="s">
        <v>13</v>
      </c>
      <c r="I7" s="16" t="s">
        <v>13</v>
      </c>
      <c r="J7" s="16" t="s">
        <v>13</v>
      </c>
      <c r="K7" s="16" t="s">
        <v>13</v>
      </c>
      <c r="L7" s="21" t="s">
        <v>13</v>
      </c>
    </row>
    <row r="8" spans="1:13" ht="13.5" customHeight="1" x14ac:dyDescent="0.25">
      <c r="A8" s="283" t="s">
        <v>514</v>
      </c>
      <c r="B8" s="56" t="s">
        <v>37</v>
      </c>
      <c r="C8" s="25" t="s">
        <v>38</v>
      </c>
      <c r="D8" s="22" t="s">
        <v>39</v>
      </c>
      <c r="E8" s="25" t="s">
        <v>40</v>
      </c>
      <c r="F8" s="22" t="s">
        <v>41</v>
      </c>
      <c r="G8" s="25" t="s">
        <v>42</v>
      </c>
      <c r="H8" s="22" t="s">
        <v>410</v>
      </c>
      <c r="I8" s="25" t="s">
        <v>391</v>
      </c>
      <c r="J8" s="25" t="s">
        <v>43</v>
      </c>
      <c r="K8" s="25" t="s">
        <v>411</v>
      </c>
      <c r="L8" s="24" t="s">
        <v>393</v>
      </c>
    </row>
    <row r="9" spans="1:13" ht="13.5" customHeight="1" thickBot="1" x14ac:dyDescent="0.3">
      <c r="A9" s="284"/>
      <c r="B9" s="83" t="s">
        <v>135</v>
      </c>
      <c r="C9" s="47" t="s">
        <v>475</v>
      </c>
      <c r="D9" s="43"/>
      <c r="E9" s="47"/>
      <c r="F9" s="43"/>
      <c r="G9" s="47"/>
      <c r="H9" s="43"/>
      <c r="I9" s="47"/>
      <c r="J9" s="47"/>
      <c r="K9" s="47"/>
      <c r="L9" s="45"/>
    </row>
    <row r="10" spans="1:13" ht="12.75" customHeight="1" x14ac:dyDescent="0.25">
      <c r="A10" s="285">
        <v>2003.01</v>
      </c>
      <c r="B10" s="172">
        <f>C10+K10</f>
        <v>210.29999999999995</v>
      </c>
      <c r="C10" s="173">
        <f>SUM(D10:H10,J10)</f>
        <v>208.09999999999997</v>
      </c>
      <c r="D10" s="85">
        <v>107.6</v>
      </c>
      <c r="E10" s="80">
        <v>22.2</v>
      </c>
      <c r="F10" s="80">
        <v>0.4</v>
      </c>
      <c r="G10" s="80">
        <v>42</v>
      </c>
      <c r="H10" s="80">
        <v>35.700000000000003</v>
      </c>
      <c r="I10" s="132"/>
      <c r="J10" s="80">
        <v>0.2</v>
      </c>
      <c r="K10" s="80">
        <v>2.2000000000000002</v>
      </c>
      <c r="L10" s="62"/>
      <c r="M10" s="74"/>
    </row>
    <row r="11" spans="1:13" ht="12.75" customHeight="1" x14ac:dyDescent="0.25">
      <c r="A11" s="285">
        <v>2003.02</v>
      </c>
      <c r="B11" s="160">
        <f>C11+K11</f>
        <v>238.1</v>
      </c>
      <c r="C11" s="161">
        <f t="shared" ref="C11:C74" si="0">SUM(D11:H11,J11)</f>
        <v>233.7</v>
      </c>
      <c r="D11" s="87">
        <v>112.70000000000002</v>
      </c>
      <c r="E11" s="88">
        <v>30.900000000000002</v>
      </c>
      <c r="F11" s="88">
        <v>0.4</v>
      </c>
      <c r="G11" s="88">
        <v>45.599999999999994</v>
      </c>
      <c r="H11" s="88">
        <v>43.899999999999991</v>
      </c>
      <c r="I11" s="136"/>
      <c r="J11" s="88">
        <v>0.2</v>
      </c>
      <c r="K11" s="88">
        <v>4.3999999999999995</v>
      </c>
      <c r="L11" s="65"/>
      <c r="M11" s="74"/>
    </row>
    <row r="12" spans="1:13" ht="12.75" customHeight="1" x14ac:dyDescent="0.25">
      <c r="A12" s="285">
        <v>2003.03</v>
      </c>
      <c r="B12" s="160">
        <f t="shared" ref="B12:B75" si="1">C12+K12</f>
        <v>247.09999999999997</v>
      </c>
      <c r="C12" s="161">
        <f t="shared" si="0"/>
        <v>241.09999999999997</v>
      </c>
      <c r="D12" s="87">
        <v>110.09999999999997</v>
      </c>
      <c r="E12" s="88">
        <v>37.499999999999993</v>
      </c>
      <c r="F12" s="88">
        <v>0.70000000000000007</v>
      </c>
      <c r="G12" s="88">
        <v>45.200000000000017</v>
      </c>
      <c r="H12" s="88">
        <v>47.400000000000006</v>
      </c>
      <c r="I12" s="136"/>
      <c r="J12" s="88">
        <v>0.2</v>
      </c>
      <c r="K12" s="88">
        <v>6</v>
      </c>
      <c r="L12" s="65"/>
      <c r="M12" s="74"/>
    </row>
    <row r="13" spans="1:13" ht="12.75" customHeight="1" x14ac:dyDescent="0.25">
      <c r="A13" s="285">
        <v>2003.04</v>
      </c>
      <c r="B13" s="160">
        <f t="shared" si="1"/>
        <v>245.90000000000003</v>
      </c>
      <c r="C13" s="161">
        <f t="shared" si="0"/>
        <v>238.00000000000003</v>
      </c>
      <c r="D13" s="87">
        <v>110.90000000000003</v>
      </c>
      <c r="E13" s="88">
        <v>32.800000000000011</v>
      </c>
      <c r="F13" s="88">
        <v>0.5</v>
      </c>
      <c r="G13" s="88">
        <v>47.699999999999989</v>
      </c>
      <c r="H13" s="88">
        <v>45.699999999999989</v>
      </c>
      <c r="I13" s="136"/>
      <c r="J13" s="88">
        <v>0.4</v>
      </c>
      <c r="K13" s="88">
        <v>7.9</v>
      </c>
      <c r="L13" s="65"/>
      <c r="M13" s="74"/>
    </row>
    <row r="14" spans="1:13" ht="12.75" customHeight="1" x14ac:dyDescent="0.25">
      <c r="A14" s="285">
        <v>2003.05</v>
      </c>
      <c r="B14" s="160">
        <f t="shared" si="1"/>
        <v>282.79999999999995</v>
      </c>
      <c r="C14" s="161">
        <f t="shared" si="0"/>
        <v>270.89999999999998</v>
      </c>
      <c r="D14" s="87">
        <v>110.59999999999997</v>
      </c>
      <c r="E14" s="88">
        <v>58.199999999999989</v>
      </c>
      <c r="F14" s="88">
        <v>0.29999999999999982</v>
      </c>
      <c r="G14" s="88">
        <v>44.599999999999994</v>
      </c>
      <c r="H14" s="88">
        <v>56.900000000000006</v>
      </c>
      <c r="I14" s="136"/>
      <c r="J14" s="88">
        <v>0.30000000000000004</v>
      </c>
      <c r="K14" s="88">
        <v>11.899999999999999</v>
      </c>
      <c r="L14" s="65"/>
      <c r="M14" s="74"/>
    </row>
    <row r="15" spans="1:13" ht="12.75" customHeight="1" x14ac:dyDescent="0.25">
      <c r="A15" s="285">
        <v>2003.06</v>
      </c>
      <c r="B15" s="160">
        <f t="shared" si="1"/>
        <v>350.3</v>
      </c>
      <c r="C15" s="161">
        <f t="shared" si="0"/>
        <v>334.8</v>
      </c>
      <c r="D15" s="87">
        <v>145.20000000000005</v>
      </c>
      <c r="E15" s="88">
        <v>46.200000000000017</v>
      </c>
      <c r="F15" s="88">
        <v>1.6</v>
      </c>
      <c r="G15" s="88">
        <v>65.099999999999994</v>
      </c>
      <c r="H15" s="88">
        <v>76.400000000000006</v>
      </c>
      <c r="I15" s="136"/>
      <c r="J15" s="88">
        <v>0.29999999999999982</v>
      </c>
      <c r="K15" s="88">
        <v>15.5</v>
      </c>
      <c r="L15" s="65"/>
      <c r="M15" s="74"/>
    </row>
    <row r="16" spans="1:13" ht="12.75" customHeight="1" x14ac:dyDescent="0.25">
      <c r="A16" s="285">
        <v>2003.07</v>
      </c>
      <c r="B16" s="160">
        <f t="shared" si="1"/>
        <v>310.49999999999994</v>
      </c>
      <c r="C16" s="161">
        <f t="shared" si="0"/>
        <v>290.19999999999993</v>
      </c>
      <c r="D16" s="87">
        <v>115.79999999999995</v>
      </c>
      <c r="E16" s="88">
        <v>48.899999999999977</v>
      </c>
      <c r="F16" s="88">
        <v>1.2000000000000002</v>
      </c>
      <c r="G16" s="88">
        <v>48.800000000000011</v>
      </c>
      <c r="H16" s="88">
        <v>75.300000000000011</v>
      </c>
      <c r="I16" s="136"/>
      <c r="J16" s="88">
        <v>0.20000000000000018</v>
      </c>
      <c r="K16" s="88">
        <v>20.300000000000004</v>
      </c>
      <c r="L16" s="65"/>
      <c r="M16" s="74"/>
    </row>
    <row r="17" spans="1:13" ht="12.75" customHeight="1" x14ac:dyDescent="0.25">
      <c r="A17" s="285">
        <v>2003.08</v>
      </c>
      <c r="B17" s="160">
        <f t="shared" si="1"/>
        <v>264.69999999999993</v>
      </c>
      <c r="C17" s="161">
        <f t="shared" si="0"/>
        <v>244.59999999999997</v>
      </c>
      <c r="D17" s="87">
        <v>115.39999999999998</v>
      </c>
      <c r="E17" s="88">
        <v>36.900000000000034</v>
      </c>
      <c r="F17" s="88">
        <v>0.59999999999999964</v>
      </c>
      <c r="G17" s="88">
        <v>46.199999999999989</v>
      </c>
      <c r="H17" s="88">
        <v>45.399999999999977</v>
      </c>
      <c r="I17" s="136"/>
      <c r="J17" s="88">
        <v>9.9999999999999867E-2</v>
      </c>
      <c r="K17" s="88">
        <v>20.099999999999994</v>
      </c>
      <c r="L17" s="65"/>
      <c r="M17" s="74"/>
    </row>
    <row r="18" spans="1:13" ht="12.75" customHeight="1" x14ac:dyDescent="0.25">
      <c r="A18" s="285">
        <v>2003.09</v>
      </c>
      <c r="B18" s="160">
        <f t="shared" si="1"/>
        <v>324.69999999999993</v>
      </c>
      <c r="C18" s="161">
        <f t="shared" si="0"/>
        <v>304.99999999999994</v>
      </c>
      <c r="D18" s="87">
        <v>114.79999999999995</v>
      </c>
      <c r="E18" s="88">
        <v>45.099999999999966</v>
      </c>
      <c r="F18" s="88">
        <v>1</v>
      </c>
      <c r="G18" s="88">
        <v>47.800000000000011</v>
      </c>
      <c r="H18" s="88">
        <v>95.900000000000034</v>
      </c>
      <c r="I18" s="136"/>
      <c r="J18" s="88">
        <v>0.40000000000000013</v>
      </c>
      <c r="K18" s="88">
        <v>19.700000000000003</v>
      </c>
      <c r="L18" s="65"/>
      <c r="M18" s="74"/>
    </row>
    <row r="19" spans="1:13" ht="12.75" customHeight="1" x14ac:dyDescent="0.25">
      <c r="A19" s="285">
        <v>2003.1</v>
      </c>
      <c r="B19" s="160">
        <f t="shared" si="1"/>
        <v>320.79999999999995</v>
      </c>
      <c r="C19" s="161">
        <f t="shared" si="0"/>
        <v>281.79999999999995</v>
      </c>
      <c r="D19" s="87">
        <v>118.5</v>
      </c>
      <c r="E19" s="88">
        <v>47.699999999999989</v>
      </c>
      <c r="F19" s="88">
        <v>3.5000000000000009</v>
      </c>
      <c r="G19" s="88">
        <v>49.399999999999977</v>
      </c>
      <c r="H19" s="88">
        <v>62.399999999999977</v>
      </c>
      <c r="I19" s="136"/>
      <c r="J19" s="88">
        <v>0.29999999999999982</v>
      </c>
      <c r="K19" s="88">
        <v>39</v>
      </c>
      <c r="L19" s="65"/>
      <c r="M19" s="74"/>
    </row>
    <row r="20" spans="1:13" ht="12.75" customHeight="1" x14ac:dyDescent="0.25">
      <c r="A20" s="285">
        <v>2003.11</v>
      </c>
      <c r="B20" s="160">
        <f t="shared" si="1"/>
        <v>446.50000000000017</v>
      </c>
      <c r="C20" s="161">
        <f t="shared" si="0"/>
        <v>416.70000000000016</v>
      </c>
      <c r="D20" s="87">
        <v>164.10000000000014</v>
      </c>
      <c r="E20" s="88">
        <v>34.100000000000023</v>
      </c>
      <c r="F20" s="88">
        <v>3.8999999999999986</v>
      </c>
      <c r="G20" s="88">
        <v>68.300000000000068</v>
      </c>
      <c r="H20" s="88">
        <v>146.29999999999995</v>
      </c>
      <c r="I20" s="136"/>
      <c r="J20" s="88">
        <v>0</v>
      </c>
      <c r="K20" s="88">
        <v>29.800000000000011</v>
      </c>
      <c r="L20" s="65"/>
      <c r="M20" s="74"/>
    </row>
    <row r="21" spans="1:13" ht="12.75" customHeight="1" x14ac:dyDescent="0.25">
      <c r="A21" s="285">
        <v>2003.12</v>
      </c>
      <c r="B21" s="160">
        <f t="shared" si="1"/>
        <v>988.59699999999998</v>
      </c>
      <c r="C21" s="161">
        <f t="shared" si="0"/>
        <v>900.99699999999996</v>
      </c>
      <c r="D21" s="87">
        <v>250.34999999999991</v>
      </c>
      <c r="E21" s="88">
        <v>418.65499999999997</v>
      </c>
      <c r="F21" s="88">
        <v>77.974999999999994</v>
      </c>
      <c r="G21" s="88">
        <v>53.703999999999951</v>
      </c>
      <c r="H21" s="88">
        <v>100.08300000000008</v>
      </c>
      <c r="I21" s="136"/>
      <c r="J21" s="88">
        <v>0.22999999999999998</v>
      </c>
      <c r="K21" s="88">
        <v>87.599999999999966</v>
      </c>
      <c r="L21" s="65"/>
      <c r="M21" s="74"/>
    </row>
    <row r="22" spans="1:13" ht="12.75" customHeight="1" x14ac:dyDescent="0.25">
      <c r="A22" s="285">
        <v>2004.01</v>
      </c>
      <c r="B22" s="160">
        <f t="shared" si="1"/>
        <v>226.59999999999997</v>
      </c>
      <c r="C22" s="161">
        <f t="shared" si="0"/>
        <v>224.29999999999995</v>
      </c>
      <c r="D22" s="87">
        <v>120.5</v>
      </c>
      <c r="E22" s="88">
        <v>24.7</v>
      </c>
      <c r="F22" s="88">
        <v>0.2</v>
      </c>
      <c r="G22" s="88">
        <v>43.7</v>
      </c>
      <c r="H22" s="88">
        <v>35</v>
      </c>
      <c r="I22" s="136"/>
      <c r="J22" s="88">
        <v>0.2</v>
      </c>
      <c r="K22" s="88">
        <v>2.2999999999999998</v>
      </c>
      <c r="L22" s="65"/>
      <c r="M22" s="74"/>
    </row>
    <row r="23" spans="1:13" ht="12.75" customHeight="1" x14ac:dyDescent="0.25">
      <c r="A23" s="285">
        <v>2004.02</v>
      </c>
      <c r="B23" s="160">
        <f t="shared" si="1"/>
        <v>283.40000000000003</v>
      </c>
      <c r="C23" s="161">
        <f t="shared" si="0"/>
        <v>275.60000000000002</v>
      </c>
      <c r="D23" s="87">
        <v>130.4</v>
      </c>
      <c r="E23" s="88">
        <v>32.200000000000003</v>
      </c>
      <c r="F23" s="88">
        <v>9.9999999999999978E-2</v>
      </c>
      <c r="G23" s="88">
        <v>46.8</v>
      </c>
      <c r="H23" s="88">
        <v>65.8</v>
      </c>
      <c r="I23" s="136"/>
      <c r="J23" s="88">
        <v>0.3</v>
      </c>
      <c r="K23" s="88">
        <v>7.8</v>
      </c>
      <c r="L23" s="65"/>
      <c r="M23" s="74"/>
    </row>
    <row r="24" spans="1:13" ht="12.75" customHeight="1" x14ac:dyDescent="0.25">
      <c r="A24" s="285">
        <v>2004.03</v>
      </c>
      <c r="B24" s="160">
        <f t="shared" si="1"/>
        <v>309.3</v>
      </c>
      <c r="C24" s="161">
        <f t="shared" si="0"/>
        <v>285.7</v>
      </c>
      <c r="D24" s="87">
        <v>129.4</v>
      </c>
      <c r="E24" s="88">
        <v>42.000000000000007</v>
      </c>
      <c r="F24" s="88">
        <v>0.60000000000000009</v>
      </c>
      <c r="G24" s="88">
        <v>46.199999999999989</v>
      </c>
      <c r="H24" s="88">
        <v>67.2</v>
      </c>
      <c r="I24" s="136"/>
      <c r="J24" s="88">
        <v>0.30000000000000004</v>
      </c>
      <c r="K24" s="88">
        <v>23.6</v>
      </c>
      <c r="L24" s="65"/>
      <c r="M24" s="74"/>
    </row>
    <row r="25" spans="1:13" ht="12.75" customHeight="1" x14ac:dyDescent="0.25">
      <c r="A25" s="285">
        <v>2004.04</v>
      </c>
      <c r="B25" s="160">
        <f t="shared" si="1"/>
        <v>295.7</v>
      </c>
      <c r="C25" s="161">
        <f t="shared" si="0"/>
        <v>275.2</v>
      </c>
      <c r="D25" s="87">
        <v>130.09999999999997</v>
      </c>
      <c r="E25" s="88">
        <v>39.5</v>
      </c>
      <c r="F25" s="88">
        <v>4.0999999999999996</v>
      </c>
      <c r="G25" s="88">
        <v>46.300000000000011</v>
      </c>
      <c r="H25" s="88">
        <v>54.900000000000006</v>
      </c>
      <c r="I25" s="136"/>
      <c r="J25" s="88">
        <v>0.30000000000000004</v>
      </c>
      <c r="K25" s="88">
        <v>20.5</v>
      </c>
      <c r="L25" s="65"/>
      <c r="M25" s="74"/>
    </row>
    <row r="26" spans="1:13" ht="12.75" customHeight="1" x14ac:dyDescent="0.25">
      <c r="A26" s="285">
        <v>2004.05</v>
      </c>
      <c r="B26" s="160">
        <f t="shared" si="1"/>
        <v>323.09999999999997</v>
      </c>
      <c r="C26" s="161">
        <f t="shared" si="0"/>
        <v>306.2</v>
      </c>
      <c r="D26" s="87">
        <v>132.30000000000007</v>
      </c>
      <c r="E26" s="88">
        <v>44.199999999999989</v>
      </c>
      <c r="F26" s="88">
        <v>16.2</v>
      </c>
      <c r="G26" s="88">
        <v>46.699999999999989</v>
      </c>
      <c r="H26" s="88">
        <v>66.499999999999972</v>
      </c>
      <c r="I26" s="136"/>
      <c r="J26" s="88">
        <v>0.29999999999999982</v>
      </c>
      <c r="K26" s="88">
        <v>16.899999999999991</v>
      </c>
      <c r="L26" s="65"/>
      <c r="M26" s="74"/>
    </row>
    <row r="27" spans="1:13" ht="12.75" customHeight="1" x14ac:dyDescent="0.25">
      <c r="A27" s="285">
        <v>2004.06</v>
      </c>
      <c r="B27" s="160">
        <f t="shared" si="1"/>
        <v>433.8</v>
      </c>
      <c r="C27" s="161">
        <f t="shared" si="0"/>
        <v>407.8</v>
      </c>
      <c r="D27" s="87">
        <v>170.79999999999995</v>
      </c>
      <c r="E27" s="88">
        <v>51.800000000000011</v>
      </c>
      <c r="F27" s="88">
        <v>2.6000000000000014</v>
      </c>
      <c r="G27" s="88">
        <v>65.800000000000011</v>
      </c>
      <c r="H27" s="88">
        <v>116.5</v>
      </c>
      <c r="I27" s="136"/>
      <c r="J27" s="88">
        <v>0.30000000000000004</v>
      </c>
      <c r="K27" s="88">
        <v>26</v>
      </c>
      <c r="L27" s="65"/>
      <c r="M27" s="74"/>
    </row>
    <row r="28" spans="1:13" ht="12.75" customHeight="1" x14ac:dyDescent="0.25">
      <c r="A28" s="285">
        <v>2004.07</v>
      </c>
      <c r="B28" s="160">
        <f t="shared" si="1"/>
        <v>348.00000000000006</v>
      </c>
      <c r="C28" s="161">
        <f t="shared" si="0"/>
        <v>321.30000000000007</v>
      </c>
      <c r="D28" s="87">
        <v>135.20000000000005</v>
      </c>
      <c r="E28" s="88">
        <v>44.299999999999983</v>
      </c>
      <c r="F28" s="88">
        <v>3.8999999999999986</v>
      </c>
      <c r="G28" s="88">
        <v>55.800000000000011</v>
      </c>
      <c r="H28" s="88">
        <v>81.900000000000034</v>
      </c>
      <c r="I28" s="136"/>
      <c r="J28" s="88">
        <v>0.19999999999999996</v>
      </c>
      <c r="K28" s="88">
        <v>26.700000000000003</v>
      </c>
      <c r="L28" s="65"/>
      <c r="M28" s="74"/>
    </row>
    <row r="29" spans="1:13" ht="12.75" customHeight="1" x14ac:dyDescent="0.25">
      <c r="A29" s="285">
        <v>2004.08</v>
      </c>
      <c r="B29" s="160">
        <f t="shared" si="1"/>
        <v>348.5</v>
      </c>
      <c r="C29" s="161">
        <f t="shared" si="0"/>
        <v>319.5</v>
      </c>
      <c r="D29" s="87">
        <v>134.70000000000005</v>
      </c>
      <c r="E29" s="88">
        <v>42.400000000000034</v>
      </c>
      <c r="F29" s="88">
        <v>1.6000000000000014</v>
      </c>
      <c r="G29" s="88">
        <v>51.599999999999966</v>
      </c>
      <c r="H29" s="88">
        <v>88.800000000000011</v>
      </c>
      <c r="I29" s="136"/>
      <c r="J29" s="88">
        <v>0.39999999999999991</v>
      </c>
      <c r="K29" s="88">
        <v>29.000000000000014</v>
      </c>
      <c r="L29" s="65"/>
      <c r="M29" s="74"/>
    </row>
    <row r="30" spans="1:13" ht="12.75" customHeight="1" x14ac:dyDescent="0.25">
      <c r="A30" s="285">
        <v>2004.09</v>
      </c>
      <c r="B30" s="160">
        <f t="shared" si="1"/>
        <v>327.59999999999991</v>
      </c>
      <c r="C30" s="161">
        <f t="shared" si="0"/>
        <v>295.7999999999999</v>
      </c>
      <c r="D30" s="87">
        <v>131.39999999999986</v>
      </c>
      <c r="E30" s="88">
        <v>38.899999999999977</v>
      </c>
      <c r="F30" s="88">
        <v>9.6999999999999993</v>
      </c>
      <c r="G30" s="88">
        <v>49.400000000000034</v>
      </c>
      <c r="H30" s="88">
        <v>66.100000000000023</v>
      </c>
      <c r="I30" s="136"/>
      <c r="J30" s="88">
        <v>0.30000000000000027</v>
      </c>
      <c r="K30" s="88">
        <v>31.799999999999983</v>
      </c>
      <c r="L30" s="65"/>
      <c r="M30" s="74"/>
    </row>
    <row r="31" spans="1:13" ht="12.75" customHeight="1" x14ac:dyDescent="0.25">
      <c r="A31" s="285">
        <v>2004.1</v>
      </c>
      <c r="B31" s="160">
        <f t="shared" si="1"/>
        <v>373.29999999999995</v>
      </c>
      <c r="C31" s="161">
        <f t="shared" si="0"/>
        <v>345.59999999999991</v>
      </c>
      <c r="D31" s="87">
        <v>161.79999999999995</v>
      </c>
      <c r="E31" s="88">
        <v>41.800000000000011</v>
      </c>
      <c r="F31" s="88">
        <v>6</v>
      </c>
      <c r="G31" s="88">
        <v>49.5</v>
      </c>
      <c r="H31" s="88">
        <v>86.199999999999932</v>
      </c>
      <c r="I31" s="136"/>
      <c r="J31" s="88">
        <v>0.29999999999999982</v>
      </c>
      <c r="K31" s="88">
        <v>27.700000000000017</v>
      </c>
      <c r="L31" s="65"/>
      <c r="M31" s="74"/>
    </row>
    <row r="32" spans="1:13" ht="12.75" customHeight="1" x14ac:dyDescent="0.25">
      <c r="A32" s="285">
        <v>2004.11</v>
      </c>
      <c r="B32" s="160">
        <f t="shared" si="1"/>
        <v>361.50000000000006</v>
      </c>
      <c r="C32" s="161">
        <f t="shared" si="0"/>
        <v>324.80000000000007</v>
      </c>
      <c r="D32" s="87">
        <v>146.5</v>
      </c>
      <c r="E32" s="88">
        <v>49.199999999999989</v>
      </c>
      <c r="F32" s="88">
        <v>5.7999999999999972</v>
      </c>
      <c r="G32" s="88">
        <v>55.699999999999989</v>
      </c>
      <c r="H32" s="88">
        <v>67.300000000000068</v>
      </c>
      <c r="I32" s="136"/>
      <c r="J32" s="88">
        <v>0.30000000000000027</v>
      </c>
      <c r="K32" s="88">
        <v>36.699999999999989</v>
      </c>
      <c r="L32" s="65"/>
      <c r="M32" s="74"/>
    </row>
    <row r="33" spans="1:13" ht="12.75" customHeight="1" x14ac:dyDescent="0.25">
      <c r="A33" s="285">
        <v>2004.12</v>
      </c>
      <c r="B33" s="160">
        <f t="shared" si="1"/>
        <v>1272.2240000000002</v>
      </c>
      <c r="C33" s="161">
        <f t="shared" si="0"/>
        <v>1115.9460000000001</v>
      </c>
      <c r="D33" s="87">
        <v>356.26900000000001</v>
      </c>
      <c r="E33" s="88">
        <v>512.73599999999999</v>
      </c>
      <c r="F33" s="88">
        <v>18.338000000000008</v>
      </c>
      <c r="G33" s="88">
        <v>77.019000000000005</v>
      </c>
      <c r="H33" s="88">
        <v>151.28999999999996</v>
      </c>
      <c r="I33" s="136"/>
      <c r="J33" s="88">
        <v>0.29400000000000004</v>
      </c>
      <c r="K33" s="88">
        <v>156.27800000000002</v>
      </c>
      <c r="L33" s="65"/>
      <c r="M33" s="74"/>
    </row>
    <row r="34" spans="1:13" ht="12.75" customHeight="1" x14ac:dyDescent="0.25">
      <c r="A34" s="285">
        <v>2005.01</v>
      </c>
      <c r="B34" s="160">
        <f t="shared" si="1"/>
        <v>316.89999999999998</v>
      </c>
      <c r="C34" s="161">
        <f t="shared" si="0"/>
        <v>308.39999999999998</v>
      </c>
      <c r="D34" s="87">
        <v>157.30000000000001</v>
      </c>
      <c r="E34" s="88">
        <v>41.2</v>
      </c>
      <c r="F34" s="88">
        <v>1.1000000000000001</v>
      </c>
      <c r="G34" s="88">
        <v>50.6</v>
      </c>
      <c r="H34" s="88">
        <v>57.9</v>
      </c>
      <c r="I34" s="136"/>
      <c r="J34" s="88">
        <v>0.3</v>
      </c>
      <c r="K34" s="88">
        <v>8.5</v>
      </c>
      <c r="L34" s="65"/>
      <c r="M34" s="74"/>
    </row>
    <row r="35" spans="1:13" ht="12.75" customHeight="1" x14ac:dyDescent="0.25">
      <c r="A35" s="285">
        <v>2005.02</v>
      </c>
      <c r="B35" s="160">
        <f t="shared" si="1"/>
        <v>350.79999999999995</v>
      </c>
      <c r="C35" s="161">
        <f t="shared" si="0"/>
        <v>334.19999999999993</v>
      </c>
      <c r="D35" s="87">
        <v>158.59999999999997</v>
      </c>
      <c r="E35" s="88">
        <v>42.399999999999991</v>
      </c>
      <c r="F35" s="88">
        <v>1.6</v>
      </c>
      <c r="G35" s="88">
        <v>53.6</v>
      </c>
      <c r="H35" s="88">
        <v>77.599999999999994</v>
      </c>
      <c r="I35" s="136"/>
      <c r="J35" s="88">
        <v>0.39999999999999997</v>
      </c>
      <c r="K35" s="88">
        <v>16.600000000000001</v>
      </c>
      <c r="L35" s="65"/>
      <c r="M35" s="74"/>
    </row>
    <row r="36" spans="1:13" ht="12.75" customHeight="1" x14ac:dyDescent="0.25">
      <c r="A36" s="285">
        <v>2005.03</v>
      </c>
      <c r="B36" s="160">
        <f t="shared" si="1"/>
        <v>368.20000000000005</v>
      </c>
      <c r="C36" s="161">
        <f t="shared" si="0"/>
        <v>356.00000000000006</v>
      </c>
      <c r="D36" s="87">
        <v>165.70000000000005</v>
      </c>
      <c r="E36" s="88">
        <v>45.400000000000006</v>
      </c>
      <c r="F36" s="88">
        <v>14</v>
      </c>
      <c r="G36" s="88">
        <v>56.399999999999991</v>
      </c>
      <c r="H36" s="88">
        <v>74.300000000000011</v>
      </c>
      <c r="I36" s="136"/>
      <c r="J36" s="88">
        <v>0.20000000000000007</v>
      </c>
      <c r="K36" s="88">
        <v>12.199999999999996</v>
      </c>
      <c r="L36" s="65"/>
      <c r="M36" s="74"/>
    </row>
    <row r="37" spans="1:13" ht="12.75" customHeight="1" x14ac:dyDescent="0.25">
      <c r="A37" s="285">
        <v>2005.04</v>
      </c>
      <c r="B37" s="160">
        <f t="shared" si="1"/>
        <v>416.89999999999986</v>
      </c>
      <c r="C37" s="161">
        <f t="shared" si="0"/>
        <v>359.99999999999989</v>
      </c>
      <c r="D37" s="87">
        <v>183.19999999999993</v>
      </c>
      <c r="E37" s="88">
        <v>47.699999999999989</v>
      </c>
      <c r="F37" s="88">
        <v>3.6000000000000014</v>
      </c>
      <c r="G37" s="88">
        <v>56.099999999999994</v>
      </c>
      <c r="H37" s="88">
        <v>69.099999999999966</v>
      </c>
      <c r="I37" s="136"/>
      <c r="J37" s="88">
        <v>0.29999999999999993</v>
      </c>
      <c r="K37" s="88">
        <v>56.900000000000006</v>
      </c>
      <c r="L37" s="65"/>
      <c r="M37" s="74"/>
    </row>
    <row r="38" spans="1:13" ht="12.75" customHeight="1" x14ac:dyDescent="0.25">
      <c r="A38" s="285">
        <v>2005.05</v>
      </c>
      <c r="B38" s="160">
        <f t="shared" si="1"/>
        <v>447.40000000000009</v>
      </c>
      <c r="C38" s="161">
        <f t="shared" si="0"/>
        <v>404.80000000000007</v>
      </c>
      <c r="D38" s="87">
        <v>188</v>
      </c>
      <c r="E38" s="88">
        <v>54.200000000000017</v>
      </c>
      <c r="F38" s="88">
        <v>6</v>
      </c>
      <c r="G38" s="88">
        <v>64.100000000000023</v>
      </c>
      <c r="H38" s="88">
        <v>92.100000000000023</v>
      </c>
      <c r="I38" s="136"/>
      <c r="J38" s="88">
        <v>0.40000000000000013</v>
      </c>
      <c r="K38" s="88">
        <v>42.600000000000009</v>
      </c>
      <c r="L38" s="65"/>
      <c r="M38" s="74"/>
    </row>
    <row r="39" spans="1:13" ht="12.75" customHeight="1" x14ac:dyDescent="0.25">
      <c r="A39" s="285">
        <v>2005.06</v>
      </c>
      <c r="B39" s="160">
        <f t="shared" si="1"/>
        <v>512.20000000000005</v>
      </c>
      <c r="C39" s="161">
        <f t="shared" si="0"/>
        <v>472.90000000000003</v>
      </c>
      <c r="D39" s="87">
        <v>228.20000000000005</v>
      </c>
      <c r="E39" s="88">
        <v>47.900000000000006</v>
      </c>
      <c r="F39" s="88">
        <v>3.3999999999999986</v>
      </c>
      <c r="G39" s="88">
        <v>88.800000000000011</v>
      </c>
      <c r="H39" s="88">
        <v>104.30000000000001</v>
      </c>
      <c r="I39" s="136"/>
      <c r="J39" s="88">
        <v>0.29999999999999982</v>
      </c>
      <c r="K39" s="88">
        <v>39.299999999999983</v>
      </c>
      <c r="L39" s="65"/>
      <c r="M39" s="74"/>
    </row>
    <row r="40" spans="1:13" ht="12.75" customHeight="1" x14ac:dyDescent="0.25">
      <c r="A40" s="285">
        <v>2005.07</v>
      </c>
      <c r="B40" s="160">
        <f t="shared" si="1"/>
        <v>458.20000000000005</v>
      </c>
      <c r="C40" s="161">
        <f t="shared" si="0"/>
        <v>396</v>
      </c>
      <c r="D40" s="87">
        <v>187.20000000000005</v>
      </c>
      <c r="E40" s="88">
        <v>48.199999999999989</v>
      </c>
      <c r="F40" s="88">
        <v>5.5000000000000036</v>
      </c>
      <c r="G40" s="88">
        <v>61.399999999999977</v>
      </c>
      <c r="H40" s="88">
        <v>93.300000000000011</v>
      </c>
      <c r="I40" s="136"/>
      <c r="J40" s="88">
        <v>0.39999999999999991</v>
      </c>
      <c r="K40" s="88">
        <v>62.200000000000017</v>
      </c>
      <c r="L40" s="65"/>
      <c r="M40" s="74"/>
    </row>
    <row r="41" spans="1:13" ht="12.75" customHeight="1" x14ac:dyDescent="0.25">
      <c r="A41" s="285">
        <v>2005.08</v>
      </c>
      <c r="B41" s="160">
        <f t="shared" si="1"/>
        <v>455.69999999999993</v>
      </c>
      <c r="C41" s="161">
        <f t="shared" si="0"/>
        <v>400.19999999999993</v>
      </c>
      <c r="D41" s="87">
        <v>184.79999999999995</v>
      </c>
      <c r="E41" s="88">
        <v>61.5</v>
      </c>
      <c r="F41" s="88">
        <v>1.7999999999999972</v>
      </c>
      <c r="G41" s="88">
        <v>62</v>
      </c>
      <c r="H41" s="88">
        <v>89.899999999999977</v>
      </c>
      <c r="I41" s="136"/>
      <c r="J41" s="88">
        <v>0.20000000000000018</v>
      </c>
      <c r="K41" s="88">
        <v>55.5</v>
      </c>
      <c r="L41" s="65"/>
      <c r="M41" s="74"/>
    </row>
    <row r="42" spans="1:13" ht="12.75" customHeight="1" x14ac:dyDescent="0.25">
      <c r="A42" s="285">
        <v>2005.09</v>
      </c>
      <c r="B42" s="160">
        <f t="shared" si="1"/>
        <v>441</v>
      </c>
      <c r="C42" s="161">
        <f t="shared" si="0"/>
        <v>419</v>
      </c>
      <c r="D42" s="87">
        <v>186</v>
      </c>
      <c r="E42" s="88">
        <v>68.199999999999989</v>
      </c>
      <c r="F42" s="88">
        <v>13.600000000000001</v>
      </c>
      <c r="G42" s="88">
        <v>62.399999999999977</v>
      </c>
      <c r="H42" s="88">
        <v>88.5</v>
      </c>
      <c r="I42" s="136"/>
      <c r="J42" s="88">
        <v>0.29999999999999982</v>
      </c>
      <c r="K42" s="88">
        <v>22</v>
      </c>
      <c r="L42" s="65"/>
      <c r="M42" s="74"/>
    </row>
    <row r="43" spans="1:13" ht="12.75" customHeight="1" x14ac:dyDescent="0.25">
      <c r="A43" s="285">
        <v>2005.1</v>
      </c>
      <c r="B43" s="160">
        <f t="shared" si="1"/>
        <v>493.40000000000003</v>
      </c>
      <c r="C43" s="161">
        <f t="shared" si="0"/>
        <v>397.1</v>
      </c>
      <c r="D43" s="87">
        <v>188.29999999999995</v>
      </c>
      <c r="E43" s="88">
        <v>52.800000000000011</v>
      </c>
      <c r="F43" s="88">
        <v>9.2999999999999972</v>
      </c>
      <c r="G43" s="88">
        <v>62.200000000000045</v>
      </c>
      <c r="H43" s="88">
        <v>84.100000000000023</v>
      </c>
      <c r="I43" s="136"/>
      <c r="J43" s="88">
        <v>0.40000000000000036</v>
      </c>
      <c r="K43" s="88">
        <v>96.300000000000011</v>
      </c>
      <c r="L43" s="65"/>
      <c r="M43" s="74"/>
    </row>
    <row r="44" spans="1:13" ht="12.75" customHeight="1" x14ac:dyDescent="0.25">
      <c r="A44" s="285">
        <v>2005.11</v>
      </c>
      <c r="B44" s="160">
        <f t="shared" si="1"/>
        <v>494.50000000000011</v>
      </c>
      <c r="C44" s="161">
        <f t="shared" si="0"/>
        <v>446.70000000000016</v>
      </c>
      <c r="D44" s="87">
        <v>191.40000000000009</v>
      </c>
      <c r="E44" s="88">
        <v>58.700000000000045</v>
      </c>
      <c r="F44" s="88">
        <v>28.699999999999996</v>
      </c>
      <c r="G44" s="88">
        <v>65</v>
      </c>
      <c r="H44" s="88">
        <v>100.60000000000002</v>
      </c>
      <c r="I44" s="136"/>
      <c r="J44" s="88">
        <v>2.2999999999999998</v>
      </c>
      <c r="K44" s="88">
        <v>47.799999999999955</v>
      </c>
      <c r="L44" s="65"/>
      <c r="M44" s="74"/>
    </row>
    <row r="45" spans="1:13" ht="12.75" customHeight="1" x14ac:dyDescent="0.25">
      <c r="A45" s="285">
        <v>2005.12</v>
      </c>
      <c r="B45" s="160">
        <f t="shared" si="1"/>
        <v>1700.7059999999997</v>
      </c>
      <c r="C45" s="161">
        <f t="shared" si="0"/>
        <v>1330.3269999999995</v>
      </c>
      <c r="D45" s="87">
        <v>444.81899999999973</v>
      </c>
      <c r="E45" s="88">
        <v>640.45799999999986</v>
      </c>
      <c r="F45" s="88">
        <v>13.314000000000007</v>
      </c>
      <c r="G45" s="88">
        <v>92.866999999999962</v>
      </c>
      <c r="H45" s="88">
        <v>138.55099999999993</v>
      </c>
      <c r="I45" s="136"/>
      <c r="J45" s="88">
        <v>0.31799999999999962</v>
      </c>
      <c r="K45" s="88">
        <v>370.37900000000002</v>
      </c>
      <c r="L45" s="65"/>
      <c r="M45" s="74"/>
    </row>
    <row r="46" spans="1:13" ht="12.75" customHeight="1" x14ac:dyDescent="0.25">
      <c r="A46" s="285">
        <v>2006.01</v>
      </c>
      <c r="B46" s="160">
        <f t="shared" si="1"/>
        <v>414.99999999999994</v>
      </c>
      <c r="C46" s="161">
        <f t="shared" si="0"/>
        <v>383.59999999999997</v>
      </c>
      <c r="D46" s="87">
        <v>190.8</v>
      </c>
      <c r="E46" s="88">
        <v>44.8</v>
      </c>
      <c r="F46" s="88">
        <v>6.2</v>
      </c>
      <c r="G46" s="88">
        <v>63</v>
      </c>
      <c r="H46" s="88">
        <v>78.599999999999994</v>
      </c>
      <c r="I46" s="136"/>
      <c r="J46" s="88">
        <v>0.2</v>
      </c>
      <c r="K46" s="88">
        <v>31.4</v>
      </c>
      <c r="L46" s="65"/>
      <c r="M46" s="74"/>
    </row>
    <row r="47" spans="1:13" ht="12.75" customHeight="1" x14ac:dyDescent="0.25">
      <c r="A47" s="285">
        <v>2006.02</v>
      </c>
      <c r="B47" s="160">
        <f t="shared" si="1"/>
        <v>437.4</v>
      </c>
      <c r="C47" s="161">
        <f t="shared" si="0"/>
        <v>418.29999999999995</v>
      </c>
      <c r="D47" s="87">
        <v>213.7</v>
      </c>
      <c r="E47" s="88">
        <v>49.600000000000009</v>
      </c>
      <c r="F47" s="88">
        <v>1.3999999999999995</v>
      </c>
      <c r="G47" s="88">
        <v>59.7</v>
      </c>
      <c r="H47" s="88">
        <v>93.4</v>
      </c>
      <c r="I47" s="136"/>
      <c r="J47" s="88">
        <v>0.49999999999999994</v>
      </c>
      <c r="K47" s="88">
        <v>19.100000000000001</v>
      </c>
      <c r="L47" s="65"/>
      <c r="M47" s="74"/>
    </row>
    <row r="48" spans="1:13" ht="12.75" customHeight="1" x14ac:dyDescent="0.25">
      <c r="A48" s="285">
        <v>2006.03</v>
      </c>
      <c r="B48" s="160">
        <f t="shared" si="1"/>
        <v>580.29999999999995</v>
      </c>
      <c r="C48" s="161">
        <f t="shared" si="0"/>
        <v>506.3</v>
      </c>
      <c r="D48" s="87">
        <v>246.10000000000002</v>
      </c>
      <c r="E48" s="88">
        <v>73.699999999999989</v>
      </c>
      <c r="F48" s="88">
        <v>12.700000000000001</v>
      </c>
      <c r="G48" s="88">
        <v>75.600000000000009</v>
      </c>
      <c r="H48" s="88">
        <v>97.899999999999977</v>
      </c>
      <c r="I48" s="136"/>
      <c r="J48" s="88">
        <v>0.30000000000000004</v>
      </c>
      <c r="K48" s="88">
        <v>74</v>
      </c>
      <c r="L48" s="65"/>
      <c r="M48" s="74"/>
    </row>
    <row r="49" spans="1:13" ht="12.75" customHeight="1" x14ac:dyDescent="0.25">
      <c r="A49" s="285">
        <v>2006.04</v>
      </c>
      <c r="B49" s="160">
        <f t="shared" si="1"/>
        <v>517.10000000000014</v>
      </c>
      <c r="C49" s="161">
        <f t="shared" si="0"/>
        <v>444.10000000000008</v>
      </c>
      <c r="D49" s="87">
        <v>234</v>
      </c>
      <c r="E49" s="88">
        <v>56.200000000000017</v>
      </c>
      <c r="F49" s="88">
        <v>7.5999999999999979</v>
      </c>
      <c r="G49" s="88">
        <v>65.599999999999966</v>
      </c>
      <c r="H49" s="88">
        <v>80.400000000000034</v>
      </c>
      <c r="I49" s="136"/>
      <c r="J49" s="88">
        <v>0.30000000000000004</v>
      </c>
      <c r="K49" s="88">
        <v>73</v>
      </c>
      <c r="L49" s="65"/>
      <c r="M49" s="74"/>
    </row>
    <row r="50" spans="1:13" ht="12.75" customHeight="1" x14ac:dyDescent="0.25">
      <c r="A50" s="285">
        <v>2006.05</v>
      </c>
      <c r="B50" s="160">
        <f t="shared" si="1"/>
        <v>601.29999999999995</v>
      </c>
      <c r="C50" s="161">
        <f t="shared" si="0"/>
        <v>514.4</v>
      </c>
      <c r="D50" s="87">
        <v>237.89999999999998</v>
      </c>
      <c r="E50" s="88">
        <v>61.099999999999966</v>
      </c>
      <c r="F50" s="88">
        <v>5.7000000000000028</v>
      </c>
      <c r="G50" s="88">
        <v>89.800000000000011</v>
      </c>
      <c r="H50" s="88">
        <v>119.5</v>
      </c>
      <c r="I50" s="136"/>
      <c r="J50" s="88">
        <v>0.39999999999999991</v>
      </c>
      <c r="K50" s="88">
        <v>86.899999999999977</v>
      </c>
      <c r="L50" s="65"/>
      <c r="M50" s="74"/>
    </row>
    <row r="51" spans="1:13" ht="12.75" customHeight="1" x14ac:dyDescent="0.25">
      <c r="A51" s="285">
        <v>2006.06</v>
      </c>
      <c r="B51" s="160">
        <f t="shared" si="1"/>
        <v>730.9</v>
      </c>
      <c r="C51" s="161">
        <f t="shared" si="0"/>
        <v>622.29999999999995</v>
      </c>
      <c r="D51" s="87">
        <v>319.5</v>
      </c>
      <c r="E51" s="88">
        <v>64.100000000000023</v>
      </c>
      <c r="F51" s="88">
        <v>2.8999999999999986</v>
      </c>
      <c r="G51" s="88">
        <v>115.19999999999999</v>
      </c>
      <c r="H51" s="88">
        <v>120.19999999999999</v>
      </c>
      <c r="I51" s="136"/>
      <c r="J51" s="88">
        <v>0.40000000000000013</v>
      </c>
      <c r="K51" s="88">
        <v>108.60000000000002</v>
      </c>
      <c r="L51" s="65"/>
      <c r="M51" s="74"/>
    </row>
    <row r="52" spans="1:13" ht="12.75" customHeight="1" x14ac:dyDescent="0.25">
      <c r="A52" s="285">
        <v>2006.07</v>
      </c>
      <c r="B52" s="160">
        <f t="shared" si="1"/>
        <v>589.30000000000007</v>
      </c>
      <c r="C52" s="161">
        <f t="shared" si="0"/>
        <v>493.40000000000009</v>
      </c>
      <c r="D52" s="87">
        <v>234.90000000000009</v>
      </c>
      <c r="E52" s="88">
        <v>68.899999999999977</v>
      </c>
      <c r="F52" s="88">
        <v>6.1000000000000014</v>
      </c>
      <c r="G52" s="88">
        <v>81.100000000000023</v>
      </c>
      <c r="H52" s="88">
        <v>102</v>
      </c>
      <c r="I52" s="136"/>
      <c r="J52" s="88">
        <v>0.39999999999999991</v>
      </c>
      <c r="K52" s="88">
        <v>95.899999999999977</v>
      </c>
      <c r="L52" s="65"/>
      <c r="M52" s="74"/>
    </row>
    <row r="53" spans="1:13" ht="12.75" customHeight="1" x14ac:dyDescent="0.25">
      <c r="A53" s="285">
        <v>2006.08</v>
      </c>
      <c r="B53" s="160">
        <f t="shared" si="1"/>
        <v>599.80000000000018</v>
      </c>
      <c r="C53" s="161">
        <f t="shared" si="0"/>
        <v>489.10000000000008</v>
      </c>
      <c r="D53" s="87">
        <v>237.5</v>
      </c>
      <c r="E53" s="88">
        <v>63.200000000000045</v>
      </c>
      <c r="F53" s="88">
        <v>1.6000000000000014</v>
      </c>
      <c r="G53" s="88">
        <v>74.700000000000045</v>
      </c>
      <c r="H53" s="88">
        <v>111.79999999999995</v>
      </c>
      <c r="I53" s="136"/>
      <c r="J53" s="88">
        <v>0.29999999999999982</v>
      </c>
      <c r="K53" s="88">
        <v>110.70000000000005</v>
      </c>
      <c r="L53" s="65"/>
      <c r="M53" s="74"/>
    </row>
    <row r="54" spans="1:13" ht="12.75" customHeight="1" x14ac:dyDescent="0.25">
      <c r="A54" s="285">
        <v>2006.09</v>
      </c>
      <c r="B54" s="160">
        <f t="shared" si="1"/>
        <v>622.59999999999991</v>
      </c>
      <c r="C54" s="161">
        <f t="shared" si="0"/>
        <v>506.2999999999999</v>
      </c>
      <c r="D54" s="87">
        <v>238.09999999999991</v>
      </c>
      <c r="E54" s="88">
        <v>71.299999999999955</v>
      </c>
      <c r="F54" s="88">
        <v>15.5</v>
      </c>
      <c r="G54" s="88">
        <v>79.399999999999977</v>
      </c>
      <c r="H54" s="88">
        <v>101.70000000000005</v>
      </c>
      <c r="I54" s="136"/>
      <c r="J54" s="88">
        <v>0.30000000000000027</v>
      </c>
      <c r="K54" s="88">
        <v>116.29999999999995</v>
      </c>
      <c r="L54" s="65"/>
      <c r="M54" s="74"/>
    </row>
    <row r="55" spans="1:13" ht="12.75" customHeight="1" x14ac:dyDescent="0.25">
      <c r="A55" s="285">
        <v>2006.1</v>
      </c>
      <c r="B55" s="160">
        <f t="shared" si="1"/>
        <v>608.79999999999984</v>
      </c>
      <c r="C55" s="161">
        <f t="shared" si="0"/>
        <v>508.99999999999977</v>
      </c>
      <c r="D55" s="87">
        <v>239.69999999999982</v>
      </c>
      <c r="E55" s="88">
        <v>69.899999999999977</v>
      </c>
      <c r="F55" s="88">
        <v>8.3999999999999915</v>
      </c>
      <c r="G55" s="88">
        <v>79.600000000000023</v>
      </c>
      <c r="H55" s="88">
        <v>111</v>
      </c>
      <c r="I55" s="136"/>
      <c r="J55" s="88">
        <v>0.39999999999999991</v>
      </c>
      <c r="K55" s="88">
        <v>99.800000000000068</v>
      </c>
      <c r="L55" s="65"/>
      <c r="M55" s="74"/>
    </row>
    <row r="56" spans="1:13" ht="12.75" customHeight="1" x14ac:dyDescent="0.25">
      <c r="A56" s="285">
        <v>2006.11</v>
      </c>
      <c r="B56" s="160">
        <f t="shared" si="1"/>
        <v>601.60000000000036</v>
      </c>
      <c r="C56" s="161">
        <f t="shared" si="0"/>
        <v>500.80000000000035</v>
      </c>
      <c r="D56" s="87">
        <v>244.60000000000036</v>
      </c>
      <c r="E56" s="88">
        <v>62.800000000000068</v>
      </c>
      <c r="F56" s="88">
        <v>3.9000000000000057</v>
      </c>
      <c r="G56" s="88">
        <v>84.899999999999977</v>
      </c>
      <c r="H56" s="88">
        <v>104.29999999999995</v>
      </c>
      <c r="I56" s="136"/>
      <c r="J56" s="88">
        <v>0.29999999999999982</v>
      </c>
      <c r="K56" s="88">
        <v>100.79999999999995</v>
      </c>
      <c r="L56" s="65"/>
      <c r="M56" s="74"/>
    </row>
    <row r="57" spans="1:13" ht="12.75" customHeight="1" x14ac:dyDescent="0.25">
      <c r="A57" s="285">
        <v>2006.12</v>
      </c>
      <c r="B57" s="160">
        <f t="shared" si="1"/>
        <v>1093.0999999999999</v>
      </c>
      <c r="C57" s="161">
        <f t="shared" si="0"/>
        <v>787.39999999999975</v>
      </c>
      <c r="D57" s="87">
        <v>370.39999999999964</v>
      </c>
      <c r="E57" s="88">
        <v>107.5</v>
      </c>
      <c r="F57" s="88">
        <v>23</v>
      </c>
      <c r="G57" s="88">
        <v>127.10000000000002</v>
      </c>
      <c r="H57" s="88">
        <v>158.90000000000009</v>
      </c>
      <c r="I57" s="136"/>
      <c r="J57" s="88">
        <v>0.5</v>
      </c>
      <c r="K57" s="88">
        <v>305.70000000000005</v>
      </c>
      <c r="L57" s="65"/>
      <c r="M57" s="74"/>
    </row>
    <row r="58" spans="1:13" ht="12.75" customHeight="1" x14ac:dyDescent="0.25">
      <c r="A58" s="285">
        <v>2007.01</v>
      </c>
      <c r="B58" s="160">
        <f t="shared" si="1"/>
        <v>537.40000000000009</v>
      </c>
      <c r="C58" s="161">
        <f t="shared" si="0"/>
        <v>498.00000000000006</v>
      </c>
      <c r="D58" s="87">
        <v>247.2</v>
      </c>
      <c r="E58" s="88">
        <v>60.8</v>
      </c>
      <c r="F58" s="88">
        <v>4.5999999999999996</v>
      </c>
      <c r="G58" s="88">
        <v>80.8</v>
      </c>
      <c r="H58" s="88">
        <v>104.3</v>
      </c>
      <c r="I58" s="136"/>
      <c r="J58" s="88">
        <v>0.3</v>
      </c>
      <c r="K58" s="88">
        <v>39.4</v>
      </c>
      <c r="L58" s="65"/>
      <c r="M58" s="74"/>
    </row>
    <row r="59" spans="1:13" ht="12.75" customHeight="1" x14ac:dyDescent="0.25">
      <c r="A59" s="285">
        <v>2007.02</v>
      </c>
      <c r="B59" s="160">
        <f t="shared" si="1"/>
        <v>553.30000000000007</v>
      </c>
      <c r="C59" s="161">
        <f t="shared" si="0"/>
        <v>498.8</v>
      </c>
      <c r="D59" s="87">
        <v>254.10000000000002</v>
      </c>
      <c r="E59" s="88">
        <v>55.400000000000006</v>
      </c>
      <c r="F59" s="88">
        <v>0.80000000000000071</v>
      </c>
      <c r="G59" s="88">
        <v>83.100000000000009</v>
      </c>
      <c r="H59" s="88">
        <v>104.89999999999999</v>
      </c>
      <c r="I59" s="136"/>
      <c r="J59" s="88">
        <v>0.5</v>
      </c>
      <c r="K59" s="88">
        <v>54.500000000000007</v>
      </c>
      <c r="L59" s="65"/>
      <c r="M59" s="74"/>
    </row>
    <row r="60" spans="1:13" ht="12.75" customHeight="1" x14ac:dyDescent="0.25">
      <c r="A60" s="285">
        <v>2007.03</v>
      </c>
      <c r="B60" s="160">
        <f t="shared" si="1"/>
        <v>737.9</v>
      </c>
      <c r="C60" s="161">
        <f t="shared" si="0"/>
        <v>664</v>
      </c>
      <c r="D60" s="87">
        <v>342.7</v>
      </c>
      <c r="E60" s="88">
        <v>90.600000000000009</v>
      </c>
      <c r="F60" s="88">
        <v>15.9</v>
      </c>
      <c r="G60" s="88">
        <v>95.6</v>
      </c>
      <c r="H60" s="88">
        <v>118.90000000000003</v>
      </c>
      <c r="I60" s="136"/>
      <c r="J60" s="88">
        <v>0.30000000000000004</v>
      </c>
      <c r="K60" s="88">
        <v>73.900000000000006</v>
      </c>
      <c r="L60" s="65"/>
      <c r="M60" s="74"/>
    </row>
    <row r="61" spans="1:13" ht="12.75" customHeight="1" x14ac:dyDescent="0.25">
      <c r="A61" s="285">
        <v>2007.04</v>
      </c>
      <c r="B61" s="160">
        <f t="shared" si="1"/>
        <v>706.5999999999998</v>
      </c>
      <c r="C61" s="161">
        <f t="shared" si="0"/>
        <v>635.5999999999998</v>
      </c>
      <c r="D61" s="87">
        <v>297.59999999999991</v>
      </c>
      <c r="E61" s="88">
        <v>69</v>
      </c>
      <c r="F61" s="88">
        <v>7.3999999999999986</v>
      </c>
      <c r="G61" s="88">
        <v>104.39999999999998</v>
      </c>
      <c r="H61" s="88">
        <v>156.79999999999995</v>
      </c>
      <c r="I61" s="136"/>
      <c r="J61" s="88">
        <v>0.39999999999999991</v>
      </c>
      <c r="K61" s="88">
        <v>71</v>
      </c>
      <c r="L61" s="65"/>
      <c r="M61" s="74"/>
    </row>
    <row r="62" spans="1:13" ht="12.75" customHeight="1" x14ac:dyDescent="0.25">
      <c r="A62" s="285">
        <v>2007.05</v>
      </c>
      <c r="B62" s="160">
        <f t="shared" si="1"/>
        <v>765.90000000000009</v>
      </c>
      <c r="C62" s="161">
        <f t="shared" si="0"/>
        <v>698.80000000000018</v>
      </c>
      <c r="D62" s="87">
        <v>312.20000000000005</v>
      </c>
      <c r="E62" s="88">
        <v>77.5</v>
      </c>
      <c r="F62" s="88">
        <v>4.0000000000000036</v>
      </c>
      <c r="G62" s="88">
        <v>118.40000000000003</v>
      </c>
      <c r="H62" s="88">
        <v>186.30000000000007</v>
      </c>
      <c r="I62" s="136"/>
      <c r="J62" s="88">
        <v>0.39999999999999991</v>
      </c>
      <c r="K62" s="88">
        <v>67.099999999999966</v>
      </c>
      <c r="L62" s="65"/>
      <c r="M62" s="74"/>
    </row>
    <row r="63" spans="1:13" ht="12.75" customHeight="1" x14ac:dyDescent="0.25">
      <c r="A63" s="285">
        <v>2007.06</v>
      </c>
      <c r="B63" s="160">
        <f t="shared" si="1"/>
        <v>943.59999999999991</v>
      </c>
      <c r="C63" s="161">
        <f t="shared" si="0"/>
        <v>848.8</v>
      </c>
      <c r="D63" s="87">
        <v>417.70000000000005</v>
      </c>
      <c r="E63" s="88">
        <v>88.399999999999977</v>
      </c>
      <c r="F63" s="88">
        <v>3</v>
      </c>
      <c r="G63" s="88">
        <v>148.90000000000003</v>
      </c>
      <c r="H63" s="88">
        <v>190.29999999999995</v>
      </c>
      <c r="I63" s="136"/>
      <c r="J63" s="88">
        <v>0.5</v>
      </c>
      <c r="K63" s="88">
        <v>94.800000000000011</v>
      </c>
      <c r="L63" s="65"/>
      <c r="M63" s="74"/>
    </row>
    <row r="64" spans="1:13" ht="12.75" customHeight="1" x14ac:dyDescent="0.25">
      <c r="A64" s="285">
        <v>2007.07</v>
      </c>
      <c r="B64" s="160">
        <f t="shared" si="1"/>
        <v>760.6</v>
      </c>
      <c r="C64" s="161">
        <f t="shared" si="0"/>
        <v>674.6</v>
      </c>
      <c r="D64" s="87">
        <v>309.30000000000018</v>
      </c>
      <c r="E64" s="88">
        <v>81.699999999999989</v>
      </c>
      <c r="F64" s="88">
        <v>4.3999999999999986</v>
      </c>
      <c r="G64" s="88">
        <v>101.29999999999995</v>
      </c>
      <c r="H64" s="88">
        <v>177.5</v>
      </c>
      <c r="I64" s="136"/>
      <c r="J64" s="88">
        <v>0.39999999999999991</v>
      </c>
      <c r="K64" s="88">
        <v>86</v>
      </c>
      <c r="L64" s="65"/>
      <c r="M64" s="74"/>
    </row>
    <row r="65" spans="1:13" ht="12.75" customHeight="1" x14ac:dyDescent="0.25">
      <c r="A65" s="285">
        <v>2007.08</v>
      </c>
      <c r="B65" s="160">
        <f t="shared" si="1"/>
        <v>796.8</v>
      </c>
      <c r="C65" s="161">
        <f t="shared" si="0"/>
        <v>703.29999999999984</v>
      </c>
      <c r="D65" s="87">
        <v>319.79999999999973</v>
      </c>
      <c r="E65" s="88">
        <v>97</v>
      </c>
      <c r="F65" s="88">
        <v>2.2999999999999972</v>
      </c>
      <c r="G65" s="88">
        <v>104.60000000000002</v>
      </c>
      <c r="H65" s="88">
        <v>179.20000000000005</v>
      </c>
      <c r="I65" s="136"/>
      <c r="J65" s="88">
        <v>0.40000000000000036</v>
      </c>
      <c r="K65" s="88">
        <v>93.500000000000057</v>
      </c>
      <c r="L65" s="65"/>
      <c r="M65" s="74"/>
    </row>
    <row r="66" spans="1:13" ht="12.75" customHeight="1" x14ac:dyDescent="0.25">
      <c r="A66" s="285">
        <v>2007.09</v>
      </c>
      <c r="B66" s="160">
        <f t="shared" si="1"/>
        <v>907.39999999999986</v>
      </c>
      <c r="C66" s="161">
        <f t="shared" si="0"/>
        <v>796.99999999999989</v>
      </c>
      <c r="D66" s="87">
        <v>376</v>
      </c>
      <c r="E66" s="88">
        <v>79.600000000000023</v>
      </c>
      <c r="F66" s="88">
        <v>16.399999999999999</v>
      </c>
      <c r="G66" s="88">
        <v>121.29999999999995</v>
      </c>
      <c r="H66" s="88">
        <v>203.29999999999995</v>
      </c>
      <c r="I66" s="136"/>
      <c r="J66" s="88">
        <v>0.39999999999999991</v>
      </c>
      <c r="K66" s="88">
        <v>110.39999999999998</v>
      </c>
      <c r="L66" s="65"/>
      <c r="M66" s="74"/>
    </row>
    <row r="67" spans="1:13" ht="12.75" customHeight="1" x14ac:dyDescent="0.25">
      <c r="A67" s="285">
        <v>2007.1</v>
      </c>
      <c r="B67" s="160">
        <f t="shared" si="1"/>
        <v>858.1</v>
      </c>
      <c r="C67" s="161">
        <f t="shared" si="0"/>
        <v>783.2</v>
      </c>
      <c r="D67" s="87">
        <v>354.20000000000027</v>
      </c>
      <c r="E67" s="88">
        <v>98.799999999999955</v>
      </c>
      <c r="F67" s="88">
        <v>3.1000000000000014</v>
      </c>
      <c r="G67" s="88">
        <v>115.69999999999993</v>
      </c>
      <c r="H67" s="88">
        <v>209.59999999999991</v>
      </c>
      <c r="I67" s="136"/>
      <c r="J67" s="88">
        <v>1.8000000000000003</v>
      </c>
      <c r="K67" s="88">
        <v>74.899999999999977</v>
      </c>
      <c r="L67" s="65"/>
      <c r="M67" s="74"/>
    </row>
    <row r="68" spans="1:13" ht="12.75" customHeight="1" x14ac:dyDescent="0.25">
      <c r="A68" s="285">
        <v>2007.11</v>
      </c>
      <c r="B68" s="160">
        <f t="shared" si="1"/>
        <v>870.70000000000016</v>
      </c>
      <c r="C68" s="161">
        <f t="shared" si="0"/>
        <v>746.70000000000016</v>
      </c>
      <c r="D68" s="87">
        <v>353.29999999999973</v>
      </c>
      <c r="E68" s="88">
        <v>105.60000000000002</v>
      </c>
      <c r="F68" s="88">
        <v>6.3000000000000043</v>
      </c>
      <c r="G68" s="88">
        <v>120.30000000000018</v>
      </c>
      <c r="H68" s="88">
        <v>160.80000000000018</v>
      </c>
      <c r="I68" s="136"/>
      <c r="J68" s="88">
        <v>0.39999999999999947</v>
      </c>
      <c r="K68" s="88">
        <v>124</v>
      </c>
      <c r="L68" s="65"/>
      <c r="M68" s="74"/>
    </row>
    <row r="69" spans="1:13" ht="12.75" customHeight="1" x14ac:dyDescent="0.25">
      <c r="A69" s="285">
        <v>2007.12</v>
      </c>
      <c r="B69" s="160">
        <f t="shared" si="1"/>
        <v>1117.3</v>
      </c>
      <c r="C69" s="161">
        <f t="shared" si="0"/>
        <v>976.89999999999986</v>
      </c>
      <c r="D69" s="87">
        <v>480.40000000000009</v>
      </c>
      <c r="E69" s="88">
        <v>138.89999999999998</v>
      </c>
      <c r="F69" s="88">
        <v>6.8999999999999915</v>
      </c>
      <c r="G69" s="88">
        <v>169.39999999999986</v>
      </c>
      <c r="H69" s="88">
        <v>182.29999999999995</v>
      </c>
      <c r="I69" s="136"/>
      <c r="J69" s="88">
        <v>-1</v>
      </c>
      <c r="K69" s="88">
        <v>140.40000000000009</v>
      </c>
      <c r="L69" s="65"/>
      <c r="M69" s="74"/>
    </row>
    <row r="70" spans="1:13" ht="12.75" customHeight="1" x14ac:dyDescent="0.25">
      <c r="A70" s="285">
        <v>2008.01</v>
      </c>
      <c r="B70" s="160">
        <f t="shared" si="1"/>
        <v>793.60000000000014</v>
      </c>
      <c r="C70" s="161">
        <f t="shared" si="0"/>
        <v>775.50000000000011</v>
      </c>
      <c r="D70" s="87">
        <v>344.8</v>
      </c>
      <c r="E70" s="88">
        <v>88.4</v>
      </c>
      <c r="F70" s="88">
        <v>3.6</v>
      </c>
      <c r="G70" s="88">
        <v>118.6</v>
      </c>
      <c r="H70" s="88">
        <v>184.5</v>
      </c>
      <c r="I70" s="136"/>
      <c r="J70" s="88">
        <v>35.6</v>
      </c>
      <c r="K70" s="88">
        <v>18.100000000000001</v>
      </c>
      <c r="L70" s="65"/>
      <c r="M70" s="74"/>
    </row>
    <row r="71" spans="1:13" ht="12.75" customHeight="1" x14ac:dyDescent="0.25">
      <c r="A71" s="285">
        <v>2008.02</v>
      </c>
      <c r="B71" s="160">
        <f t="shared" si="1"/>
        <v>790.5</v>
      </c>
      <c r="C71" s="161">
        <f t="shared" si="0"/>
        <v>746.5</v>
      </c>
      <c r="D71" s="87">
        <v>337.90000000000003</v>
      </c>
      <c r="E71" s="88">
        <v>102.9</v>
      </c>
      <c r="F71" s="88">
        <v>0.89999999999999991</v>
      </c>
      <c r="G71" s="88">
        <v>118.80000000000001</v>
      </c>
      <c r="H71" s="88">
        <v>150.69999999999999</v>
      </c>
      <c r="I71" s="136"/>
      <c r="J71" s="88">
        <v>35.300000000000004</v>
      </c>
      <c r="K71" s="88">
        <v>44</v>
      </c>
      <c r="L71" s="65"/>
      <c r="M71" s="74"/>
    </row>
    <row r="72" spans="1:13" ht="12.75" customHeight="1" x14ac:dyDescent="0.25">
      <c r="A72" s="285">
        <v>2008.03</v>
      </c>
      <c r="B72" s="160">
        <f t="shared" si="1"/>
        <v>938.90000000000009</v>
      </c>
      <c r="C72" s="161">
        <f t="shared" si="0"/>
        <v>876.7</v>
      </c>
      <c r="D72" s="87">
        <v>411.5</v>
      </c>
      <c r="E72" s="88">
        <v>108</v>
      </c>
      <c r="F72" s="88">
        <v>15.5</v>
      </c>
      <c r="G72" s="88">
        <v>125.6</v>
      </c>
      <c r="H72" s="88">
        <v>180.40000000000003</v>
      </c>
      <c r="I72" s="136"/>
      <c r="J72" s="88">
        <v>35.699999999999989</v>
      </c>
      <c r="K72" s="88">
        <v>62.199999999999996</v>
      </c>
      <c r="L72" s="65"/>
      <c r="M72" s="74"/>
    </row>
    <row r="73" spans="1:13" ht="12.75" customHeight="1" x14ac:dyDescent="0.25">
      <c r="A73" s="285">
        <v>2008.04</v>
      </c>
      <c r="B73" s="160">
        <f t="shared" si="1"/>
        <v>1028.8</v>
      </c>
      <c r="C73" s="161">
        <f t="shared" si="0"/>
        <v>959.59999999999991</v>
      </c>
      <c r="D73" s="87">
        <v>505.29999999999995</v>
      </c>
      <c r="E73" s="88">
        <v>105.39999999999998</v>
      </c>
      <c r="F73" s="88">
        <v>2.3000000000000007</v>
      </c>
      <c r="G73" s="88">
        <v>145.80000000000001</v>
      </c>
      <c r="H73" s="88">
        <v>164.69999999999993</v>
      </c>
      <c r="I73" s="136"/>
      <c r="J73" s="88">
        <v>36.099999999999994</v>
      </c>
      <c r="K73" s="88">
        <v>69.2</v>
      </c>
      <c r="L73" s="65"/>
      <c r="M73" s="74"/>
    </row>
    <row r="74" spans="1:13" ht="12.75" customHeight="1" x14ac:dyDescent="0.25">
      <c r="A74" s="285">
        <v>2008.05</v>
      </c>
      <c r="B74" s="160">
        <f t="shared" si="1"/>
        <v>1031.1000000000001</v>
      </c>
      <c r="C74" s="161">
        <f t="shared" si="0"/>
        <v>956.30000000000007</v>
      </c>
      <c r="D74" s="87">
        <v>432.70000000000005</v>
      </c>
      <c r="E74" s="88">
        <v>108.69999999999999</v>
      </c>
      <c r="F74" s="88">
        <v>6.5</v>
      </c>
      <c r="G74" s="88">
        <v>157.49999999999994</v>
      </c>
      <c r="H74" s="88">
        <v>205</v>
      </c>
      <c r="I74" s="136"/>
      <c r="J74" s="88">
        <v>45.900000000000006</v>
      </c>
      <c r="K74" s="88">
        <v>74.800000000000011</v>
      </c>
      <c r="L74" s="65"/>
      <c r="M74" s="74"/>
    </row>
    <row r="75" spans="1:13" ht="12.75" customHeight="1" x14ac:dyDescent="0.25">
      <c r="A75" s="285">
        <v>2008.06</v>
      </c>
      <c r="B75" s="160">
        <f t="shared" si="1"/>
        <v>1240.2</v>
      </c>
      <c r="C75" s="161">
        <f t="shared" ref="C75:C138" si="2">SUM(D75:H75,J75)</f>
        <v>1176.7</v>
      </c>
      <c r="D75" s="87">
        <v>585.89999999999986</v>
      </c>
      <c r="E75" s="88">
        <v>117.5</v>
      </c>
      <c r="F75" s="88">
        <v>1.3999999999999986</v>
      </c>
      <c r="G75" s="88">
        <v>219</v>
      </c>
      <c r="H75" s="88">
        <v>209.60000000000014</v>
      </c>
      <c r="I75" s="136"/>
      <c r="J75" s="88">
        <v>43.300000000000011</v>
      </c>
      <c r="K75" s="88">
        <v>63.5</v>
      </c>
      <c r="L75" s="65"/>
      <c r="M75" s="74"/>
    </row>
    <row r="76" spans="1:13" ht="12.75" customHeight="1" x14ac:dyDescent="0.25">
      <c r="A76" s="285">
        <v>2008.07</v>
      </c>
      <c r="B76" s="160">
        <f t="shared" ref="B76:B139" si="3">C76+K76</f>
        <v>1082.1999999999998</v>
      </c>
      <c r="C76" s="161">
        <f t="shared" si="2"/>
        <v>984.19999999999982</v>
      </c>
      <c r="D76" s="87">
        <v>441.59999999999991</v>
      </c>
      <c r="E76" s="88">
        <v>137.80000000000007</v>
      </c>
      <c r="F76" s="88">
        <v>3.3000000000000007</v>
      </c>
      <c r="G76" s="88">
        <v>149.79999999999995</v>
      </c>
      <c r="H76" s="88">
        <v>201.09999999999991</v>
      </c>
      <c r="I76" s="136"/>
      <c r="J76" s="88">
        <v>50.599999999999994</v>
      </c>
      <c r="K76" s="88">
        <v>98</v>
      </c>
      <c r="L76" s="65"/>
      <c r="M76" s="74"/>
    </row>
    <row r="77" spans="1:13" ht="12.75" customHeight="1" x14ac:dyDescent="0.25">
      <c r="A77" s="285">
        <v>2008.08</v>
      </c>
      <c r="B77" s="160">
        <f t="shared" si="3"/>
        <v>1186.4000000000003</v>
      </c>
      <c r="C77" s="161">
        <f t="shared" si="2"/>
        <v>1079.9000000000003</v>
      </c>
      <c r="D77" s="87">
        <v>435.30000000000018</v>
      </c>
      <c r="E77" s="88">
        <v>138.09999999999991</v>
      </c>
      <c r="F77" s="88">
        <v>1.3999999999999986</v>
      </c>
      <c r="G77" s="88">
        <v>152.30000000000018</v>
      </c>
      <c r="H77" s="88">
        <v>205.90000000000009</v>
      </c>
      <c r="I77" s="136"/>
      <c r="J77" s="88">
        <v>146.89999999999998</v>
      </c>
      <c r="K77" s="88">
        <v>106.49999999999994</v>
      </c>
      <c r="L77" s="65"/>
      <c r="M77" s="74"/>
    </row>
    <row r="78" spans="1:13" ht="12.75" customHeight="1" x14ac:dyDescent="0.25">
      <c r="A78" s="285">
        <v>2008.09</v>
      </c>
      <c r="B78" s="160">
        <f t="shared" si="3"/>
        <v>1192.6000000000001</v>
      </c>
      <c r="C78" s="161">
        <f t="shared" si="2"/>
        <v>1097.9000000000001</v>
      </c>
      <c r="D78" s="87">
        <v>506.40000000000009</v>
      </c>
      <c r="E78" s="88">
        <v>141.10000000000014</v>
      </c>
      <c r="F78" s="88">
        <v>7.3000000000000043</v>
      </c>
      <c r="G78" s="88">
        <v>162.59999999999991</v>
      </c>
      <c r="H78" s="88">
        <v>216</v>
      </c>
      <c r="I78" s="136"/>
      <c r="J78" s="88">
        <v>64.5</v>
      </c>
      <c r="K78" s="88">
        <v>94.700000000000045</v>
      </c>
      <c r="L78" s="65"/>
      <c r="M78" s="74"/>
    </row>
    <row r="79" spans="1:13" ht="12.75" customHeight="1" x14ac:dyDescent="0.25">
      <c r="A79" s="285">
        <v>2008.1</v>
      </c>
      <c r="B79" s="160">
        <f t="shared" si="3"/>
        <v>1158.5999999999995</v>
      </c>
      <c r="C79" s="161">
        <f t="shared" si="2"/>
        <v>1027.7999999999995</v>
      </c>
      <c r="D79" s="87">
        <v>475.49999999999955</v>
      </c>
      <c r="E79" s="88">
        <v>142.89999999999986</v>
      </c>
      <c r="F79" s="88">
        <v>4.5</v>
      </c>
      <c r="G79" s="88">
        <v>163.70000000000005</v>
      </c>
      <c r="H79" s="88">
        <v>240.79999999999995</v>
      </c>
      <c r="I79" s="136"/>
      <c r="J79" s="88">
        <v>0.40000000000003411</v>
      </c>
      <c r="K79" s="88">
        <v>130.79999999999995</v>
      </c>
      <c r="L79" s="65"/>
      <c r="M79" s="74"/>
    </row>
    <row r="80" spans="1:13" ht="12.75" customHeight="1" x14ac:dyDescent="0.25">
      <c r="A80" s="285">
        <v>2008.11</v>
      </c>
      <c r="B80" s="160">
        <f t="shared" si="3"/>
        <v>1117.0999999999999</v>
      </c>
      <c r="C80" s="161">
        <f t="shared" si="2"/>
        <v>1000.6</v>
      </c>
      <c r="D80" s="87">
        <v>487.30000000000018</v>
      </c>
      <c r="E80" s="88">
        <v>127.60000000000014</v>
      </c>
      <c r="F80" s="88">
        <v>2.5</v>
      </c>
      <c r="G80" s="88">
        <v>181.79999999999995</v>
      </c>
      <c r="H80" s="88">
        <v>200.99999999999977</v>
      </c>
      <c r="I80" s="136"/>
      <c r="J80" s="88">
        <v>0.39999999999997726</v>
      </c>
      <c r="K80" s="88">
        <v>116.5</v>
      </c>
      <c r="L80" s="65"/>
      <c r="M80" s="74"/>
    </row>
    <row r="81" spans="1:13" ht="12.75" customHeight="1" x14ac:dyDescent="0.25">
      <c r="A81" s="285">
        <v>2008.12</v>
      </c>
      <c r="B81" s="160">
        <f t="shared" si="3"/>
        <v>2025.6</v>
      </c>
      <c r="C81" s="161">
        <f t="shared" si="2"/>
        <v>1630.6</v>
      </c>
      <c r="D81" s="87">
        <v>665</v>
      </c>
      <c r="E81" s="88">
        <v>184.89999999999986</v>
      </c>
      <c r="F81" s="88">
        <v>1.7999999999999972</v>
      </c>
      <c r="G81" s="88">
        <v>250.40000000000009</v>
      </c>
      <c r="H81" s="88">
        <v>289.40000000000009</v>
      </c>
      <c r="I81" s="136"/>
      <c r="J81" s="88">
        <v>239.09999999999997</v>
      </c>
      <c r="K81" s="88">
        <v>395</v>
      </c>
      <c r="L81" s="65"/>
      <c r="M81" s="74"/>
    </row>
    <row r="82" spans="1:13" ht="12.75" customHeight="1" x14ac:dyDescent="0.25">
      <c r="A82" s="285">
        <v>2009.01</v>
      </c>
      <c r="B82" s="160">
        <f t="shared" si="3"/>
        <v>1113.9000000000001</v>
      </c>
      <c r="C82" s="161">
        <f t="shared" si="2"/>
        <v>1097.9000000000001</v>
      </c>
      <c r="D82" s="87">
        <v>477.4</v>
      </c>
      <c r="E82" s="88">
        <v>106.5</v>
      </c>
      <c r="F82" s="88">
        <v>0.3</v>
      </c>
      <c r="G82" s="88">
        <v>170.2</v>
      </c>
      <c r="H82" s="88">
        <v>277.60000000000002</v>
      </c>
      <c r="I82" s="136"/>
      <c r="J82" s="88">
        <v>65.900000000000006</v>
      </c>
      <c r="K82" s="88">
        <v>16</v>
      </c>
      <c r="L82" s="65"/>
      <c r="M82" s="74"/>
    </row>
    <row r="83" spans="1:13" ht="12.75" customHeight="1" x14ac:dyDescent="0.25">
      <c r="A83" s="285">
        <v>2009.02</v>
      </c>
      <c r="B83" s="160">
        <f t="shared" si="3"/>
        <v>1087.3</v>
      </c>
      <c r="C83" s="161">
        <f t="shared" si="2"/>
        <v>1028.7</v>
      </c>
      <c r="D83" s="87">
        <v>471.1</v>
      </c>
      <c r="E83" s="88">
        <v>132.4</v>
      </c>
      <c r="F83" s="88">
        <v>3</v>
      </c>
      <c r="G83" s="88">
        <v>172.8</v>
      </c>
      <c r="H83" s="88">
        <v>192.2</v>
      </c>
      <c r="I83" s="136"/>
      <c r="J83" s="88">
        <v>57.199999999999989</v>
      </c>
      <c r="K83" s="88">
        <v>58.599999999999994</v>
      </c>
      <c r="L83" s="65"/>
      <c r="M83" s="74"/>
    </row>
    <row r="84" spans="1:13" ht="12.75" customHeight="1" x14ac:dyDescent="0.25">
      <c r="A84" s="285">
        <v>2009.03</v>
      </c>
      <c r="B84" s="160">
        <f t="shared" si="3"/>
        <v>1272.3</v>
      </c>
      <c r="C84" s="161">
        <f t="shared" si="2"/>
        <v>1182.8999999999999</v>
      </c>
      <c r="D84" s="87">
        <v>568</v>
      </c>
      <c r="E84" s="88">
        <v>150.49999999999997</v>
      </c>
      <c r="F84" s="88">
        <v>9.5</v>
      </c>
      <c r="G84" s="88">
        <v>185</v>
      </c>
      <c r="H84" s="88">
        <v>209.3</v>
      </c>
      <c r="I84" s="136"/>
      <c r="J84" s="88">
        <v>60.599999999999994</v>
      </c>
      <c r="K84" s="88">
        <v>89.4</v>
      </c>
      <c r="L84" s="65"/>
      <c r="M84" s="74"/>
    </row>
    <row r="85" spans="1:13" ht="12.75" customHeight="1" x14ac:dyDescent="0.25">
      <c r="A85" s="285">
        <v>2009.04</v>
      </c>
      <c r="B85" s="160">
        <f t="shared" si="3"/>
        <v>1246.6000000000001</v>
      </c>
      <c r="C85" s="161">
        <f t="shared" si="2"/>
        <v>1166.1000000000001</v>
      </c>
      <c r="D85" s="87">
        <v>547.5</v>
      </c>
      <c r="E85" s="88">
        <v>143.60000000000002</v>
      </c>
      <c r="F85" s="88">
        <v>4.3999999999999986</v>
      </c>
      <c r="G85" s="88">
        <v>199.29999999999995</v>
      </c>
      <c r="H85" s="88">
        <v>208.10000000000002</v>
      </c>
      <c r="I85" s="136"/>
      <c r="J85" s="88">
        <v>63.200000000000017</v>
      </c>
      <c r="K85" s="88">
        <v>80.5</v>
      </c>
      <c r="L85" s="65"/>
      <c r="M85" s="74"/>
    </row>
    <row r="86" spans="1:13" ht="12.75" customHeight="1" x14ac:dyDescent="0.25">
      <c r="A86" s="285">
        <v>2009.05</v>
      </c>
      <c r="B86" s="160">
        <f t="shared" si="3"/>
        <v>1298.3</v>
      </c>
      <c r="C86" s="161">
        <f t="shared" si="2"/>
        <v>1197.3</v>
      </c>
      <c r="D86" s="87">
        <v>555.5</v>
      </c>
      <c r="E86" s="88">
        <v>154.5</v>
      </c>
      <c r="F86" s="88">
        <v>2.1999999999999993</v>
      </c>
      <c r="G86" s="88">
        <v>184.60000000000002</v>
      </c>
      <c r="H86" s="88">
        <v>233.20000000000005</v>
      </c>
      <c r="I86" s="136"/>
      <c r="J86" s="88">
        <v>67.299999999999983</v>
      </c>
      <c r="K86" s="88">
        <v>101</v>
      </c>
      <c r="L86" s="65"/>
      <c r="M86" s="74"/>
    </row>
    <row r="87" spans="1:13" ht="12.75" customHeight="1" x14ac:dyDescent="0.25">
      <c r="A87" s="285">
        <v>2009.06</v>
      </c>
      <c r="B87" s="160">
        <f t="shared" si="3"/>
        <v>1704.9</v>
      </c>
      <c r="C87" s="161">
        <f t="shared" si="2"/>
        <v>1623.5000000000002</v>
      </c>
      <c r="D87" s="87">
        <v>758.30000000000018</v>
      </c>
      <c r="E87" s="88">
        <v>178.60000000000002</v>
      </c>
      <c r="F87" s="88">
        <v>1.5</v>
      </c>
      <c r="G87" s="88">
        <v>318.10000000000002</v>
      </c>
      <c r="H87" s="88">
        <v>293.29999999999995</v>
      </c>
      <c r="I87" s="136"/>
      <c r="J87" s="88">
        <v>73.699999999999989</v>
      </c>
      <c r="K87" s="88">
        <v>81.399999999999977</v>
      </c>
      <c r="L87" s="65"/>
      <c r="M87" s="74"/>
    </row>
    <row r="88" spans="1:13" ht="12.75" customHeight="1" x14ac:dyDescent="0.25">
      <c r="A88" s="285">
        <v>2009.07</v>
      </c>
      <c r="B88" s="160">
        <f t="shared" si="3"/>
        <v>1393</v>
      </c>
      <c r="C88" s="161">
        <f t="shared" si="2"/>
        <v>1257.7</v>
      </c>
      <c r="D88" s="87">
        <v>563.09999999999991</v>
      </c>
      <c r="E88" s="88">
        <v>179.80000000000007</v>
      </c>
      <c r="F88" s="88">
        <v>1.9000000000000021</v>
      </c>
      <c r="G88" s="88">
        <v>202.90000000000009</v>
      </c>
      <c r="H88" s="88">
        <v>223.70000000000005</v>
      </c>
      <c r="I88" s="136"/>
      <c r="J88" s="88">
        <v>86.300000000000011</v>
      </c>
      <c r="K88" s="88">
        <v>135.30000000000007</v>
      </c>
      <c r="L88" s="65"/>
      <c r="M88" s="74"/>
    </row>
    <row r="89" spans="1:13" ht="12.75" customHeight="1" x14ac:dyDescent="0.25">
      <c r="A89" s="285">
        <v>2009.08</v>
      </c>
      <c r="B89" s="160">
        <f t="shared" si="3"/>
        <v>1325.5999999999992</v>
      </c>
      <c r="C89" s="161">
        <f t="shared" si="2"/>
        <v>1240.4999999999993</v>
      </c>
      <c r="D89" s="87">
        <v>547.29999999999973</v>
      </c>
      <c r="E89" s="88">
        <v>174.39999999999986</v>
      </c>
      <c r="F89" s="88">
        <v>1.0999999999999979</v>
      </c>
      <c r="G89" s="88">
        <v>204.89999999999986</v>
      </c>
      <c r="H89" s="88">
        <v>231.5</v>
      </c>
      <c r="I89" s="136"/>
      <c r="J89" s="88">
        <v>81.300000000000011</v>
      </c>
      <c r="K89" s="88">
        <v>85.099999999999909</v>
      </c>
      <c r="L89" s="65"/>
      <c r="M89" s="74"/>
    </row>
    <row r="90" spans="1:13" ht="12.75" customHeight="1" x14ac:dyDescent="0.25">
      <c r="A90" s="285">
        <v>2009.09</v>
      </c>
      <c r="B90" s="160">
        <f t="shared" si="3"/>
        <v>1359.1</v>
      </c>
      <c r="C90" s="161">
        <f t="shared" si="2"/>
        <v>1252.0999999999999</v>
      </c>
      <c r="D90" s="87">
        <v>557.69999999999982</v>
      </c>
      <c r="E90" s="88">
        <v>179.40000000000009</v>
      </c>
      <c r="F90" s="88">
        <v>4.9000000000000021</v>
      </c>
      <c r="G90" s="88">
        <v>205.60000000000014</v>
      </c>
      <c r="H90" s="88">
        <v>246.40000000000009</v>
      </c>
      <c r="I90" s="136"/>
      <c r="J90" s="88">
        <v>58.100000000000023</v>
      </c>
      <c r="K90" s="88">
        <v>107</v>
      </c>
      <c r="L90" s="65"/>
      <c r="M90" s="74"/>
    </row>
    <row r="91" spans="1:13" ht="12.75" customHeight="1" x14ac:dyDescent="0.25">
      <c r="A91" s="285">
        <v>2009.1</v>
      </c>
      <c r="B91" s="160">
        <f t="shared" si="3"/>
        <v>1297.9000000000001</v>
      </c>
      <c r="C91" s="161">
        <f t="shared" si="2"/>
        <v>1205.5</v>
      </c>
      <c r="D91" s="87">
        <v>572.40000000000055</v>
      </c>
      <c r="E91" s="88">
        <v>158.29999999999995</v>
      </c>
      <c r="F91" s="88">
        <v>3.9999999999999964</v>
      </c>
      <c r="G91" s="88">
        <v>206.79999999999973</v>
      </c>
      <c r="H91" s="88">
        <v>263.29999999999973</v>
      </c>
      <c r="I91" s="136"/>
      <c r="J91" s="88">
        <v>0.69999999999993179</v>
      </c>
      <c r="K91" s="88">
        <v>92.400000000000091</v>
      </c>
      <c r="L91" s="65"/>
      <c r="M91" s="74"/>
    </row>
    <row r="92" spans="1:13" ht="12.75" customHeight="1" x14ac:dyDescent="0.25">
      <c r="A92" s="285">
        <v>2009.11</v>
      </c>
      <c r="B92" s="160">
        <f t="shared" si="3"/>
        <v>1491.5999999999995</v>
      </c>
      <c r="C92" s="161">
        <f t="shared" si="2"/>
        <v>1403.8999999999994</v>
      </c>
      <c r="D92" s="87">
        <v>565.39999999999964</v>
      </c>
      <c r="E92" s="88">
        <v>212.79999999999995</v>
      </c>
      <c r="F92" s="88">
        <v>1.9000000000000057</v>
      </c>
      <c r="G92" s="88">
        <v>207.5</v>
      </c>
      <c r="H92" s="88">
        <v>242.59999999999991</v>
      </c>
      <c r="I92" s="136"/>
      <c r="J92" s="88">
        <v>173.70000000000005</v>
      </c>
      <c r="K92" s="88">
        <v>87.699999999999932</v>
      </c>
      <c r="L92" s="65"/>
      <c r="M92" s="74"/>
    </row>
    <row r="93" spans="1:13" ht="12.75" customHeight="1" x14ac:dyDescent="0.25">
      <c r="A93" s="285">
        <v>2009.12</v>
      </c>
      <c r="B93" s="160">
        <f t="shared" si="3"/>
        <v>2088.4000000000005</v>
      </c>
      <c r="C93" s="161">
        <f t="shared" si="2"/>
        <v>1808.5000000000007</v>
      </c>
      <c r="D93" s="87">
        <v>773.80000000000018</v>
      </c>
      <c r="E93" s="88">
        <v>261.90000000000009</v>
      </c>
      <c r="F93" s="88">
        <v>2.2999999999999972</v>
      </c>
      <c r="G93" s="88">
        <v>308.30000000000018</v>
      </c>
      <c r="H93" s="88">
        <v>380.70000000000027</v>
      </c>
      <c r="I93" s="136"/>
      <c r="J93" s="88">
        <v>81.5</v>
      </c>
      <c r="K93" s="88">
        <v>279.89999999999998</v>
      </c>
      <c r="L93" s="65"/>
      <c r="M93" s="74"/>
    </row>
    <row r="94" spans="1:13" ht="12.75" customHeight="1" x14ac:dyDescent="0.25">
      <c r="A94" s="285">
        <v>2010.01</v>
      </c>
      <c r="B94" s="160">
        <f t="shared" si="3"/>
        <v>1214.9000000000001</v>
      </c>
      <c r="C94" s="161">
        <f t="shared" si="2"/>
        <v>1197.9000000000001</v>
      </c>
      <c r="D94" s="87">
        <v>554.70000000000005</v>
      </c>
      <c r="E94" s="88">
        <v>132.30000000000001</v>
      </c>
      <c r="F94" s="88">
        <v>0.1</v>
      </c>
      <c r="G94" s="88">
        <v>212</v>
      </c>
      <c r="H94" s="88">
        <v>221.6</v>
      </c>
      <c r="I94" s="136"/>
      <c r="J94" s="88">
        <v>77.2</v>
      </c>
      <c r="K94" s="88">
        <v>17</v>
      </c>
      <c r="L94" s="65"/>
      <c r="M94" s="74"/>
    </row>
    <row r="95" spans="1:13" ht="12.75" customHeight="1" x14ac:dyDescent="0.25">
      <c r="A95" s="285">
        <v>2010.02</v>
      </c>
      <c r="B95" s="160">
        <f t="shared" si="3"/>
        <v>1328.2999999999997</v>
      </c>
      <c r="C95" s="161">
        <f t="shared" si="2"/>
        <v>1241.0999999999997</v>
      </c>
      <c r="D95" s="87">
        <v>549.79999999999995</v>
      </c>
      <c r="E95" s="88">
        <v>166.09999999999997</v>
      </c>
      <c r="F95" s="88">
        <v>1.4</v>
      </c>
      <c r="G95" s="88">
        <v>210.7</v>
      </c>
      <c r="H95" s="88">
        <v>244.1</v>
      </c>
      <c r="I95" s="136"/>
      <c r="J95" s="88">
        <v>68.999999999999986</v>
      </c>
      <c r="K95" s="88">
        <v>87.2</v>
      </c>
      <c r="L95" s="65"/>
      <c r="M95" s="74"/>
    </row>
    <row r="96" spans="1:13" ht="12.75" customHeight="1" x14ac:dyDescent="0.25">
      <c r="A96" s="285">
        <v>2010.03</v>
      </c>
      <c r="B96" s="160">
        <f t="shared" si="3"/>
        <v>1344.1000000000001</v>
      </c>
      <c r="C96" s="161">
        <f t="shared" si="2"/>
        <v>1265.9000000000001</v>
      </c>
      <c r="D96" s="87">
        <v>549.09999999999991</v>
      </c>
      <c r="E96" s="88">
        <v>179.10000000000002</v>
      </c>
      <c r="F96" s="88">
        <v>2.7</v>
      </c>
      <c r="G96" s="88">
        <v>218.40000000000003</v>
      </c>
      <c r="H96" s="88">
        <v>239.40000000000003</v>
      </c>
      <c r="I96" s="136"/>
      <c r="J96" s="88">
        <v>77.200000000000017</v>
      </c>
      <c r="K96" s="88">
        <v>78.2</v>
      </c>
      <c r="L96" s="65"/>
      <c r="M96" s="74"/>
    </row>
    <row r="97" spans="1:13" ht="12.75" customHeight="1" x14ac:dyDescent="0.25">
      <c r="A97" s="285">
        <v>2010.04</v>
      </c>
      <c r="B97" s="160">
        <f t="shared" si="3"/>
        <v>1668.8000000000002</v>
      </c>
      <c r="C97" s="161">
        <f t="shared" si="2"/>
        <v>1554.6000000000001</v>
      </c>
      <c r="D97" s="87">
        <v>743</v>
      </c>
      <c r="E97" s="88">
        <v>190.10000000000002</v>
      </c>
      <c r="F97" s="88">
        <v>3.5999999999999996</v>
      </c>
      <c r="G97" s="88">
        <v>275.19999999999993</v>
      </c>
      <c r="H97" s="88">
        <v>273.79999999999995</v>
      </c>
      <c r="I97" s="136"/>
      <c r="J97" s="88">
        <v>68.900000000000006</v>
      </c>
      <c r="K97" s="88">
        <v>114.20000000000002</v>
      </c>
      <c r="L97" s="65"/>
      <c r="M97" s="74"/>
    </row>
    <row r="98" spans="1:13" ht="12.75" customHeight="1" x14ac:dyDescent="0.25">
      <c r="A98" s="285">
        <v>2010.05</v>
      </c>
      <c r="B98" s="160">
        <f t="shared" si="3"/>
        <v>1618</v>
      </c>
      <c r="C98" s="161">
        <f t="shared" si="2"/>
        <v>1505.9</v>
      </c>
      <c r="D98" s="87">
        <v>659.20000000000027</v>
      </c>
      <c r="E98" s="88">
        <v>210.29999999999995</v>
      </c>
      <c r="F98" s="88">
        <v>1.2999999999999998</v>
      </c>
      <c r="G98" s="88">
        <v>248.90000000000009</v>
      </c>
      <c r="H98" s="88">
        <v>308.69999999999993</v>
      </c>
      <c r="I98" s="136"/>
      <c r="J98" s="88">
        <v>77.5</v>
      </c>
      <c r="K98" s="88">
        <v>112.09999999999997</v>
      </c>
      <c r="L98" s="65"/>
      <c r="M98" s="74"/>
    </row>
    <row r="99" spans="1:13" ht="12.75" customHeight="1" x14ac:dyDescent="0.25">
      <c r="A99" s="285">
        <v>2010.06</v>
      </c>
      <c r="B99" s="160">
        <f t="shared" si="3"/>
        <v>2087.3999999999996</v>
      </c>
      <c r="C99" s="161">
        <f t="shared" si="2"/>
        <v>1948.1999999999996</v>
      </c>
      <c r="D99" s="87">
        <v>884.79999999999973</v>
      </c>
      <c r="E99" s="88">
        <v>216.10000000000002</v>
      </c>
      <c r="F99" s="88">
        <v>0.59999999999999964</v>
      </c>
      <c r="G99" s="88">
        <v>364.79999999999995</v>
      </c>
      <c r="H99" s="88">
        <v>400.40000000000009</v>
      </c>
      <c r="I99" s="136"/>
      <c r="J99" s="88">
        <v>81.5</v>
      </c>
      <c r="K99" s="88">
        <v>139.19999999999999</v>
      </c>
      <c r="L99" s="65"/>
      <c r="M99" s="74"/>
    </row>
    <row r="100" spans="1:13" ht="12.75" customHeight="1" x14ac:dyDescent="0.25">
      <c r="A100" s="285">
        <v>2010.07</v>
      </c>
      <c r="B100" s="160">
        <f t="shared" si="3"/>
        <v>1776.4</v>
      </c>
      <c r="C100" s="161">
        <f t="shared" si="2"/>
        <v>1627.0000000000002</v>
      </c>
      <c r="D100" s="87">
        <v>682.90000000000009</v>
      </c>
      <c r="E100" s="88">
        <v>238.20000000000005</v>
      </c>
      <c r="F100" s="88">
        <v>1.4000000000000004</v>
      </c>
      <c r="G100" s="88">
        <v>270.79999999999995</v>
      </c>
      <c r="H100" s="88">
        <v>338</v>
      </c>
      <c r="I100" s="136"/>
      <c r="J100" s="88">
        <v>95.699999999999989</v>
      </c>
      <c r="K100" s="88">
        <v>149.39999999999998</v>
      </c>
      <c r="L100" s="65"/>
      <c r="M100" s="74"/>
    </row>
    <row r="101" spans="1:13" ht="12.75" customHeight="1" x14ac:dyDescent="0.25">
      <c r="A101" s="285">
        <v>2010.08</v>
      </c>
      <c r="B101" s="160">
        <f t="shared" si="3"/>
        <v>1760.8</v>
      </c>
      <c r="C101" s="161">
        <f t="shared" si="2"/>
        <v>1591.6</v>
      </c>
      <c r="D101" s="87">
        <v>671.39999999999964</v>
      </c>
      <c r="E101" s="88">
        <v>249.70000000000005</v>
      </c>
      <c r="F101" s="88">
        <v>9.9999999999999645E-2</v>
      </c>
      <c r="G101" s="88">
        <v>262.00000000000023</v>
      </c>
      <c r="H101" s="88">
        <v>317.30000000000018</v>
      </c>
      <c r="I101" s="136"/>
      <c r="J101" s="88">
        <v>91.100000000000023</v>
      </c>
      <c r="K101" s="88">
        <v>169.20000000000005</v>
      </c>
      <c r="L101" s="65"/>
      <c r="M101" s="74"/>
    </row>
    <row r="102" spans="1:13" ht="12.75" customHeight="1" x14ac:dyDescent="0.25">
      <c r="A102" s="285">
        <v>2010.09</v>
      </c>
      <c r="B102" s="160">
        <f t="shared" si="3"/>
        <v>1745.6999999999998</v>
      </c>
      <c r="C102" s="161">
        <f t="shared" si="2"/>
        <v>1608.9999999999998</v>
      </c>
      <c r="D102" s="87">
        <v>689.10000000000036</v>
      </c>
      <c r="E102" s="88">
        <v>233.5</v>
      </c>
      <c r="F102" s="88">
        <v>2.6000000000000014</v>
      </c>
      <c r="G102" s="88">
        <v>264.89999999999964</v>
      </c>
      <c r="H102" s="88">
        <v>321.09999999999991</v>
      </c>
      <c r="I102" s="136"/>
      <c r="J102" s="88">
        <v>97.799999999999955</v>
      </c>
      <c r="K102" s="88">
        <v>136.70000000000005</v>
      </c>
      <c r="L102" s="65"/>
      <c r="M102" s="74"/>
    </row>
    <row r="103" spans="1:13" ht="12.75" customHeight="1" x14ac:dyDescent="0.25">
      <c r="A103" s="285">
        <v>2010.1</v>
      </c>
      <c r="B103" s="160">
        <f t="shared" si="3"/>
        <v>1752.1000000000006</v>
      </c>
      <c r="C103" s="161">
        <f t="shared" si="2"/>
        <v>1651.4000000000005</v>
      </c>
      <c r="D103" s="87">
        <v>718.10000000000036</v>
      </c>
      <c r="E103" s="88">
        <v>219</v>
      </c>
      <c r="F103" s="88">
        <v>3</v>
      </c>
      <c r="G103" s="88">
        <v>274.10000000000036</v>
      </c>
      <c r="H103" s="88">
        <v>339.29999999999973</v>
      </c>
      <c r="I103" s="136"/>
      <c r="J103" s="88">
        <v>97.899999999999977</v>
      </c>
      <c r="K103" s="88">
        <v>100.70000000000005</v>
      </c>
      <c r="L103" s="65"/>
      <c r="M103" s="74"/>
    </row>
    <row r="104" spans="1:13" ht="12.75" customHeight="1" x14ac:dyDescent="0.25">
      <c r="A104" s="285">
        <v>2010.11</v>
      </c>
      <c r="B104" s="160">
        <f t="shared" si="3"/>
        <v>1950.2999999999993</v>
      </c>
      <c r="C104" s="161">
        <f t="shared" si="2"/>
        <v>1779.0999999999995</v>
      </c>
      <c r="D104" s="87">
        <v>781.5</v>
      </c>
      <c r="E104" s="88">
        <v>241.79999999999973</v>
      </c>
      <c r="F104" s="88">
        <v>1.5</v>
      </c>
      <c r="G104" s="88">
        <v>296.89999999999964</v>
      </c>
      <c r="H104" s="88">
        <v>365.30000000000018</v>
      </c>
      <c r="I104" s="136"/>
      <c r="J104" s="88">
        <v>92.100000000000023</v>
      </c>
      <c r="K104" s="88">
        <v>171.19999999999982</v>
      </c>
      <c r="L104" s="65"/>
      <c r="M104" s="74"/>
    </row>
    <row r="105" spans="1:13" ht="12.75" customHeight="1" x14ac:dyDescent="0.25">
      <c r="A105" s="285">
        <v>2010.12</v>
      </c>
      <c r="B105" s="160">
        <f t="shared" si="3"/>
        <v>2927.0000000000005</v>
      </c>
      <c r="C105" s="161">
        <f t="shared" si="2"/>
        <v>2472.2000000000003</v>
      </c>
      <c r="D105" s="87">
        <v>1043.6000000000004</v>
      </c>
      <c r="E105" s="88">
        <v>420.80000000000018</v>
      </c>
      <c r="F105" s="88">
        <v>1.0999999999999979</v>
      </c>
      <c r="G105" s="88">
        <v>429</v>
      </c>
      <c r="H105" s="88">
        <v>479.5</v>
      </c>
      <c r="I105" s="136"/>
      <c r="J105" s="88">
        <v>98.199999999999932</v>
      </c>
      <c r="K105" s="88">
        <v>454.80000000000018</v>
      </c>
      <c r="L105" s="65"/>
      <c r="M105" s="74"/>
    </row>
    <row r="106" spans="1:13" ht="12.75" customHeight="1" x14ac:dyDescent="0.25">
      <c r="A106" s="285">
        <v>2011.01</v>
      </c>
      <c r="B106" s="160">
        <f t="shared" si="3"/>
        <v>1743.8000000000002</v>
      </c>
      <c r="C106" s="161">
        <f t="shared" si="2"/>
        <v>1676.8000000000002</v>
      </c>
      <c r="D106" s="87">
        <v>759.1</v>
      </c>
      <c r="E106" s="88">
        <v>193.4</v>
      </c>
      <c r="F106" s="88">
        <v>0</v>
      </c>
      <c r="G106" s="88">
        <v>295.7</v>
      </c>
      <c r="H106" s="88">
        <v>329.6</v>
      </c>
      <c r="I106" s="136"/>
      <c r="J106" s="88">
        <v>99</v>
      </c>
      <c r="K106" s="88">
        <v>67</v>
      </c>
      <c r="L106" s="65"/>
      <c r="M106" s="74"/>
    </row>
    <row r="107" spans="1:13" ht="12.75" customHeight="1" x14ac:dyDescent="0.25">
      <c r="A107" s="285">
        <v>2011.02</v>
      </c>
      <c r="B107" s="160">
        <f t="shared" si="3"/>
        <v>1975.7999999999997</v>
      </c>
      <c r="C107" s="161">
        <f t="shared" si="2"/>
        <v>1897.0999999999997</v>
      </c>
      <c r="D107" s="87">
        <v>894.1</v>
      </c>
      <c r="E107" s="88">
        <v>253.70000000000002</v>
      </c>
      <c r="F107" s="88">
        <v>0.2</v>
      </c>
      <c r="G107" s="88">
        <v>294.09999999999997</v>
      </c>
      <c r="H107" s="88">
        <v>358.19999999999993</v>
      </c>
      <c r="I107" s="136"/>
      <c r="J107" s="88">
        <v>96.800000000000011</v>
      </c>
      <c r="K107" s="88">
        <v>78.699999999999989</v>
      </c>
      <c r="L107" s="65"/>
      <c r="M107" s="74"/>
    </row>
    <row r="108" spans="1:13" ht="12.75" customHeight="1" x14ac:dyDescent="0.25">
      <c r="A108" s="285">
        <v>2011.03</v>
      </c>
      <c r="B108" s="160">
        <f t="shared" si="3"/>
        <v>2299.3999999999996</v>
      </c>
      <c r="C108" s="161">
        <f t="shared" si="2"/>
        <v>2118.6999999999998</v>
      </c>
      <c r="D108" s="87">
        <v>998.49999999999977</v>
      </c>
      <c r="E108" s="88">
        <v>249.19999999999993</v>
      </c>
      <c r="F108" s="88">
        <v>2.6999999999999997</v>
      </c>
      <c r="G108" s="88">
        <v>424.40000000000009</v>
      </c>
      <c r="H108" s="88">
        <v>344.70000000000005</v>
      </c>
      <c r="I108" s="136"/>
      <c r="J108" s="88">
        <v>99.199999999999989</v>
      </c>
      <c r="K108" s="88">
        <v>180.7</v>
      </c>
      <c r="L108" s="65"/>
      <c r="M108" s="74"/>
    </row>
    <row r="109" spans="1:13" ht="12.75" customHeight="1" x14ac:dyDescent="0.25">
      <c r="A109" s="285">
        <v>2011.04</v>
      </c>
      <c r="B109" s="160">
        <f t="shared" si="3"/>
        <v>2267.9</v>
      </c>
      <c r="C109" s="161">
        <f t="shared" si="2"/>
        <v>2072.1</v>
      </c>
      <c r="D109" s="87">
        <v>970.20000000000027</v>
      </c>
      <c r="E109" s="88">
        <v>265.40000000000009</v>
      </c>
      <c r="F109" s="88">
        <v>7.1</v>
      </c>
      <c r="G109" s="88">
        <v>378.59999999999991</v>
      </c>
      <c r="H109" s="88">
        <v>351.09999999999991</v>
      </c>
      <c r="I109" s="136"/>
      <c r="J109" s="88">
        <v>99.699999999999989</v>
      </c>
      <c r="K109" s="88">
        <v>195.80000000000007</v>
      </c>
      <c r="L109" s="65"/>
      <c r="M109" s="74"/>
    </row>
    <row r="110" spans="1:13" ht="12.75" customHeight="1" x14ac:dyDescent="0.25">
      <c r="A110" s="285">
        <v>2011.05</v>
      </c>
      <c r="B110" s="160">
        <f t="shared" si="3"/>
        <v>2419</v>
      </c>
      <c r="C110" s="161">
        <f t="shared" si="2"/>
        <v>2204.8000000000002</v>
      </c>
      <c r="D110" s="87">
        <v>981.09999999999991</v>
      </c>
      <c r="E110" s="88">
        <v>331.20000000000005</v>
      </c>
      <c r="F110" s="88">
        <v>1.9000000000000004</v>
      </c>
      <c r="G110" s="88">
        <v>367.20000000000005</v>
      </c>
      <c r="H110" s="88">
        <v>414.90000000000009</v>
      </c>
      <c r="I110" s="136"/>
      <c r="J110" s="88">
        <v>108.5</v>
      </c>
      <c r="K110" s="88">
        <v>214.19999999999993</v>
      </c>
      <c r="L110" s="65"/>
      <c r="M110" s="74"/>
    </row>
    <row r="111" spans="1:13" ht="12.75" customHeight="1" x14ac:dyDescent="0.25">
      <c r="A111" s="285">
        <v>2011.06</v>
      </c>
      <c r="B111" s="160">
        <f t="shared" si="3"/>
        <v>3188</v>
      </c>
      <c r="C111" s="161">
        <f t="shared" si="2"/>
        <v>2973</v>
      </c>
      <c r="D111" s="87">
        <v>1327.6000000000004</v>
      </c>
      <c r="E111" s="88">
        <v>366.09999999999991</v>
      </c>
      <c r="F111" s="88">
        <v>0.5</v>
      </c>
      <c r="G111" s="88">
        <v>561.09999999999991</v>
      </c>
      <c r="H111" s="88">
        <v>592.19999999999982</v>
      </c>
      <c r="I111" s="136"/>
      <c r="J111" s="88">
        <v>125.50000000000006</v>
      </c>
      <c r="K111" s="88">
        <v>215</v>
      </c>
      <c r="L111" s="65"/>
      <c r="M111" s="74"/>
    </row>
    <row r="112" spans="1:13" ht="12.75" customHeight="1" x14ac:dyDescent="0.25">
      <c r="A112" s="285">
        <v>2011.07</v>
      </c>
      <c r="B112" s="160">
        <f t="shared" si="3"/>
        <v>2443.2000000000007</v>
      </c>
      <c r="C112" s="161">
        <f t="shared" si="2"/>
        <v>2270.8000000000006</v>
      </c>
      <c r="D112" s="87">
        <v>1019.5</v>
      </c>
      <c r="E112" s="88">
        <v>324.20000000000005</v>
      </c>
      <c r="F112" s="88">
        <v>1.5</v>
      </c>
      <c r="G112" s="88">
        <v>399.40000000000009</v>
      </c>
      <c r="H112" s="88">
        <v>404.80000000000018</v>
      </c>
      <c r="I112" s="136"/>
      <c r="J112" s="88">
        <v>121.39999999999998</v>
      </c>
      <c r="K112" s="88">
        <v>172.39999999999998</v>
      </c>
      <c r="L112" s="65"/>
      <c r="M112" s="74"/>
    </row>
    <row r="113" spans="1:13" ht="12.75" customHeight="1" x14ac:dyDescent="0.25">
      <c r="A113" s="285">
        <v>2011.08</v>
      </c>
      <c r="B113" s="160">
        <f t="shared" si="3"/>
        <v>2476.5999999999995</v>
      </c>
      <c r="C113" s="161">
        <f t="shared" si="2"/>
        <v>2265.9999999999991</v>
      </c>
      <c r="D113" s="87">
        <v>997.79999999999927</v>
      </c>
      <c r="E113" s="88">
        <v>302.29999999999995</v>
      </c>
      <c r="F113" s="88">
        <v>0.40000000000000036</v>
      </c>
      <c r="G113" s="88">
        <v>394.80000000000018</v>
      </c>
      <c r="H113" s="88">
        <v>445</v>
      </c>
      <c r="I113" s="136"/>
      <c r="J113" s="88">
        <v>125.69999999999993</v>
      </c>
      <c r="K113" s="88">
        <v>210.60000000000014</v>
      </c>
      <c r="L113" s="65"/>
      <c r="M113" s="74"/>
    </row>
    <row r="114" spans="1:13" ht="12.75" customHeight="1" x14ac:dyDescent="0.25">
      <c r="A114" s="285">
        <v>2011.09</v>
      </c>
      <c r="B114" s="160">
        <f t="shared" si="3"/>
        <v>2548.6999999999998</v>
      </c>
      <c r="C114" s="161">
        <f t="shared" si="2"/>
        <v>2372.6</v>
      </c>
      <c r="D114" s="87">
        <v>1013</v>
      </c>
      <c r="E114" s="88">
        <v>324.69999999999982</v>
      </c>
      <c r="F114" s="88">
        <v>4.3999999999999986</v>
      </c>
      <c r="G114" s="88">
        <v>399.5</v>
      </c>
      <c r="H114" s="88">
        <v>506.09999999999991</v>
      </c>
      <c r="I114" s="136"/>
      <c r="J114" s="88">
        <v>124.90000000000009</v>
      </c>
      <c r="K114" s="88">
        <v>176.09999999999991</v>
      </c>
      <c r="L114" s="65"/>
      <c r="M114" s="74"/>
    </row>
    <row r="115" spans="1:13" ht="12.75" customHeight="1" x14ac:dyDescent="0.25">
      <c r="A115" s="285">
        <v>2011.1</v>
      </c>
      <c r="B115" s="160">
        <f t="shared" si="3"/>
        <v>2337.9</v>
      </c>
      <c r="C115" s="161">
        <f t="shared" si="2"/>
        <v>2129.3000000000002</v>
      </c>
      <c r="D115" s="87">
        <v>1005.3999999999996</v>
      </c>
      <c r="E115" s="88">
        <v>283.20000000000027</v>
      </c>
      <c r="F115" s="88">
        <v>3</v>
      </c>
      <c r="G115" s="88">
        <v>397</v>
      </c>
      <c r="H115" s="88">
        <v>439.50000000000045</v>
      </c>
      <c r="I115" s="136"/>
      <c r="J115" s="88">
        <v>1.1999999999999318</v>
      </c>
      <c r="K115" s="88">
        <v>208.59999999999991</v>
      </c>
      <c r="L115" s="65"/>
      <c r="M115" s="74"/>
    </row>
    <row r="116" spans="1:13" ht="12.75" customHeight="1" x14ac:dyDescent="0.25">
      <c r="A116" s="285">
        <v>2011.11</v>
      </c>
      <c r="B116" s="160">
        <f t="shared" si="3"/>
        <v>2678.7000000000003</v>
      </c>
      <c r="C116" s="161">
        <f t="shared" si="2"/>
        <v>2505.7000000000003</v>
      </c>
      <c r="D116" s="87">
        <v>1012.8000000000011</v>
      </c>
      <c r="E116" s="88">
        <v>386.19999999999982</v>
      </c>
      <c r="F116" s="88">
        <v>0.90000000000000213</v>
      </c>
      <c r="G116" s="88">
        <v>403.69999999999982</v>
      </c>
      <c r="H116" s="88">
        <v>438.39999999999964</v>
      </c>
      <c r="I116" s="136"/>
      <c r="J116" s="88">
        <v>263.69999999999993</v>
      </c>
      <c r="K116" s="88">
        <v>173</v>
      </c>
      <c r="L116" s="65"/>
      <c r="M116" s="74"/>
    </row>
    <row r="117" spans="1:13" ht="12.75" customHeight="1" x14ac:dyDescent="0.25">
      <c r="A117" s="285">
        <v>2011.12</v>
      </c>
      <c r="B117" s="160">
        <f t="shared" si="3"/>
        <v>3926.6</v>
      </c>
      <c r="C117" s="161">
        <f t="shared" si="2"/>
        <v>3500.7</v>
      </c>
      <c r="D117" s="87">
        <v>1418.6000000000004</v>
      </c>
      <c r="E117" s="88">
        <v>492.90000000000009</v>
      </c>
      <c r="F117" s="88">
        <v>8.7999999999999972</v>
      </c>
      <c r="G117" s="88">
        <v>595.89999999999964</v>
      </c>
      <c r="H117" s="88">
        <v>799.19999999999982</v>
      </c>
      <c r="I117" s="136"/>
      <c r="J117" s="88">
        <v>185.30000000000018</v>
      </c>
      <c r="K117" s="88">
        <v>425.90000000000009</v>
      </c>
      <c r="L117" s="65"/>
      <c r="M117" s="74"/>
    </row>
    <row r="118" spans="1:13" ht="12.75" customHeight="1" x14ac:dyDescent="0.25">
      <c r="A118" s="285">
        <v>2012.01</v>
      </c>
      <c r="B118" s="160">
        <f t="shared" si="3"/>
        <v>2272.04</v>
      </c>
      <c r="C118" s="161">
        <f t="shared" si="2"/>
        <v>2182.14</v>
      </c>
      <c r="D118" s="87">
        <v>1011.77</v>
      </c>
      <c r="E118" s="88">
        <v>224.06</v>
      </c>
      <c r="F118" s="88">
        <v>0.81</v>
      </c>
      <c r="G118" s="88">
        <v>412.38</v>
      </c>
      <c r="H118" s="88">
        <v>399.06</v>
      </c>
      <c r="I118" s="136"/>
      <c r="J118" s="88">
        <v>134.06</v>
      </c>
      <c r="K118" s="88">
        <v>89.9</v>
      </c>
      <c r="L118" s="65"/>
      <c r="M118" s="74"/>
    </row>
    <row r="119" spans="1:13" ht="12.75" customHeight="1" x14ac:dyDescent="0.25">
      <c r="A119" s="285">
        <v>2012.02</v>
      </c>
      <c r="B119" s="160">
        <f t="shared" si="3"/>
        <v>2307.79</v>
      </c>
      <c r="C119" s="161">
        <f t="shared" si="2"/>
        <v>2223.85</v>
      </c>
      <c r="D119" s="87">
        <v>1012.17</v>
      </c>
      <c r="E119" s="88">
        <v>286.39</v>
      </c>
      <c r="F119" s="88">
        <v>7.0000000000000007E-2</v>
      </c>
      <c r="G119" s="88">
        <v>414.42</v>
      </c>
      <c r="H119" s="88">
        <v>387.17</v>
      </c>
      <c r="I119" s="136"/>
      <c r="J119" s="88">
        <v>123.63</v>
      </c>
      <c r="K119" s="88">
        <v>83.94</v>
      </c>
      <c r="L119" s="65"/>
      <c r="M119" s="74"/>
    </row>
    <row r="120" spans="1:13" ht="12.75" customHeight="1" x14ac:dyDescent="0.25">
      <c r="A120" s="285">
        <v>2012.03</v>
      </c>
      <c r="B120" s="160">
        <f t="shared" si="3"/>
        <v>2603.3900000000003</v>
      </c>
      <c r="C120" s="161">
        <f t="shared" si="2"/>
        <v>2475.2600000000002</v>
      </c>
      <c r="D120" s="87">
        <v>1122.1400000000001</v>
      </c>
      <c r="E120" s="88">
        <v>327.33</v>
      </c>
      <c r="F120" s="88">
        <v>4.3499999999999996</v>
      </c>
      <c r="G120" s="88">
        <v>443.58</v>
      </c>
      <c r="H120" s="88">
        <v>446.08</v>
      </c>
      <c r="I120" s="136"/>
      <c r="J120" s="88">
        <v>131.78</v>
      </c>
      <c r="K120" s="88">
        <v>128.13</v>
      </c>
      <c r="L120" s="65"/>
      <c r="M120" s="74"/>
    </row>
    <row r="121" spans="1:13" ht="12.75" customHeight="1" x14ac:dyDescent="0.25">
      <c r="A121" s="285">
        <v>2012.04</v>
      </c>
      <c r="B121" s="160">
        <f t="shared" si="3"/>
        <v>2824.7669999999998</v>
      </c>
      <c r="C121" s="161">
        <f t="shared" si="2"/>
        <v>2707.3069999999998</v>
      </c>
      <c r="D121" s="87">
        <v>1337.86</v>
      </c>
      <c r="E121" s="88">
        <v>297.33999999999997</v>
      </c>
      <c r="F121" s="88">
        <v>3.43</v>
      </c>
      <c r="G121" s="88">
        <v>505.09</v>
      </c>
      <c r="H121" s="88">
        <v>442.02699999999999</v>
      </c>
      <c r="I121" s="136"/>
      <c r="J121" s="88">
        <v>121.56</v>
      </c>
      <c r="K121" s="88">
        <v>117.46</v>
      </c>
      <c r="L121" s="65"/>
      <c r="M121" s="74"/>
    </row>
    <row r="122" spans="1:13" ht="12.75" customHeight="1" x14ac:dyDescent="0.25">
      <c r="A122" s="285">
        <v>2012.05</v>
      </c>
      <c r="B122" s="160">
        <f t="shared" si="3"/>
        <v>2880.93</v>
      </c>
      <c r="C122" s="161">
        <f t="shared" si="2"/>
        <v>2709.45</v>
      </c>
      <c r="D122" s="87">
        <v>1228.33</v>
      </c>
      <c r="E122" s="88">
        <v>333</v>
      </c>
      <c r="F122" s="88">
        <v>2.4300000000000002</v>
      </c>
      <c r="G122" s="88">
        <v>482.75</v>
      </c>
      <c r="H122" s="88">
        <v>512.49</v>
      </c>
      <c r="I122" s="136"/>
      <c r="J122" s="88">
        <v>150.44999999999999</v>
      </c>
      <c r="K122" s="88">
        <v>171.48</v>
      </c>
      <c r="L122" s="65"/>
      <c r="M122" s="74"/>
    </row>
    <row r="123" spans="1:13" ht="12.75" customHeight="1" x14ac:dyDescent="0.25">
      <c r="A123" s="285">
        <v>2012.06</v>
      </c>
      <c r="B123" s="160">
        <f t="shared" si="3"/>
        <v>3643.07</v>
      </c>
      <c r="C123" s="161">
        <f t="shared" si="2"/>
        <v>3469.7200000000003</v>
      </c>
      <c r="D123" s="87">
        <v>1694.97</v>
      </c>
      <c r="E123" s="88">
        <v>362.08</v>
      </c>
      <c r="F123" s="88">
        <v>1.35</v>
      </c>
      <c r="G123" s="88">
        <v>723.93</v>
      </c>
      <c r="H123" s="88">
        <v>549.04999999999995</v>
      </c>
      <c r="I123" s="136"/>
      <c r="J123" s="88">
        <v>138.34</v>
      </c>
      <c r="K123" s="88">
        <v>173.35</v>
      </c>
      <c r="L123" s="65"/>
      <c r="M123" s="74"/>
    </row>
    <row r="124" spans="1:13" ht="12.75" customHeight="1" x14ac:dyDescent="0.25">
      <c r="A124" s="285">
        <v>2012.07</v>
      </c>
      <c r="B124" s="160">
        <f t="shared" si="3"/>
        <v>2959.43</v>
      </c>
      <c r="C124" s="161">
        <f t="shared" si="2"/>
        <v>2822.71</v>
      </c>
      <c r="D124" s="87">
        <v>1298.0999999999999</v>
      </c>
      <c r="E124" s="88">
        <v>348.98</v>
      </c>
      <c r="F124" s="88">
        <v>1.19</v>
      </c>
      <c r="G124" s="88">
        <v>500.78</v>
      </c>
      <c r="H124" s="88">
        <v>522.95000000000005</v>
      </c>
      <c r="I124" s="136"/>
      <c r="J124" s="88">
        <v>150.71</v>
      </c>
      <c r="K124" s="88">
        <v>136.72</v>
      </c>
      <c r="L124" s="65"/>
      <c r="M124" s="74"/>
    </row>
    <row r="125" spans="1:13" ht="12.75" customHeight="1" x14ac:dyDescent="0.25">
      <c r="A125" s="285">
        <v>2012.08</v>
      </c>
      <c r="B125" s="160">
        <f t="shared" si="3"/>
        <v>2946.4399999999996</v>
      </c>
      <c r="C125" s="161">
        <f t="shared" si="2"/>
        <v>2797.5999999999995</v>
      </c>
      <c r="D125" s="87">
        <v>1277.0899999999999</v>
      </c>
      <c r="E125" s="88">
        <v>380.84</v>
      </c>
      <c r="F125" s="88">
        <v>0.31</v>
      </c>
      <c r="G125" s="88">
        <v>503.87</v>
      </c>
      <c r="H125" s="88">
        <v>476.58</v>
      </c>
      <c r="I125" s="136"/>
      <c r="J125" s="88">
        <v>158.91</v>
      </c>
      <c r="K125" s="88">
        <v>148.84</v>
      </c>
      <c r="L125" s="65"/>
      <c r="M125" s="74"/>
    </row>
    <row r="126" spans="1:13" ht="12.75" customHeight="1" x14ac:dyDescent="0.25">
      <c r="A126" s="285">
        <v>2012.09</v>
      </c>
      <c r="B126" s="160">
        <f t="shared" si="3"/>
        <v>3054.1599999999994</v>
      </c>
      <c r="C126" s="161">
        <f t="shared" si="2"/>
        <v>2933.6799999999994</v>
      </c>
      <c r="D126" s="87">
        <v>1300.01</v>
      </c>
      <c r="E126" s="88">
        <v>397.86</v>
      </c>
      <c r="F126" s="88">
        <v>8.7899999999999991</v>
      </c>
      <c r="G126" s="88">
        <v>509.28</v>
      </c>
      <c r="H126" s="88">
        <v>563.20000000000005</v>
      </c>
      <c r="I126" s="136"/>
      <c r="J126" s="88">
        <v>154.54</v>
      </c>
      <c r="K126" s="88">
        <v>120.48</v>
      </c>
      <c r="L126" s="65"/>
      <c r="M126" s="74"/>
    </row>
    <row r="127" spans="1:13" ht="12.75" customHeight="1" x14ac:dyDescent="0.25">
      <c r="A127" s="285">
        <v>2012.1</v>
      </c>
      <c r="B127" s="160">
        <f t="shared" si="3"/>
        <v>3037.62</v>
      </c>
      <c r="C127" s="161">
        <f t="shared" si="2"/>
        <v>2862.87</v>
      </c>
      <c r="D127" s="87">
        <v>1292.06</v>
      </c>
      <c r="E127" s="88">
        <v>383.87</v>
      </c>
      <c r="F127" s="88">
        <v>6.41</v>
      </c>
      <c r="G127" s="88">
        <v>511.26</v>
      </c>
      <c r="H127" s="88">
        <v>515.28</v>
      </c>
      <c r="I127" s="136"/>
      <c r="J127" s="88">
        <v>153.99</v>
      </c>
      <c r="K127" s="88">
        <v>174.75</v>
      </c>
      <c r="L127" s="65"/>
      <c r="M127" s="74"/>
    </row>
    <row r="128" spans="1:13" ht="12.75" customHeight="1" x14ac:dyDescent="0.25">
      <c r="A128" s="285">
        <v>2012.11</v>
      </c>
      <c r="B128" s="160">
        <f t="shared" si="3"/>
        <v>3037.7700000000004</v>
      </c>
      <c r="C128" s="161">
        <f t="shared" si="2"/>
        <v>2944.6300000000006</v>
      </c>
      <c r="D128" s="87">
        <v>1303.42</v>
      </c>
      <c r="E128" s="88">
        <v>371.05</v>
      </c>
      <c r="F128" s="88">
        <v>0.76</v>
      </c>
      <c r="G128" s="88">
        <v>512.95000000000005</v>
      </c>
      <c r="H128" s="88">
        <v>620.01</v>
      </c>
      <c r="I128" s="136"/>
      <c r="J128" s="88">
        <v>136.44</v>
      </c>
      <c r="K128" s="88">
        <v>93.14</v>
      </c>
      <c r="L128" s="65"/>
      <c r="M128" s="74"/>
    </row>
    <row r="129" spans="1:13" ht="12.75" customHeight="1" x14ac:dyDescent="0.25">
      <c r="A129" s="285">
        <v>2012.12</v>
      </c>
      <c r="B129" s="160">
        <f t="shared" si="3"/>
        <v>4633.6899999999996</v>
      </c>
      <c r="C129" s="161">
        <f t="shared" si="2"/>
        <v>4411.0199999999995</v>
      </c>
      <c r="D129" s="87">
        <v>1799.59</v>
      </c>
      <c r="E129" s="88">
        <v>679.7</v>
      </c>
      <c r="F129" s="88">
        <v>-3.74</v>
      </c>
      <c r="G129" s="88">
        <v>760.15</v>
      </c>
      <c r="H129" s="88">
        <v>1002.71</v>
      </c>
      <c r="I129" s="136"/>
      <c r="J129" s="88">
        <v>172.61</v>
      </c>
      <c r="K129" s="88">
        <v>222.67</v>
      </c>
      <c r="L129" s="65"/>
      <c r="M129" s="74"/>
    </row>
    <row r="130" spans="1:13" ht="12.75" customHeight="1" x14ac:dyDescent="0.25">
      <c r="A130" s="285">
        <v>2013.01</v>
      </c>
      <c r="B130" s="160">
        <f t="shared" si="3"/>
        <v>2867.2999999999997</v>
      </c>
      <c r="C130" s="161">
        <f t="shared" si="2"/>
        <v>2777.2599999999998</v>
      </c>
      <c r="D130" s="87">
        <v>1282.04</v>
      </c>
      <c r="E130" s="88">
        <v>343.43</v>
      </c>
      <c r="F130" s="88">
        <v>0.44</v>
      </c>
      <c r="G130" s="88">
        <v>523.24</v>
      </c>
      <c r="H130" s="88">
        <v>463.2</v>
      </c>
      <c r="I130" s="136"/>
      <c r="J130" s="88">
        <v>164.91</v>
      </c>
      <c r="K130" s="88">
        <v>90.04</v>
      </c>
      <c r="L130" s="65"/>
      <c r="M130" s="74"/>
    </row>
    <row r="131" spans="1:13" ht="12.75" customHeight="1" x14ac:dyDescent="0.25">
      <c r="A131" s="285">
        <v>2013.02</v>
      </c>
      <c r="B131" s="160">
        <f t="shared" si="3"/>
        <v>2838.4199999999996</v>
      </c>
      <c r="C131" s="161">
        <f t="shared" si="2"/>
        <v>2778.5599999999995</v>
      </c>
      <c r="D131" s="87">
        <v>1251.05</v>
      </c>
      <c r="E131" s="88">
        <v>321.26</v>
      </c>
      <c r="F131" s="88">
        <v>7.0000000000000007E-2</v>
      </c>
      <c r="G131" s="88">
        <v>522.22</v>
      </c>
      <c r="H131" s="88">
        <v>537.04999999999995</v>
      </c>
      <c r="I131" s="136"/>
      <c r="J131" s="88">
        <v>146.91</v>
      </c>
      <c r="K131" s="88">
        <v>59.86</v>
      </c>
      <c r="L131" s="65"/>
      <c r="M131" s="74"/>
    </row>
    <row r="132" spans="1:13" ht="12.75" customHeight="1" x14ac:dyDescent="0.25">
      <c r="A132" s="285">
        <v>2013.03</v>
      </c>
      <c r="B132" s="160">
        <f t="shared" si="3"/>
        <v>3387.1200000000003</v>
      </c>
      <c r="C132" s="161">
        <f t="shared" si="2"/>
        <v>3245.7000000000003</v>
      </c>
      <c r="D132" s="87">
        <v>1532.27</v>
      </c>
      <c r="E132" s="88">
        <v>407.69</v>
      </c>
      <c r="F132" s="88">
        <v>2.64</v>
      </c>
      <c r="G132" s="88">
        <v>523.54</v>
      </c>
      <c r="H132" s="88">
        <v>602.20000000000005</v>
      </c>
      <c r="I132" s="136"/>
      <c r="J132" s="88">
        <v>177.36</v>
      </c>
      <c r="K132" s="88">
        <v>141.41999999999999</v>
      </c>
      <c r="L132" s="65"/>
      <c r="M132" s="74"/>
    </row>
    <row r="133" spans="1:13" ht="12.75" customHeight="1" x14ac:dyDescent="0.25">
      <c r="A133" s="285">
        <v>2013.04</v>
      </c>
      <c r="B133" s="160">
        <f t="shared" si="3"/>
        <v>3499.74</v>
      </c>
      <c r="C133" s="161">
        <f t="shared" si="2"/>
        <v>3347.8599999999997</v>
      </c>
      <c r="D133" s="87">
        <v>1502.54</v>
      </c>
      <c r="E133" s="88">
        <v>409.46</v>
      </c>
      <c r="F133" s="88">
        <v>5.83</v>
      </c>
      <c r="G133" s="88">
        <v>658.74</v>
      </c>
      <c r="H133" s="88">
        <v>625.82000000000005</v>
      </c>
      <c r="I133" s="136"/>
      <c r="J133" s="88">
        <v>145.47</v>
      </c>
      <c r="K133" s="88">
        <v>151.88</v>
      </c>
      <c r="L133" s="65"/>
      <c r="M133" s="74"/>
    </row>
    <row r="134" spans="1:13" ht="12.75" customHeight="1" x14ac:dyDescent="0.25">
      <c r="A134" s="285">
        <v>2013.05</v>
      </c>
      <c r="B134" s="160">
        <f t="shared" si="3"/>
        <v>3636.5800000000004</v>
      </c>
      <c r="C134" s="161">
        <f t="shared" si="2"/>
        <v>3390.6000000000004</v>
      </c>
      <c r="D134" s="87">
        <v>1535.72</v>
      </c>
      <c r="E134" s="88">
        <v>474.7</v>
      </c>
      <c r="F134" s="88">
        <v>0.46</v>
      </c>
      <c r="G134" s="88">
        <v>613.51</v>
      </c>
      <c r="H134" s="88">
        <v>580.91</v>
      </c>
      <c r="I134" s="136"/>
      <c r="J134" s="88">
        <v>185.3</v>
      </c>
      <c r="K134" s="88">
        <v>245.98</v>
      </c>
      <c r="L134" s="65"/>
      <c r="M134" s="74"/>
    </row>
    <row r="135" spans="1:13" ht="12.75" customHeight="1" x14ac:dyDescent="0.25">
      <c r="A135" s="285">
        <v>2013.06</v>
      </c>
      <c r="B135" s="160">
        <f t="shared" si="3"/>
        <v>4594.92</v>
      </c>
      <c r="C135" s="161">
        <f t="shared" si="2"/>
        <v>4405.1900000000005</v>
      </c>
      <c r="D135" s="87">
        <v>2096.8000000000002</v>
      </c>
      <c r="E135" s="88">
        <v>462.48</v>
      </c>
      <c r="F135" s="88">
        <v>1.21</v>
      </c>
      <c r="G135" s="88">
        <v>920.53</v>
      </c>
      <c r="H135" s="88">
        <v>751.4</v>
      </c>
      <c r="I135" s="136"/>
      <c r="J135" s="88">
        <v>172.77</v>
      </c>
      <c r="K135" s="88">
        <v>189.73</v>
      </c>
      <c r="L135" s="65"/>
      <c r="M135" s="74"/>
    </row>
    <row r="136" spans="1:13" ht="12.75" customHeight="1" x14ac:dyDescent="0.25">
      <c r="A136" s="285">
        <v>2013.07</v>
      </c>
      <c r="B136" s="160">
        <f t="shared" si="3"/>
        <v>3910.8099999999995</v>
      </c>
      <c r="C136" s="161">
        <f t="shared" si="2"/>
        <v>3681.1499999999996</v>
      </c>
      <c r="D136" s="87">
        <v>1619.19</v>
      </c>
      <c r="E136" s="88">
        <v>517.75</v>
      </c>
      <c r="F136" s="88">
        <v>1.41</v>
      </c>
      <c r="G136" s="88">
        <v>669.78</v>
      </c>
      <c r="H136" s="88">
        <v>692.53</v>
      </c>
      <c r="I136" s="136"/>
      <c r="J136" s="88">
        <v>180.49</v>
      </c>
      <c r="K136" s="88">
        <v>229.66</v>
      </c>
      <c r="L136" s="65"/>
      <c r="M136" s="74"/>
    </row>
    <row r="137" spans="1:13" ht="12.75" customHeight="1" x14ac:dyDescent="0.25">
      <c r="A137" s="285">
        <v>2013.08</v>
      </c>
      <c r="B137" s="160">
        <f t="shared" si="3"/>
        <v>4045.7700000000004</v>
      </c>
      <c r="C137" s="161">
        <f t="shared" si="2"/>
        <v>3740.0200000000004</v>
      </c>
      <c r="D137" s="87">
        <v>1626.92</v>
      </c>
      <c r="E137" s="88">
        <v>518.61</v>
      </c>
      <c r="F137" s="88">
        <v>0.28999999999999998</v>
      </c>
      <c r="G137" s="88">
        <v>665.81</v>
      </c>
      <c r="H137" s="88">
        <v>713.88</v>
      </c>
      <c r="I137" s="136"/>
      <c r="J137" s="88">
        <v>214.51</v>
      </c>
      <c r="K137" s="88">
        <v>305.75</v>
      </c>
      <c r="L137" s="65"/>
      <c r="M137" s="74"/>
    </row>
    <row r="138" spans="1:13" ht="12.75" customHeight="1" x14ac:dyDescent="0.25">
      <c r="A138" s="285">
        <v>2013.09</v>
      </c>
      <c r="B138" s="160">
        <f t="shared" si="3"/>
        <v>4024.2099999999996</v>
      </c>
      <c r="C138" s="161">
        <f t="shared" si="2"/>
        <v>3794.1599999999994</v>
      </c>
      <c r="D138" s="87">
        <v>1684.77</v>
      </c>
      <c r="E138" s="88">
        <v>509.22</v>
      </c>
      <c r="F138" s="88">
        <v>2.23</v>
      </c>
      <c r="G138" s="88">
        <v>665.3</v>
      </c>
      <c r="H138" s="88">
        <v>714.99</v>
      </c>
      <c r="I138" s="136"/>
      <c r="J138" s="88">
        <v>217.65</v>
      </c>
      <c r="K138" s="88">
        <v>230.05</v>
      </c>
      <c r="L138" s="65"/>
      <c r="M138" s="74"/>
    </row>
    <row r="139" spans="1:13" ht="12.75" customHeight="1" x14ac:dyDescent="0.25">
      <c r="A139" s="285">
        <v>2013.1</v>
      </c>
      <c r="B139" s="160">
        <f t="shared" si="3"/>
        <v>4162.0300000000007</v>
      </c>
      <c r="C139" s="161">
        <f t="shared" ref="C139:C202" si="4">SUM(D139:H139,J139)</f>
        <v>3915.9900000000002</v>
      </c>
      <c r="D139" s="87">
        <v>1689.37</v>
      </c>
      <c r="E139" s="88">
        <v>547.55999999999995</v>
      </c>
      <c r="F139" s="88">
        <v>3.53</v>
      </c>
      <c r="G139" s="88">
        <v>672.15</v>
      </c>
      <c r="H139" s="88">
        <v>777.86</v>
      </c>
      <c r="I139" s="136"/>
      <c r="J139" s="88">
        <v>225.52</v>
      </c>
      <c r="K139" s="88">
        <v>246.04</v>
      </c>
      <c r="L139" s="65"/>
      <c r="M139" s="74"/>
    </row>
    <row r="140" spans="1:13" ht="12.75" customHeight="1" x14ac:dyDescent="0.25">
      <c r="A140" s="285">
        <v>2013.11</v>
      </c>
      <c r="B140" s="160">
        <f t="shared" ref="B140:B203" si="5">C140+K140</f>
        <v>4053.7999999999997</v>
      </c>
      <c r="C140" s="161">
        <f t="shared" si="4"/>
        <v>3824.7499999999995</v>
      </c>
      <c r="D140" s="87">
        <v>1693.72</v>
      </c>
      <c r="E140" s="88">
        <v>506.43</v>
      </c>
      <c r="F140" s="88">
        <v>1.89</v>
      </c>
      <c r="G140" s="88">
        <v>685.24</v>
      </c>
      <c r="H140" s="88">
        <v>741.66</v>
      </c>
      <c r="I140" s="136"/>
      <c r="J140" s="88">
        <v>195.81</v>
      </c>
      <c r="K140" s="88">
        <v>229.05</v>
      </c>
      <c r="L140" s="65"/>
      <c r="M140" s="74"/>
    </row>
    <row r="141" spans="1:13" ht="12.75" customHeight="1" x14ac:dyDescent="0.25">
      <c r="A141" s="285">
        <v>2013.12</v>
      </c>
      <c r="B141" s="160">
        <f t="shared" si="5"/>
        <v>6477.9400000000005</v>
      </c>
      <c r="C141" s="161">
        <f t="shared" si="4"/>
        <v>5921.5700000000006</v>
      </c>
      <c r="D141" s="87">
        <v>2483.4499999999998</v>
      </c>
      <c r="E141" s="88">
        <v>917.9</v>
      </c>
      <c r="F141" s="88">
        <v>2.44</v>
      </c>
      <c r="G141" s="88">
        <v>1011.59</v>
      </c>
      <c r="H141" s="88">
        <v>1115.48</v>
      </c>
      <c r="I141" s="136"/>
      <c r="J141" s="88">
        <v>390.71</v>
      </c>
      <c r="K141" s="88">
        <v>556.37</v>
      </c>
      <c r="L141" s="65"/>
      <c r="M141" s="74"/>
    </row>
    <row r="142" spans="1:13" ht="12.75" customHeight="1" x14ac:dyDescent="0.25">
      <c r="A142" s="285">
        <v>2014.01</v>
      </c>
      <c r="B142" s="160">
        <f t="shared" si="5"/>
        <v>3809.56</v>
      </c>
      <c r="C142" s="161">
        <f t="shared" si="4"/>
        <v>3713.81</v>
      </c>
      <c r="D142" s="87">
        <v>1641.1</v>
      </c>
      <c r="E142" s="88">
        <v>439.6</v>
      </c>
      <c r="F142" s="88">
        <v>0.19</v>
      </c>
      <c r="G142" s="88">
        <v>700.15</v>
      </c>
      <c r="H142" s="88">
        <v>726.05</v>
      </c>
      <c r="I142" s="136"/>
      <c r="J142" s="88">
        <v>206.72</v>
      </c>
      <c r="K142" s="88">
        <v>95.75</v>
      </c>
      <c r="L142" s="65"/>
      <c r="M142" s="74"/>
    </row>
    <row r="143" spans="1:13" ht="12.75" customHeight="1" x14ac:dyDescent="0.25">
      <c r="A143" s="285">
        <v>2014.02</v>
      </c>
      <c r="B143" s="160">
        <f t="shared" si="5"/>
        <v>4138.6400000000003</v>
      </c>
      <c r="C143" s="161">
        <f t="shared" si="4"/>
        <v>3948.67</v>
      </c>
      <c r="D143" s="87">
        <v>1836.6</v>
      </c>
      <c r="E143" s="88">
        <v>517.66</v>
      </c>
      <c r="F143" s="88">
        <v>1.82</v>
      </c>
      <c r="G143" s="88">
        <v>701.02</v>
      </c>
      <c r="H143" s="88">
        <v>703.84</v>
      </c>
      <c r="I143" s="136"/>
      <c r="J143" s="88">
        <v>187.73</v>
      </c>
      <c r="K143" s="88">
        <v>189.97</v>
      </c>
      <c r="L143" s="65"/>
      <c r="M143" s="74"/>
    </row>
    <row r="144" spans="1:13" ht="12.75" customHeight="1" x14ac:dyDescent="0.25">
      <c r="A144" s="285">
        <v>2014.03</v>
      </c>
      <c r="B144" s="160">
        <f t="shared" si="5"/>
        <v>4897.4750000000004</v>
      </c>
      <c r="C144" s="161">
        <f t="shared" si="4"/>
        <v>4700.5</v>
      </c>
      <c r="D144" s="87">
        <v>2108.73</v>
      </c>
      <c r="E144" s="88">
        <v>540.38</v>
      </c>
      <c r="F144" s="88">
        <v>1.69</v>
      </c>
      <c r="G144" s="88">
        <v>927.1</v>
      </c>
      <c r="H144" s="88">
        <v>905.14999999999986</v>
      </c>
      <c r="I144" s="136"/>
      <c r="J144" s="88">
        <v>217.45</v>
      </c>
      <c r="K144" s="88">
        <v>196.97500000000002</v>
      </c>
      <c r="L144" s="65"/>
      <c r="M144" s="74"/>
    </row>
    <row r="145" spans="1:13" ht="12.75" customHeight="1" x14ac:dyDescent="0.25">
      <c r="A145" s="285">
        <v>2014.04</v>
      </c>
      <c r="B145" s="160">
        <f t="shared" si="5"/>
        <v>4718.1799999999994</v>
      </c>
      <c r="C145" s="161">
        <f t="shared" si="4"/>
        <v>4429.99</v>
      </c>
      <c r="D145" s="87">
        <v>2023.93</v>
      </c>
      <c r="E145" s="88">
        <v>551.04999999999995</v>
      </c>
      <c r="F145" s="88">
        <v>6.95</v>
      </c>
      <c r="G145" s="88">
        <v>843.5</v>
      </c>
      <c r="H145" s="88">
        <v>811.72</v>
      </c>
      <c r="I145" s="136"/>
      <c r="J145" s="88">
        <v>192.84</v>
      </c>
      <c r="K145" s="88">
        <v>288.19</v>
      </c>
      <c r="L145" s="65"/>
      <c r="M145" s="74"/>
    </row>
    <row r="146" spans="1:13" ht="12.75" customHeight="1" x14ac:dyDescent="0.25">
      <c r="A146" s="285">
        <v>2014.05</v>
      </c>
      <c r="B146" s="160">
        <f t="shared" si="5"/>
        <v>5185.2470000000003</v>
      </c>
      <c r="C146" s="161">
        <f t="shared" si="4"/>
        <v>4847.1500000000005</v>
      </c>
      <c r="D146" s="87">
        <v>2065.7800000000002</v>
      </c>
      <c r="E146" s="88">
        <v>765.40000000000009</v>
      </c>
      <c r="F146" s="88">
        <v>1.38</v>
      </c>
      <c r="G146" s="88">
        <v>864.7</v>
      </c>
      <c r="H146" s="88">
        <v>905.05000000000007</v>
      </c>
      <c r="I146" s="136"/>
      <c r="J146" s="88">
        <v>244.84</v>
      </c>
      <c r="K146" s="88">
        <v>338.09699999999998</v>
      </c>
      <c r="L146" s="65"/>
      <c r="M146" s="74"/>
    </row>
    <row r="147" spans="1:13" ht="12.75" customHeight="1" x14ac:dyDescent="0.25">
      <c r="A147" s="285">
        <v>2014.06</v>
      </c>
      <c r="B147" s="160">
        <f t="shared" si="5"/>
        <v>6390.9369999999999</v>
      </c>
      <c r="C147" s="161">
        <f t="shared" si="4"/>
        <v>6025.4870000000001</v>
      </c>
      <c r="D147" s="87">
        <v>2853.846</v>
      </c>
      <c r="E147" s="88">
        <v>652.05499999999995</v>
      </c>
      <c r="F147" s="88">
        <v>0.627</v>
      </c>
      <c r="G147" s="88">
        <v>1266</v>
      </c>
      <c r="H147" s="88">
        <v>1017.15</v>
      </c>
      <c r="I147" s="136"/>
      <c r="J147" s="88">
        <v>235.809</v>
      </c>
      <c r="K147" s="88">
        <v>365.45</v>
      </c>
      <c r="L147" s="65"/>
      <c r="M147" s="74"/>
    </row>
    <row r="148" spans="1:13" ht="12.75" customHeight="1" x14ac:dyDescent="0.25">
      <c r="A148" s="285">
        <v>2014.07</v>
      </c>
      <c r="B148" s="160">
        <f t="shared" si="5"/>
        <v>5492.6329999999998</v>
      </c>
      <c r="C148" s="161">
        <f t="shared" si="4"/>
        <v>5053.3959999999997</v>
      </c>
      <c r="D148" s="87">
        <v>2240.6799999999998</v>
      </c>
      <c r="E148" s="88">
        <v>753.91200000000003</v>
      </c>
      <c r="F148" s="88">
        <v>2.6389999999999998</v>
      </c>
      <c r="G148" s="88">
        <v>906.8</v>
      </c>
      <c r="H148" s="88">
        <v>891.64800000000002</v>
      </c>
      <c r="I148" s="136"/>
      <c r="J148" s="88">
        <v>257.71699999999998</v>
      </c>
      <c r="K148" s="88">
        <v>439.23700000000002</v>
      </c>
      <c r="L148" s="65"/>
      <c r="M148" s="74"/>
    </row>
    <row r="149" spans="1:13" ht="12.75" customHeight="1" x14ac:dyDescent="0.25">
      <c r="A149" s="285">
        <v>2014.08</v>
      </c>
      <c r="B149" s="160">
        <f t="shared" si="5"/>
        <v>5365.7669999999998</v>
      </c>
      <c r="C149" s="161">
        <f t="shared" si="4"/>
        <v>5013.9359999999997</v>
      </c>
      <c r="D149" s="87">
        <v>2199.058</v>
      </c>
      <c r="E149" s="88">
        <v>665.76899999999989</v>
      </c>
      <c r="F149" s="88">
        <v>0.36599999999999999</v>
      </c>
      <c r="G149" s="88">
        <v>927.44</v>
      </c>
      <c r="H149" s="88">
        <v>973.89199999999994</v>
      </c>
      <c r="I149" s="136"/>
      <c r="J149" s="88">
        <v>247.411</v>
      </c>
      <c r="K149" s="88">
        <v>351.83099999999996</v>
      </c>
      <c r="L149" s="65"/>
      <c r="M149" s="74"/>
    </row>
    <row r="150" spans="1:13" ht="12.75" customHeight="1" x14ac:dyDescent="0.25">
      <c r="A150" s="285">
        <v>2014.09</v>
      </c>
      <c r="B150" s="160">
        <f t="shared" si="5"/>
        <v>5464.2569999999996</v>
      </c>
      <c r="C150" s="161">
        <f t="shared" si="4"/>
        <v>5047.0479999999998</v>
      </c>
      <c r="D150" s="87">
        <v>2240.7559999999999</v>
      </c>
      <c r="E150" s="88">
        <v>728.2940000000001</v>
      </c>
      <c r="F150" s="88">
        <v>2.8370000000000002</v>
      </c>
      <c r="G150" s="88">
        <v>913.00099999999998</v>
      </c>
      <c r="H150" s="88">
        <v>891.15699999999993</v>
      </c>
      <c r="I150" s="136"/>
      <c r="J150" s="88">
        <v>271.00299999999999</v>
      </c>
      <c r="K150" s="88">
        <v>417.209</v>
      </c>
      <c r="L150" s="65"/>
      <c r="M150" s="74"/>
    </row>
    <row r="151" spans="1:13" ht="12.75" customHeight="1" x14ac:dyDescent="0.25">
      <c r="A151" s="285">
        <v>2014.1</v>
      </c>
      <c r="B151" s="160">
        <f t="shared" si="5"/>
        <v>5817.8890000000001</v>
      </c>
      <c r="C151" s="161">
        <f t="shared" si="4"/>
        <v>5335.0960000000005</v>
      </c>
      <c r="D151" s="87">
        <v>2248.1750000000002</v>
      </c>
      <c r="E151" s="88">
        <v>826.36500000000001</v>
      </c>
      <c r="F151" s="88">
        <v>2.7280000000000002</v>
      </c>
      <c r="G151" s="88">
        <v>914.68299999999999</v>
      </c>
      <c r="H151" s="88">
        <v>1075.885</v>
      </c>
      <c r="I151" s="136"/>
      <c r="J151" s="88">
        <v>267.26</v>
      </c>
      <c r="K151" s="88">
        <v>482.79300000000001</v>
      </c>
      <c r="L151" s="65"/>
      <c r="M151" s="74"/>
    </row>
    <row r="152" spans="1:13" ht="12.75" customHeight="1" x14ac:dyDescent="0.25">
      <c r="A152" s="285">
        <v>2014.11</v>
      </c>
      <c r="B152" s="160">
        <f t="shared" si="5"/>
        <v>5698.3899999999994</v>
      </c>
      <c r="C152" s="161">
        <f t="shared" si="4"/>
        <v>5341.5609999999997</v>
      </c>
      <c r="D152" s="87">
        <v>2458.433</v>
      </c>
      <c r="E152" s="88">
        <v>721.64600000000007</v>
      </c>
      <c r="F152" s="88">
        <v>2.2010000000000001</v>
      </c>
      <c r="G152" s="88">
        <v>907.86599999999999</v>
      </c>
      <c r="H152" s="88">
        <v>994.09900000000005</v>
      </c>
      <c r="I152" s="136"/>
      <c r="J152" s="88">
        <v>257.31599999999997</v>
      </c>
      <c r="K152" s="88">
        <v>356.82900000000001</v>
      </c>
      <c r="L152" s="65"/>
      <c r="M152" s="74"/>
    </row>
    <row r="153" spans="1:13" ht="12.75" customHeight="1" x14ac:dyDescent="0.25">
      <c r="A153" s="285">
        <v>2014.12</v>
      </c>
      <c r="B153" s="160">
        <f t="shared" si="5"/>
        <v>8808.41</v>
      </c>
      <c r="C153" s="161">
        <f t="shared" si="4"/>
        <v>7985.83</v>
      </c>
      <c r="D153" s="87">
        <v>3415.82</v>
      </c>
      <c r="E153" s="88">
        <v>1311.67</v>
      </c>
      <c r="F153" s="88">
        <v>4.5199999999999996</v>
      </c>
      <c r="G153" s="88">
        <v>1475.36</v>
      </c>
      <c r="H153" s="88">
        <v>1488.49</v>
      </c>
      <c r="I153" s="136"/>
      <c r="J153" s="88">
        <v>289.97000000000003</v>
      </c>
      <c r="K153" s="88">
        <v>822.58</v>
      </c>
      <c r="L153" s="65"/>
      <c r="M153" s="74"/>
    </row>
    <row r="154" spans="1:13" ht="12.75" customHeight="1" x14ac:dyDescent="0.25">
      <c r="A154" s="285">
        <v>2015.01</v>
      </c>
      <c r="B154" s="160">
        <f t="shared" si="5"/>
        <v>5255.94</v>
      </c>
      <c r="C154" s="161">
        <f t="shared" si="4"/>
        <v>4955.7929999999997</v>
      </c>
      <c r="D154" s="87">
        <v>2304.86</v>
      </c>
      <c r="E154" s="88">
        <v>567.27</v>
      </c>
      <c r="F154" s="88">
        <v>5.0999999999999997E-2</v>
      </c>
      <c r="G154" s="88">
        <v>939.50699999999995</v>
      </c>
      <c r="H154" s="88">
        <v>888.05799999999999</v>
      </c>
      <c r="I154" s="136"/>
      <c r="J154" s="88">
        <v>256.04700000000003</v>
      </c>
      <c r="K154" s="88">
        <v>300.14699999999999</v>
      </c>
      <c r="L154" s="65"/>
      <c r="M154" s="74"/>
    </row>
    <row r="155" spans="1:13" ht="12.75" customHeight="1" x14ac:dyDescent="0.25">
      <c r="A155" s="285">
        <v>2015.02</v>
      </c>
      <c r="B155" s="160">
        <f t="shared" si="5"/>
        <v>5370.4870000000001</v>
      </c>
      <c r="C155" s="161">
        <f t="shared" si="4"/>
        <v>5082.4960000000001</v>
      </c>
      <c r="D155" s="87">
        <v>2208.4</v>
      </c>
      <c r="E155" s="88">
        <v>721.197</v>
      </c>
      <c r="F155" s="88">
        <v>5.0000000000000001E-3</v>
      </c>
      <c r="G155" s="88">
        <v>936.62199999999996</v>
      </c>
      <c r="H155" s="88">
        <v>965.01699999999994</v>
      </c>
      <c r="I155" s="136"/>
      <c r="J155" s="88">
        <v>251.255</v>
      </c>
      <c r="K155" s="88">
        <v>287.99099999999999</v>
      </c>
      <c r="L155" s="65"/>
      <c r="M155" s="74"/>
    </row>
    <row r="156" spans="1:13" ht="12.75" customHeight="1" x14ac:dyDescent="0.25">
      <c r="A156" s="285">
        <v>2015.03</v>
      </c>
      <c r="B156" s="160">
        <f t="shared" si="5"/>
        <v>6030.17</v>
      </c>
      <c r="C156" s="161">
        <f t="shared" si="4"/>
        <v>5392.22</v>
      </c>
      <c r="D156" s="87">
        <v>2531.98</v>
      </c>
      <c r="E156" s="88">
        <v>748.65</v>
      </c>
      <c r="F156" s="88">
        <v>7.46</v>
      </c>
      <c r="G156" s="88">
        <v>952.05</v>
      </c>
      <c r="H156" s="88">
        <v>895.05</v>
      </c>
      <c r="I156" s="136"/>
      <c r="J156" s="88">
        <v>257.02999999999997</v>
      </c>
      <c r="K156" s="88">
        <v>637.95000000000005</v>
      </c>
      <c r="L156" s="65"/>
      <c r="M156" s="74"/>
    </row>
    <row r="157" spans="1:13" ht="12.75" customHeight="1" x14ac:dyDescent="0.25">
      <c r="A157" s="285">
        <v>2015.04</v>
      </c>
      <c r="B157" s="160">
        <f t="shared" si="5"/>
        <v>7475.99</v>
      </c>
      <c r="C157" s="161">
        <f t="shared" si="4"/>
        <v>6924.0099999999993</v>
      </c>
      <c r="D157" s="87">
        <v>3086.61</v>
      </c>
      <c r="E157" s="88">
        <v>956.33</v>
      </c>
      <c r="F157" s="88">
        <v>5.28</v>
      </c>
      <c r="G157" s="88">
        <v>1318.02</v>
      </c>
      <c r="H157" s="88">
        <v>1254.1500000000001</v>
      </c>
      <c r="I157" s="136"/>
      <c r="J157" s="88">
        <v>303.62</v>
      </c>
      <c r="K157" s="88">
        <v>551.98</v>
      </c>
      <c r="L157" s="65"/>
      <c r="M157" s="74"/>
    </row>
    <row r="158" spans="1:13" ht="12.75" customHeight="1" x14ac:dyDescent="0.25">
      <c r="A158" s="285">
        <v>2015.05</v>
      </c>
      <c r="B158" s="160">
        <f t="shared" si="5"/>
        <v>7302.98</v>
      </c>
      <c r="C158" s="161">
        <f t="shared" si="4"/>
        <v>6664.9299999999994</v>
      </c>
      <c r="D158" s="87">
        <v>2934.98</v>
      </c>
      <c r="E158" s="88">
        <v>1073.08</v>
      </c>
      <c r="F158" s="88">
        <v>1.04</v>
      </c>
      <c r="G158" s="88">
        <v>1185.77</v>
      </c>
      <c r="H158" s="88">
        <v>1167.1199999999999</v>
      </c>
      <c r="I158" s="136"/>
      <c r="J158" s="88">
        <v>302.94</v>
      </c>
      <c r="K158" s="88">
        <v>638.04999999999995</v>
      </c>
      <c r="L158" s="65"/>
      <c r="M158" s="74"/>
    </row>
    <row r="159" spans="1:13" ht="12.75" customHeight="1" x14ac:dyDescent="0.25">
      <c r="A159" s="285">
        <v>2015.06</v>
      </c>
      <c r="B159" s="160">
        <f t="shared" si="5"/>
        <v>8949.74</v>
      </c>
      <c r="C159" s="161">
        <f t="shared" si="4"/>
        <v>8361.98</v>
      </c>
      <c r="D159" s="87">
        <v>3978.4</v>
      </c>
      <c r="E159" s="88">
        <v>1001.76</v>
      </c>
      <c r="F159" s="88">
        <v>0.21</v>
      </c>
      <c r="G159" s="88">
        <v>1701.05</v>
      </c>
      <c r="H159" s="88">
        <v>1394.32</v>
      </c>
      <c r="I159" s="136"/>
      <c r="J159" s="88">
        <v>286.24</v>
      </c>
      <c r="K159" s="88">
        <v>587.76</v>
      </c>
      <c r="L159" s="65"/>
      <c r="M159" s="74"/>
    </row>
    <row r="160" spans="1:13" ht="12.75" customHeight="1" x14ac:dyDescent="0.25">
      <c r="A160" s="285">
        <v>2015.07</v>
      </c>
      <c r="B160" s="160">
        <f t="shared" si="5"/>
        <v>7733.7</v>
      </c>
      <c r="C160" s="161">
        <f t="shared" si="4"/>
        <v>7066.33</v>
      </c>
      <c r="D160" s="87">
        <v>3158.79</v>
      </c>
      <c r="E160" s="88">
        <v>1043.3699999999999</v>
      </c>
      <c r="F160" s="88">
        <v>9.77</v>
      </c>
      <c r="G160" s="88">
        <v>1266.48</v>
      </c>
      <c r="H160" s="88">
        <v>1273.3499999999999</v>
      </c>
      <c r="I160" s="136"/>
      <c r="J160" s="88">
        <v>314.57</v>
      </c>
      <c r="K160" s="88">
        <v>667.37</v>
      </c>
      <c r="L160" s="65"/>
      <c r="M160" s="74"/>
    </row>
    <row r="161" spans="1:13" ht="12.75" customHeight="1" x14ac:dyDescent="0.25">
      <c r="A161" s="285">
        <v>2015.08</v>
      </c>
      <c r="B161" s="160">
        <f t="shared" si="5"/>
        <v>7446.0600000000013</v>
      </c>
      <c r="C161" s="161">
        <f t="shared" si="4"/>
        <v>6893.5800000000008</v>
      </c>
      <c r="D161" s="87">
        <v>3161.61</v>
      </c>
      <c r="E161" s="88">
        <v>978.05</v>
      </c>
      <c r="F161" s="88">
        <v>8.06</v>
      </c>
      <c r="G161" s="88">
        <v>1279.6300000000001</v>
      </c>
      <c r="H161" s="88">
        <v>1123.8</v>
      </c>
      <c r="I161" s="136"/>
      <c r="J161" s="88">
        <v>342.43</v>
      </c>
      <c r="K161" s="88">
        <v>552.48</v>
      </c>
      <c r="L161" s="65"/>
      <c r="M161" s="74"/>
    </row>
    <row r="162" spans="1:13" ht="12.75" customHeight="1" x14ac:dyDescent="0.25">
      <c r="A162" s="285">
        <v>2015.09</v>
      </c>
      <c r="B162" s="160">
        <f t="shared" si="5"/>
        <v>7791.51</v>
      </c>
      <c r="C162" s="161">
        <f t="shared" si="4"/>
        <v>7106.33</v>
      </c>
      <c r="D162" s="87">
        <v>3209.5</v>
      </c>
      <c r="E162" s="88">
        <v>1057.26</v>
      </c>
      <c r="F162" s="88">
        <v>0.86</v>
      </c>
      <c r="G162" s="88">
        <v>1244.46</v>
      </c>
      <c r="H162" s="88">
        <v>1248.6300000000001</v>
      </c>
      <c r="I162" s="136"/>
      <c r="J162" s="88">
        <v>345.62</v>
      </c>
      <c r="K162" s="88">
        <v>685.18</v>
      </c>
      <c r="L162" s="65"/>
      <c r="M162" s="74"/>
    </row>
    <row r="163" spans="1:13" ht="12.75" customHeight="1" x14ac:dyDescent="0.25">
      <c r="A163" s="285">
        <v>2015.1</v>
      </c>
      <c r="B163" s="160">
        <f t="shared" si="5"/>
        <v>7607.73</v>
      </c>
      <c r="C163" s="161">
        <f t="shared" si="4"/>
        <v>7146.2599999999993</v>
      </c>
      <c r="D163" s="87">
        <v>3171.75</v>
      </c>
      <c r="E163" s="88">
        <v>1125.6400000000001</v>
      </c>
      <c r="F163" s="88">
        <v>7.19</v>
      </c>
      <c r="G163" s="88">
        <v>1279.3599999999999</v>
      </c>
      <c r="H163" s="88">
        <v>1227.8499999999999</v>
      </c>
      <c r="I163" s="136"/>
      <c r="J163" s="88">
        <v>334.47</v>
      </c>
      <c r="K163" s="88">
        <v>461.47</v>
      </c>
      <c r="L163" s="65"/>
      <c r="M163" s="74"/>
    </row>
    <row r="164" spans="1:13" ht="12.75" customHeight="1" x14ac:dyDescent="0.25">
      <c r="A164" s="285">
        <v>2015.11</v>
      </c>
      <c r="B164" s="160">
        <f t="shared" si="5"/>
        <v>7545.9199999999992</v>
      </c>
      <c r="C164" s="161">
        <f t="shared" si="4"/>
        <v>7078.0399999999991</v>
      </c>
      <c r="D164" s="87">
        <v>3172.73</v>
      </c>
      <c r="E164" s="88">
        <v>1042.06</v>
      </c>
      <c r="F164" s="88">
        <v>6.16</v>
      </c>
      <c r="G164" s="88">
        <v>1295.1199999999999</v>
      </c>
      <c r="H164" s="88">
        <v>1197.06</v>
      </c>
      <c r="I164" s="136"/>
      <c r="J164" s="88">
        <v>364.91</v>
      </c>
      <c r="K164" s="88">
        <v>467.88</v>
      </c>
      <c r="L164" s="65"/>
      <c r="M164" s="74"/>
    </row>
    <row r="165" spans="1:13" ht="12.75" customHeight="1" x14ac:dyDescent="0.25">
      <c r="A165" s="285">
        <v>2015.12</v>
      </c>
      <c r="B165" s="160">
        <f t="shared" si="5"/>
        <v>11917.88</v>
      </c>
      <c r="C165" s="161">
        <f t="shared" si="4"/>
        <v>10746.74</v>
      </c>
      <c r="D165" s="87">
        <v>4517.3900000000003</v>
      </c>
      <c r="E165" s="88">
        <v>1728.4500000000003</v>
      </c>
      <c r="F165" s="88">
        <v>24.51</v>
      </c>
      <c r="G165" s="88">
        <v>1833.99</v>
      </c>
      <c r="H165" s="88">
        <v>2294.35</v>
      </c>
      <c r="I165" s="136"/>
      <c r="J165" s="88">
        <v>348.05</v>
      </c>
      <c r="K165" s="88">
        <v>1171.1399999999999</v>
      </c>
      <c r="L165" s="65"/>
      <c r="M165" s="74"/>
    </row>
    <row r="166" spans="1:13" ht="12.75" customHeight="1" x14ac:dyDescent="0.25">
      <c r="A166" s="285">
        <v>2016.01</v>
      </c>
      <c r="B166" s="160">
        <f t="shared" si="5"/>
        <v>7549.72</v>
      </c>
      <c r="C166" s="161">
        <f t="shared" si="4"/>
        <v>7336.75</v>
      </c>
      <c r="D166" s="87">
        <v>3136.74</v>
      </c>
      <c r="E166" s="88">
        <v>776.08</v>
      </c>
      <c r="F166" s="88">
        <v>1.37</v>
      </c>
      <c r="G166" s="88">
        <v>1682.92</v>
      </c>
      <c r="H166" s="88">
        <v>1391.67</v>
      </c>
      <c r="I166" s="136"/>
      <c r="J166" s="88">
        <v>347.97</v>
      </c>
      <c r="K166" s="88">
        <v>212.97</v>
      </c>
      <c r="L166" s="65"/>
      <c r="M166" s="74"/>
    </row>
    <row r="167" spans="1:13" ht="12.75" customHeight="1" x14ac:dyDescent="0.25">
      <c r="A167" s="285">
        <v>2016.02</v>
      </c>
      <c r="B167" s="160">
        <f t="shared" si="5"/>
        <v>7064.9800000000005</v>
      </c>
      <c r="C167" s="161">
        <f t="shared" si="4"/>
        <v>6716.22</v>
      </c>
      <c r="D167" s="87">
        <v>3033.68</v>
      </c>
      <c r="E167" s="88">
        <v>932.05</v>
      </c>
      <c r="F167" s="88">
        <v>4.28</v>
      </c>
      <c r="G167" s="88">
        <v>1195.42</v>
      </c>
      <c r="H167" s="88">
        <v>1226.47</v>
      </c>
      <c r="I167" s="136"/>
      <c r="J167" s="88">
        <v>324.32</v>
      </c>
      <c r="K167" s="88">
        <v>348.76</v>
      </c>
      <c r="L167" s="65"/>
      <c r="M167" s="74"/>
    </row>
    <row r="168" spans="1:13" ht="12.75" customHeight="1" x14ac:dyDescent="0.25">
      <c r="A168" s="285">
        <v>2016.03</v>
      </c>
      <c r="B168" s="160">
        <f t="shared" si="5"/>
        <v>9040.73</v>
      </c>
      <c r="C168" s="161">
        <f t="shared" si="4"/>
        <v>8382.19</v>
      </c>
      <c r="D168" s="87">
        <v>3882.37</v>
      </c>
      <c r="E168" s="88">
        <v>1155.9000000000001</v>
      </c>
      <c r="F168" s="88">
        <v>14.51</v>
      </c>
      <c r="G168" s="88">
        <v>1294.98</v>
      </c>
      <c r="H168" s="88">
        <v>1653.82</v>
      </c>
      <c r="I168" s="136"/>
      <c r="J168" s="88">
        <v>380.61</v>
      </c>
      <c r="K168" s="88">
        <v>658.54</v>
      </c>
      <c r="L168" s="65"/>
      <c r="M168" s="74"/>
    </row>
    <row r="169" spans="1:13" ht="12.75" customHeight="1" x14ac:dyDescent="0.25">
      <c r="A169" s="285">
        <v>2016.04</v>
      </c>
      <c r="B169" s="160">
        <f t="shared" si="5"/>
        <v>9210.9600000000009</v>
      </c>
      <c r="C169" s="161">
        <f t="shared" si="4"/>
        <v>8645.44</v>
      </c>
      <c r="D169" s="87">
        <v>3889.79</v>
      </c>
      <c r="E169" s="88">
        <v>1162.02</v>
      </c>
      <c r="F169" s="88">
        <v>29.2</v>
      </c>
      <c r="G169" s="88">
        <v>1687.32</v>
      </c>
      <c r="H169" s="88">
        <v>1551.57</v>
      </c>
      <c r="I169" s="136"/>
      <c r="J169" s="88">
        <v>325.54000000000002</v>
      </c>
      <c r="K169" s="88">
        <v>565.52</v>
      </c>
      <c r="L169" s="65"/>
      <c r="M169" s="74"/>
    </row>
    <row r="170" spans="1:13" ht="12.75" customHeight="1" x14ac:dyDescent="0.25">
      <c r="A170" s="285">
        <v>2016.05</v>
      </c>
      <c r="B170" s="160">
        <f t="shared" si="5"/>
        <v>9412.51</v>
      </c>
      <c r="C170" s="161">
        <f t="shared" si="4"/>
        <v>8706.85</v>
      </c>
      <c r="D170" s="87">
        <v>3852.4</v>
      </c>
      <c r="E170" s="88">
        <v>1192.95</v>
      </c>
      <c r="F170" s="88">
        <v>35.54</v>
      </c>
      <c r="G170" s="88">
        <v>1541.35</v>
      </c>
      <c r="H170" s="88">
        <v>1670.17</v>
      </c>
      <c r="I170" s="136"/>
      <c r="J170" s="88">
        <v>414.44</v>
      </c>
      <c r="K170" s="88">
        <v>705.66</v>
      </c>
      <c r="L170" s="65"/>
      <c r="M170" s="74"/>
    </row>
    <row r="171" spans="1:13" ht="12.75" customHeight="1" x14ac:dyDescent="0.25">
      <c r="A171" s="285">
        <v>2016.06</v>
      </c>
      <c r="B171" s="160">
        <f t="shared" si="5"/>
        <v>12223.17</v>
      </c>
      <c r="C171" s="161">
        <f t="shared" si="4"/>
        <v>11377.17</v>
      </c>
      <c r="D171" s="87">
        <v>5390.89</v>
      </c>
      <c r="E171" s="88">
        <v>1224.5999999999999</v>
      </c>
      <c r="F171" s="88">
        <v>18.64</v>
      </c>
      <c r="G171" s="88">
        <v>2337.5500000000002</v>
      </c>
      <c r="H171" s="88">
        <v>2001.83</v>
      </c>
      <c r="I171" s="136"/>
      <c r="J171" s="88">
        <v>403.66</v>
      </c>
      <c r="K171" s="88">
        <v>846</v>
      </c>
      <c r="L171" s="65"/>
      <c r="M171" s="74"/>
    </row>
    <row r="172" spans="1:13" ht="12.75" customHeight="1" x14ac:dyDescent="0.25">
      <c r="A172" s="285">
        <v>2016.07</v>
      </c>
      <c r="B172" s="160">
        <f t="shared" si="5"/>
        <v>10491.84</v>
      </c>
      <c r="C172" s="161">
        <f t="shared" si="4"/>
        <v>9575.64</v>
      </c>
      <c r="D172" s="87">
        <v>4209.2</v>
      </c>
      <c r="E172" s="88">
        <v>1374.98</v>
      </c>
      <c r="F172" s="88">
        <v>19.52</v>
      </c>
      <c r="G172" s="88">
        <v>1709</v>
      </c>
      <c r="H172" s="88">
        <v>1833.14</v>
      </c>
      <c r="I172" s="136"/>
      <c r="J172" s="88">
        <v>429.8</v>
      </c>
      <c r="K172" s="88">
        <v>916.2</v>
      </c>
      <c r="L172" s="65"/>
      <c r="M172" s="74"/>
    </row>
    <row r="173" spans="1:13" ht="12.75" customHeight="1" x14ac:dyDescent="0.25">
      <c r="A173" s="285">
        <v>2016.08</v>
      </c>
      <c r="B173" s="160">
        <f t="shared" si="5"/>
        <v>10777.14</v>
      </c>
      <c r="C173" s="161">
        <f t="shared" si="4"/>
        <v>9852.43</v>
      </c>
      <c r="D173" s="87">
        <v>4144.17</v>
      </c>
      <c r="E173" s="88">
        <v>1530.02</v>
      </c>
      <c r="F173" s="88">
        <v>42.23</v>
      </c>
      <c r="G173" s="88">
        <v>1717.51</v>
      </c>
      <c r="H173" s="88">
        <v>1848.45</v>
      </c>
      <c r="I173" s="136"/>
      <c r="J173" s="88">
        <v>570.04999999999995</v>
      </c>
      <c r="K173" s="88">
        <v>924.71</v>
      </c>
      <c r="L173" s="65"/>
      <c r="M173" s="74"/>
    </row>
    <row r="174" spans="1:13" ht="12.75" customHeight="1" x14ac:dyDescent="0.25">
      <c r="A174" s="285">
        <v>2016.09</v>
      </c>
      <c r="B174" s="160">
        <f t="shared" si="5"/>
        <v>10368.76</v>
      </c>
      <c r="C174" s="161">
        <f t="shared" si="4"/>
        <v>9398.5</v>
      </c>
      <c r="D174" s="87">
        <v>4208.53</v>
      </c>
      <c r="E174" s="88">
        <v>1302.07</v>
      </c>
      <c r="F174" s="88">
        <v>34.39</v>
      </c>
      <c r="G174" s="88">
        <v>1564.2</v>
      </c>
      <c r="H174" s="88">
        <v>1866.91</v>
      </c>
      <c r="I174" s="136"/>
      <c r="J174" s="88">
        <v>422.4</v>
      </c>
      <c r="K174" s="88">
        <v>970.26</v>
      </c>
      <c r="L174" s="65"/>
      <c r="M174" s="74"/>
    </row>
    <row r="175" spans="1:13" ht="12.75" customHeight="1" x14ac:dyDescent="0.25">
      <c r="A175" s="285">
        <v>2016.1</v>
      </c>
      <c r="B175" s="160">
        <f t="shared" si="5"/>
        <v>10451.449999999999</v>
      </c>
      <c r="C175" s="161">
        <f t="shared" si="4"/>
        <v>9569.2699999999986</v>
      </c>
      <c r="D175" s="87">
        <v>4206.24</v>
      </c>
      <c r="E175" s="88">
        <v>1456.65</v>
      </c>
      <c r="F175" s="88">
        <v>14.07</v>
      </c>
      <c r="G175" s="88">
        <v>1702.06</v>
      </c>
      <c r="H175" s="88">
        <v>1720.84</v>
      </c>
      <c r="I175" s="136"/>
      <c r="J175" s="88">
        <v>469.41</v>
      </c>
      <c r="K175" s="88">
        <v>882.18</v>
      </c>
      <c r="L175" s="65"/>
      <c r="M175" s="74"/>
    </row>
    <row r="176" spans="1:13" ht="12.75" customHeight="1" x14ac:dyDescent="0.25">
      <c r="A176" s="285">
        <v>2016.11</v>
      </c>
      <c r="B176" s="160">
        <f t="shared" si="5"/>
        <v>11535.609999999999</v>
      </c>
      <c r="C176" s="161">
        <f t="shared" si="4"/>
        <v>10268.959999999999</v>
      </c>
      <c r="D176" s="87">
        <v>4261.3500000000004</v>
      </c>
      <c r="E176" s="88">
        <v>1561.14</v>
      </c>
      <c r="F176" s="88">
        <v>52.37</v>
      </c>
      <c r="G176" s="88">
        <v>1767.73</v>
      </c>
      <c r="H176" s="88">
        <v>2180.64</v>
      </c>
      <c r="I176" s="136"/>
      <c r="J176" s="88">
        <v>445.73</v>
      </c>
      <c r="K176" s="88">
        <v>1266.6500000000001</v>
      </c>
      <c r="L176" s="65"/>
      <c r="M176" s="74"/>
    </row>
    <row r="177" spans="1:13" ht="12.75" customHeight="1" x14ac:dyDescent="0.25">
      <c r="A177" s="285">
        <v>2016.12</v>
      </c>
      <c r="B177" s="160">
        <f t="shared" si="5"/>
        <v>15985.560000000001</v>
      </c>
      <c r="C177" s="161">
        <f t="shared" si="4"/>
        <v>13686.78</v>
      </c>
      <c r="D177" s="87">
        <v>6125.41</v>
      </c>
      <c r="E177" s="88">
        <v>1779.55</v>
      </c>
      <c r="F177" s="88">
        <v>60.98</v>
      </c>
      <c r="G177" s="88">
        <v>2574.48</v>
      </c>
      <c r="H177" s="88">
        <v>2709.61</v>
      </c>
      <c r="I177" s="136"/>
      <c r="J177" s="88">
        <v>436.75</v>
      </c>
      <c r="K177" s="88">
        <v>2298.7800000000002</v>
      </c>
      <c r="L177" s="65"/>
      <c r="M177" s="74"/>
    </row>
    <row r="178" spans="1:13" ht="12.75" customHeight="1" x14ac:dyDescent="0.25">
      <c r="A178" s="285">
        <v>2017.01</v>
      </c>
      <c r="B178" s="160">
        <f t="shared" si="5"/>
        <v>10735.609999999999</v>
      </c>
      <c r="C178" s="161">
        <f t="shared" si="4"/>
        <v>10110.969999999999</v>
      </c>
      <c r="D178" s="87">
        <v>4364.28</v>
      </c>
      <c r="E178" s="88">
        <v>1421.53</v>
      </c>
      <c r="F178" s="88">
        <v>25.95</v>
      </c>
      <c r="G178" s="88">
        <v>1744.03</v>
      </c>
      <c r="H178" s="88">
        <v>2111.7399999999998</v>
      </c>
      <c r="I178" s="136"/>
      <c r="J178" s="88">
        <v>443.44</v>
      </c>
      <c r="K178" s="88">
        <v>624.64</v>
      </c>
      <c r="L178" s="65"/>
      <c r="M178" s="74"/>
    </row>
    <row r="179" spans="1:13" ht="12.75" customHeight="1" x14ac:dyDescent="0.25">
      <c r="A179" s="285">
        <v>2017.02</v>
      </c>
      <c r="B179" s="160">
        <f t="shared" si="5"/>
        <v>10258.58</v>
      </c>
      <c r="C179" s="161">
        <f t="shared" si="4"/>
        <v>9460.2800000000007</v>
      </c>
      <c r="D179" s="87">
        <v>4133.3900000000003</v>
      </c>
      <c r="E179" s="88">
        <v>1229.0899999999999</v>
      </c>
      <c r="F179" s="88">
        <v>37.090000000000003</v>
      </c>
      <c r="G179" s="88">
        <v>1533.04</v>
      </c>
      <c r="H179" s="88">
        <v>2117.42</v>
      </c>
      <c r="I179" s="136"/>
      <c r="J179" s="88">
        <v>410.25</v>
      </c>
      <c r="K179" s="88">
        <v>798.3</v>
      </c>
      <c r="L179" s="65"/>
      <c r="M179" s="74"/>
    </row>
    <row r="180" spans="1:13" ht="12.75" customHeight="1" x14ac:dyDescent="0.25">
      <c r="A180" s="285">
        <v>2017.03</v>
      </c>
      <c r="B180" s="160">
        <f t="shared" si="5"/>
        <v>11467.04</v>
      </c>
      <c r="C180" s="161">
        <f t="shared" si="4"/>
        <v>10207.67</v>
      </c>
      <c r="D180" s="87">
        <v>4371.38</v>
      </c>
      <c r="E180" s="88">
        <v>1493.92</v>
      </c>
      <c r="F180" s="88">
        <v>-9.67</v>
      </c>
      <c r="G180" s="88">
        <v>1963.94</v>
      </c>
      <c r="H180" s="88">
        <v>1930.53</v>
      </c>
      <c r="I180" s="136"/>
      <c r="J180" s="88">
        <v>457.57</v>
      </c>
      <c r="K180" s="88">
        <v>1259.3699999999999</v>
      </c>
      <c r="L180" s="65"/>
      <c r="M180" s="74"/>
    </row>
    <row r="181" spans="1:13" ht="12.75" customHeight="1" x14ac:dyDescent="0.25">
      <c r="A181" s="285">
        <v>2017.04</v>
      </c>
      <c r="B181" s="160">
        <f t="shared" si="5"/>
        <v>12253.159999999998</v>
      </c>
      <c r="C181" s="161">
        <f t="shared" si="4"/>
        <v>11017.749999999998</v>
      </c>
      <c r="D181" s="87">
        <v>4806.3</v>
      </c>
      <c r="E181" s="88">
        <v>1733.95</v>
      </c>
      <c r="F181" s="88">
        <v>148.54</v>
      </c>
      <c r="G181" s="88">
        <v>2092.9899999999998</v>
      </c>
      <c r="H181" s="88">
        <v>1750.71</v>
      </c>
      <c r="I181" s="136"/>
      <c r="J181" s="88">
        <v>485.26</v>
      </c>
      <c r="K181" s="88">
        <v>1235.4100000000001</v>
      </c>
      <c r="L181" s="65"/>
      <c r="M181" s="74"/>
    </row>
    <row r="182" spans="1:13" ht="12.75" customHeight="1" x14ac:dyDescent="0.25">
      <c r="A182" s="285">
        <v>2017.05</v>
      </c>
      <c r="B182" s="160">
        <f t="shared" si="5"/>
        <v>14093.91</v>
      </c>
      <c r="C182" s="161">
        <f t="shared" si="4"/>
        <v>12521.7</v>
      </c>
      <c r="D182" s="87">
        <v>5679.7</v>
      </c>
      <c r="E182" s="88">
        <v>1863.89</v>
      </c>
      <c r="F182" s="88">
        <v>21.3</v>
      </c>
      <c r="G182" s="88">
        <v>2327.17</v>
      </c>
      <c r="H182" s="88">
        <v>2135.06</v>
      </c>
      <c r="I182" s="136"/>
      <c r="J182" s="88">
        <v>494.58</v>
      </c>
      <c r="K182" s="88">
        <v>1572.21</v>
      </c>
      <c r="L182" s="65"/>
      <c r="M182" s="74"/>
    </row>
    <row r="183" spans="1:13" ht="12.75" customHeight="1" x14ac:dyDescent="0.25">
      <c r="A183" s="285">
        <v>2017.06</v>
      </c>
      <c r="B183" s="160">
        <f t="shared" si="5"/>
        <v>16703.150000000001</v>
      </c>
      <c r="C183" s="161">
        <f t="shared" si="4"/>
        <v>14962.29</v>
      </c>
      <c r="D183" s="87">
        <v>6892.12</v>
      </c>
      <c r="E183" s="88">
        <v>1607.06</v>
      </c>
      <c r="F183" s="88">
        <v>4.09</v>
      </c>
      <c r="G183" s="88">
        <v>3065.84</v>
      </c>
      <c r="H183" s="88">
        <v>2944.69</v>
      </c>
      <c r="I183" s="136"/>
      <c r="J183" s="88">
        <v>448.49</v>
      </c>
      <c r="K183" s="88">
        <v>1740.86</v>
      </c>
      <c r="L183" s="65"/>
      <c r="M183" s="74"/>
    </row>
    <row r="184" spans="1:13" ht="12.75" customHeight="1" x14ac:dyDescent="0.25">
      <c r="A184" s="285">
        <v>2017.07</v>
      </c>
      <c r="B184" s="160">
        <f t="shared" si="5"/>
        <v>13719.27</v>
      </c>
      <c r="C184" s="161">
        <f t="shared" si="4"/>
        <v>11950.82</v>
      </c>
      <c r="D184" s="87">
        <v>5321.75</v>
      </c>
      <c r="E184" s="88">
        <v>1810.61</v>
      </c>
      <c r="F184" s="88">
        <v>1.41</v>
      </c>
      <c r="G184" s="88">
        <v>2211.7199999999998</v>
      </c>
      <c r="H184" s="88">
        <v>2025.66</v>
      </c>
      <c r="I184" s="136"/>
      <c r="J184" s="88">
        <v>579.66999999999996</v>
      </c>
      <c r="K184" s="88">
        <v>1768.45</v>
      </c>
      <c r="L184" s="65"/>
      <c r="M184" s="74"/>
    </row>
    <row r="185" spans="1:13" ht="12.75" customHeight="1" x14ac:dyDescent="0.25">
      <c r="A185" s="285">
        <v>2017.08</v>
      </c>
      <c r="B185" s="160">
        <f t="shared" si="5"/>
        <v>14284.23</v>
      </c>
      <c r="C185" s="161">
        <f t="shared" si="4"/>
        <v>12505.92</v>
      </c>
      <c r="D185" s="87">
        <v>5330.28</v>
      </c>
      <c r="E185" s="88">
        <v>2085.87</v>
      </c>
      <c r="F185" s="88">
        <v>1.54</v>
      </c>
      <c r="G185" s="88">
        <v>2239.9</v>
      </c>
      <c r="H185" s="88">
        <v>2257.69</v>
      </c>
      <c r="I185" s="136"/>
      <c r="J185" s="88">
        <v>590.64</v>
      </c>
      <c r="K185" s="88">
        <v>1778.31</v>
      </c>
      <c r="L185" s="65"/>
      <c r="M185" s="74"/>
    </row>
    <row r="186" spans="1:13" ht="12.75" customHeight="1" x14ac:dyDescent="0.25">
      <c r="A186" s="285">
        <v>2017.09</v>
      </c>
      <c r="B186" s="160">
        <f t="shared" si="5"/>
        <v>14553.38</v>
      </c>
      <c r="C186" s="161">
        <f t="shared" si="4"/>
        <v>12653.91</v>
      </c>
      <c r="D186" s="87">
        <v>5436.72</v>
      </c>
      <c r="E186" s="88">
        <v>1857.45</v>
      </c>
      <c r="F186" s="88">
        <v>189.95</v>
      </c>
      <c r="G186" s="88">
        <v>2222.1999999999998</v>
      </c>
      <c r="H186" s="88">
        <v>2401.15</v>
      </c>
      <c r="I186" s="136"/>
      <c r="J186" s="88">
        <v>546.44000000000005</v>
      </c>
      <c r="K186" s="88">
        <v>1899.47</v>
      </c>
      <c r="L186" s="65"/>
      <c r="M186" s="74"/>
    </row>
    <row r="187" spans="1:13" ht="12.75" customHeight="1" x14ac:dyDescent="0.25">
      <c r="A187" s="285">
        <v>2017.1</v>
      </c>
      <c r="B187" s="160">
        <f t="shared" si="5"/>
        <v>14659.73</v>
      </c>
      <c r="C187" s="161">
        <f t="shared" si="4"/>
        <v>13033.24</v>
      </c>
      <c r="D187" s="87">
        <v>5497.55</v>
      </c>
      <c r="E187" s="88">
        <v>2033.17</v>
      </c>
      <c r="F187" s="88">
        <v>156.80000000000001</v>
      </c>
      <c r="G187" s="88">
        <v>2235.4699999999998</v>
      </c>
      <c r="H187" s="88">
        <v>2552.37</v>
      </c>
      <c r="I187" s="136"/>
      <c r="J187" s="88">
        <v>557.88</v>
      </c>
      <c r="K187" s="88">
        <v>1626.49</v>
      </c>
      <c r="L187" s="65"/>
      <c r="M187" s="74"/>
    </row>
    <row r="188" spans="1:13" ht="12.75" customHeight="1" x14ac:dyDescent="0.25">
      <c r="A188" s="285">
        <v>2017.11</v>
      </c>
      <c r="B188" s="160">
        <f t="shared" si="5"/>
        <v>13703.01</v>
      </c>
      <c r="C188" s="161">
        <f t="shared" si="4"/>
        <v>12039.68</v>
      </c>
      <c r="D188" s="87">
        <v>5397.84</v>
      </c>
      <c r="E188" s="88">
        <v>1827.75</v>
      </c>
      <c r="F188" s="88">
        <v>20.41</v>
      </c>
      <c r="G188" s="88">
        <v>2218.84</v>
      </c>
      <c r="H188" s="88">
        <v>2050.8200000000002</v>
      </c>
      <c r="I188" s="136"/>
      <c r="J188" s="88">
        <v>524.02</v>
      </c>
      <c r="K188" s="88">
        <v>1663.33</v>
      </c>
      <c r="L188" s="65"/>
      <c r="M188" s="74"/>
    </row>
    <row r="189" spans="1:13" ht="12.75" customHeight="1" x14ac:dyDescent="0.25">
      <c r="A189" s="285">
        <v>2017.12</v>
      </c>
      <c r="B189" s="160">
        <f t="shared" si="5"/>
        <v>21710.09</v>
      </c>
      <c r="C189" s="161">
        <f t="shared" si="4"/>
        <v>18235.87</v>
      </c>
      <c r="D189" s="87">
        <v>7506.5</v>
      </c>
      <c r="E189" s="88">
        <v>2404.77</v>
      </c>
      <c r="F189" s="88">
        <v>10.76</v>
      </c>
      <c r="G189" s="88">
        <v>3339.27</v>
      </c>
      <c r="H189" s="88">
        <v>4400.7</v>
      </c>
      <c r="I189" s="136"/>
      <c r="J189" s="88">
        <v>573.87</v>
      </c>
      <c r="K189" s="88">
        <v>3474.22</v>
      </c>
      <c r="L189" s="65"/>
      <c r="M189" s="74"/>
    </row>
    <row r="190" spans="1:13" ht="12.75" customHeight="1" x14ac:dyDescent="0.25">
      <c r="A190" s="285">
        <v>2018.01</v>
      </c>
      <c r="B190" s="160">
        <f t="shared" si="5"/>
        <v>13142.63</v>
      </c>
      <c r="C190" s="161">
        <f t="shared" si="4"/>
        <v>12527.16</v>
      </c>
      <c r="D190" s="87">
        <v>5306.68</v>
      </c>
      <c r="E190" s="88">
        <v>2095.14</v>
      </c>
      <c r="F190" s="88">
        <v>6.77</v>
      </c>
      <c r="G190" s="88">
        <v>2270.5100000000002</v>
      </c>
      <c r="H190" s="88">
        <v>2301.2399999999998</v>
      </c>
      <c r="I190" s="136"/>
      <c r="J190" s="88">
        <v>546.82000000000005</v>
      </c>
      <c r="K190" s="88">
        <v>615.47</v>
      </c>
      <c r="L190" s="65"/>
      <c r="M190" s="74"/>
    </row>
    <row r="191" spans="1:13" ht="12.75" customHeight="1" x14ac:dyDescent="0.25">
      <c r="A191" s="285">
        <v>2018.02</v>
      </c>
      <c r="B191" s="160">
        <f t="shared" si="5"/>
        <v>13770.77</v>
      </c>
      <c r="C191" s="161">
        <f t="shared" si="4"/>
        <v>12263.550000000001</v>
      </c>
      <c r="D191" s="87">
        <v>5291.89</v>
      </c>
      <c r="E191" s="88">
        <v>1668.39</v>
      </c>
      <c r="F191" s="88">
        <v>6.79</v>
      </c>
      <c r="G191" s="88">
        <v>2307.9</v>
      </c>
      <c r="H191" s="88">
        <v>2486.09</v>
      </c>
      <c r="I191" s="136"/>
      <c r="J191" s="88">
        <v>502.49</v>
      </c>
      <c r="K191" s="88">
        <v>1507.22</v>
      </c>
      <c r="L191" s="65"/>
      <c r="M191" s="74"/>
    </row>
    <row r="192" spans="1:13" ht="12.75" customHeight="1" x14ac:dyDescent="0.25">
      <c r="A192" s="285">
        <v>2018.03</v>
      </c>
      <c r="B192" s="160">
        <f t="shared" si="5"/>
        <v>15256.47</v>
      </c>
      <c r="C192" s="161">
        <f t="shared" si="4"/>
        <v>13322.949999999999</v>
      </c>
      <c r="D192" s="87">
        <v>5308.58</v>
      </c>
      <c r="E192" s="88">
        <v>2273.91</v>
      </c>
      <c r="F192" s="88">
        <v>211.86</v>
      </c>
      <c r="G192" s="88">
        <v>2321.41</v>
      </c>
      <c r="H192" s="88">
        <v>2677.41</v>
      </c>
      <c r="I192" s="136"/>
      <c r="J192" s="88">
        <v>529.78</v>
      </c>
      <c r="K192" s="88">
        <v>1933.52</v>
      </c>
      <c r="L192" s="65"/>
      <c r="M192" s="74"/>
    </row>
    <row r="193" spans="1:13" ht="12.75" customHeight="1" x14ac:dyDescent="0.25">
      <c r="A193" s="285">
        <v>2018.04</v>
      </c>
      <c r="B193" s="160">
        <f t="shared" si="5"/>
        <v>14796.81</v>
      </c>
      <c r="C193" s="161">
        <f t="shared" si="4"/>
        <v>12971.59</v>
      </c>
      <c r="D193" s="87">
        <v>5878.34</v>
      </c>
      <c r="E193" s="88">
        <v>1582.36</v>
      </c>
      <c r="F193" s="88">
        <v>196.3</v>
      </c>
      <c r="G193" s="88">
        <v>2488.4299999999998</v>
      </c>
      <c r="H193" s="88">
        <v>2283.4899999999998</v>
      </c>
      <c r="I193" s="136"/>
      <c r="J193" s="88">
        <v>542.66999999999996</v>
      </c>
      <c r="K193" s="88">
        <v>1825.22</v>
      </c>
      <c r="L193" s="65"/>
      <c r="M193" s="74"/>
    </row>
    <row r="194" spans="1:13" ht="12.75" customHeight="1" x14ac:dyDescent="0.25">
      <c r="A194" s="285">
        <v>2018.05</v>
      </c>
      <c r="B194" s="160">
        <f t="shared" si="5"/>
        <v>17430.82</v>
      </c>
      <c r="C194" s="161">
        <f t="shared" si="4"/>
        <v>15510.34</v>
      </c>
      <c r="D194" s="87">
        <v>6659.48</v>
      </c>
      <c r="E194" s="88">
        <v>2402.5700000000002</v>
      </c>
      <c r="F194" s="88">
        <v>15.38</v>
      </c>
      <c r="G194" s="88">
        <v>2753.5</v>
      </c>
      <c r="H194" s="88">
        <v>3068.62</v>
      </c>
      <c r="I194" s="136"/>
      <c r="J194" s="88">
        <v>610.79</v>
      </c>
      <c r="K194" s="88">
        <v>1920.48</v>
      </c>
      <c r="L194" s="65"/>
      <c r="M194" s="74"/>
    </row>
    <row r="195" spans="1:13" ht="12.75" customHeight="1" x14ac:dyDescent="0.25">
      <c r="A195" s="285">
        <v>2018.06</v>
      </c>
      <c r="B195" s="160">
        <f t="shared" si="5"/>
        <v>19688</v>
      </c>
      <c r="C195" s="161">
        <f t="shared" si="4"/>
        <v>17900</v>
      </c>
      <c r="D195" s="87">
        <v>8160.9</v>
      </c>
      <c r="E195" s="88">
        <v>2159.3000000000002</v>
      </c>
      <c r="F195" s="88">
        <v>17.399999999999999</v>
      </c>
      <c r="G195" s="88">
        <v>3816.4</v>
      </c>
      <c r="H195" s="88">
        <v>3150.2</v>
      </c>
      <c r="I195" s="136"/>
      <c r="J195" s="88">
        <v>595.79999999999995</v>
      </c>
      <c r="K195" s="88">
        <v>1788</v>
      </c>
      <c r="L195" s="65"/>
      <c r="M195" s="74"/>
    </row>
    <row r="196" spans="1:13" ht="12.75" customHeight="1" x14ac:dyDescent="0.25">
      <c r="A196" s="285">
        <v>2018.07</v>
      </c>
      <c r="B196" s="160">
        <f t="shared" si="5"/>
        <v>17413.34</v>
      </c>
      <c r="C196" s="161">
        <f t="shared" si="4"/>
        <v>14817.65</v>
      </c>
      <c r="D196" s="87">
        <v>6119.7</v>
      </c>
      <c r="E196" s="88">
        <v>2386.73</v>
      </c>
      <c r="F196" s="88">
        <v>9.15</v>
      </c>
      <c r="G196" s="88">
        <v>2729.52</v>
      </c>
      <c r="H196" s="88">
        <v>2944.08</v>
      </c>
      <c r="I196" s="136"/>
      <c r="J196" s="88">
        <v>628.47</v>
      </c>
      <c r="K196" s="88">
        <v>2595.69</v>
      </c>
      <c r="L196" s="65"/>
      <c r="M196" s="74"/>
    </row>
    <row r="197" spans="1:13" ht="12.75" customHeight="1" x14ac:dyDescent="0.25">
      <c r="A197" s="285">
        <v>2018.08</v>
      </c>
      <c r="B197" s="160">
        <f t="shared" si="5"/>
        <v>16981.28</v>
      </c>
      <c r="C197" s="161">
        <f t="shared" si="4"/>
        <v>15172.71</v>
      </c>
      <c r="D197" s="87">
        <v>6419.28</v>
      </c>
      <c r="E197" s="88">
        <v>2244.1999999999998</v>
      </c>
      <c r="F197" s="88">
        <v>8.1300000000000008</v>
      </c>
      <c r="G197" s="88">
        <v>2807.76</v>
      </c>
      <c r="H197" s="88">
        <v>3062.88</v>
      </c>
      <c r="I197" s="136"/>
      <c r="J197" s="88">
        <v>630.46</v>
      </c>
      <c r="K197" s="88">
        <v>1808.57</v>
      </c>
      <c r="L197" s="65"/>
      <c r="M197" s="74"/>
    </row>
    <row r="198" spans="1:13" ht="12.75" customHeight="1" x14ac:dyDescent="0.25">
      <c r="A198" s="285">
        <v>2018.09</v>
      </c>
      <c r="B198" s="160">
        <f t="shared" si="5"/>
        <v>18329.160000000003</v>
      </c>
      <c r="C198" s="161">
        <f t="shared" si="4"/>
        <v>15988.360000000002</v>
      </c>
      <c r="D198" s="87">
        <v>6693.9</v>
      </c>
      <c r="E198" s="88">
        <v>2388.19</v>
      </c>
      <c r="F198" s="88">
        <v>208.35</v>
      </c>
      <c r="G198" s="88">
        <v>2878.3</v>
      </c>
      <c r="H198" s="88">
        <v>3200.52</v>
      </c>
      <c r="I198" s="136"/>
      <c r="J198" s="88">
        <v>619.1</v>
      </c>
      <c r="K198" s="88">
        <v>2340.8000000000002</v>
      </c>
      <c r="L198" s="65"/>
      <c r="M198" s="74"/>
    </row>
    <row r="199" spans="1:13" ht="12.75" customHeight="1" x14ac:dyDescent="0.25">
      <c r="A199" s="285">
        <v>2018.1</v>
      </c>
      <c r="B199" s="160">
        <f t="shared" si="5"/>
        <v>17862.182388000001</v>
      </c>
      <c r="C199" s="161">
        <f t="shared" si="4"/>
        <v>15786.645633</v>
      </c>
      <c r="D199" s="87">
        <v>6638.9614870000032</v>
      </c>
      <c r="E199" s="88">
        <v>2360.439790999998</v>
      </c>
      <c r="F199" s="88">
        <v>212.30131300000008</v>
      </c>
      <c r="G199" s="88">
        <v>3045.5227569999993</v>
      </c>
      <c r="H199" s="88">
        <v>2881.5603110000011</v>
      </c>
      <c r="I199" s="136"/>
      <c r="J199" s="88">
        <v>647.85997399999951</v>
      </c>
      <c r="K199" s="88">
        <v>2075.5367549999996</v>
      </c>
      <c r="L199" s="65"/>
      <c r="M199" s="74"/>
    </row>
    <row r="200" spans="1:13" ht="12.75" customHeight="1" x14ac:dyDescent="0.25">
      <c r="A200" s="285">
        <v>2018.11</v>
      </c>
      <c r="B200" s="160">
        <f t="shared" si="5"/>
        <v>18617.099999999999</v>
      </c>
      <c r="C200" s="161">
        <f t="shared" si="4"/>
        <v>16850.93</v>
      </c>
      <c r="D200" s="87">
        <v>6989.2</v>
      </c>
      <c r="E200" s="88">
        <v>2931.23</v>
      </c>
      <c r="F200" s="88">
        <v>49.79</v>
      </c>
      <c r="G200" s="88">
        <v>3171.18</v>
      </c>
      <c r="H200" s="88">
        <v>3132.69</v>
      </c>
      <c r="I200" s="136"/>
      <c r="J200" s="88">
        <v>576.84</v>
      </c>
      <c r="K200" s="88">
        <v>1766.17</v>
      </c>
      <c r="L200" s="65"/>
      <c r="M200" s="74"/>
    </row>
    <row r="201" spans="1:13" ht="12.75" customHeight="1" x14ac:dyDescent="0.25">
      <c r="A201" s="285">
        <v>2018.12</v>
      </c>
      <c r="B201" s="160">
        <f t="shared" si="5"/>
        <v>30552.409999999996</v>
      </c>
      <c r="C201" s="161">
        <f t="shared" si="4"/>
        <v>25121.01</v>
      </c>
      <c r="D201" s="87">
        <v>10350.49</v>
      </c>
      <c r="E201" s="88">
        <v>3020.67</v>
      </c>
      <c r="F201" s="88">
        <v>37.409999999999997</v>
      </c>
      <c r="G201" s="88">
        <v>4988.1000000000004</v>
      </c>
      <c r="H201" s="88">
        <v>6072.79</v>
      </c>
      <c r="I201" s="136"/>
      <c r="J201" s="88">
        <v>651.54999999999995</v>
      </c>
      <c r="K201" s="88">
        <v>5431.4</v>
      </c>
      <c r="L201" s="65"/>
      <c r="M201" s="74"/>
    </row>
    <row r="202" spans="1:13" ht="12.75" customHeight="1" x14ac:dyDescent="0.25">
      <c r="A202" s="285">
        <v>2019.01</v>
      </c>
      <c r="B202" s="160">
        <f t="shared" si="5"/>
        <v>21720.400000000001</v>
      </c>
      <c r="C202" s="161">
        <f t="shared" si="4"/>
        <v>19567.640000000003</v>
      </c>
      <c r="D202" s="87">
        <v>7770.96</v>
      </c>
      <c r="E202" s="88">
        <v>2792.82</v>
      </c>
      <c r="F202" s="88">
        <v>27.69</v>
      </c>
      <c r="G202" s="88">
        <v>3424.03</v>
      </c>
      <c r="H202" s="88">
        <v>4855.08</v>
      </c>
      <c r="I202" s="136"/>
      <c r="J202" s="88">
        <v>697.06</v>
      </c>
      <c r="K202" s="88">
        <v>2152.7600000000002</v>
      </c>
      <c r="L202" s="65"/>
      <c r="M202" s="74"/>
    </row>
    <row r="203" spans="1:13" ht="12.75" customHeight="1" x14ac:dyDescent="0.25">
      <c r="A203" s="285">
        <v>2019.02</v>
      </c>
      <c r="B203" s="160">
        <f t="shared" si="5"/>
        <v>20660.97</v>
      </c>
      <c r="C203" s="161">
        <f t="shared" ref="C203:C247" si="6">SUM(D203:H203,J203)</f>
        <v>18617.7</v>
      </c>
      <c r="D203" s="87">
        <v>7648.41</v>
      </c>
      <c r="E203" s="88">
        <v>3240.39</v>
      </c>
      <c r="F203" s="88">
        <v>33.65</v>
      </c>
      <c r="G203" s="88">
        <v>3660.61</v>
      </c>
      <c r="H203" s="88">
        <v>3408.8</v>
      </c>
      <c r="I203" s="136"/>
      <c r="J203" s="88">
        <v>625.84</v>
      </c>
      <c r="K203" s="88">
        <v>2043.27</v>
      </c>
      <c r="L203" s="65"/>
      <c r="M203" s="74"/>
    </row>
    <row r="204" spans="1:13" ht="12.75" customHeight="1" x14ac:dyDescent="0.25">
      <c r="A204" s="285">
        <v>2019.03</v>
      </c>
      <c r="B204" s="160">
        <f t="shared" ref="B204:B225" si="7">C204+K204</f>
        <v>20941.439634599996</v>
      </c>
      <c r="C204" s="161">
        <f t="shared" si="6"/>
        <v>18670.926432599997</v>
      </c>
      <c r="D204" s="87">
        <v>7617.5143089999983</v>
      </c>
      <c r="E204" s="88">
        <v>2794.2420699999993</v>
      </c>
      <c r="F204" s="88">
        <v>413.49310800000001</v>
      </c>
      <c r="G204" s="88">
        <v>3524.1809539999999</v>
      </c>
      <c r="H204" s="88">
        <v>3595.7864975999992</v>
      </c>
      <c r="I204" s="136"/>
      <c r="J204" s="88">
        <v>725.70949399999995</v>
      </c>
      <c r="K204" s="88">
        <v>2270.5132019999987</v>
      </c>
      <c r="L204" s="65"/>
      <c r="M204" s="74"/>
    </row>
    <row r="205" spans="1:13" ht="12.75" customHeight="1" x14ac:dyDescent="0.25">
      <c r="A205" s="285">
        <v>2019.04</v>
      </c>
      <c r="B205" s="160">
        <f t="shared" si="7"/>
        <v>25295.040000000001</v>
      </c>
      <c r="C205" s="161">
        <f t="shared" si="6"/>
        <v>22493.200000000001</v>
      </c>
      <c r="D205" s="87">
        <v>10025.08</v>
      </c>
      <c r="E205" s="88">
        <v>3000.35</v>
      </c>
      <c r="F205" s="88">
        <v>398.39</v>
      </c>
      <c r="G205" s="88">
        <v>4517.6499999999996</v>
      </c>
      <c r="H205" s="88">
        <v>3875.2</v>
      </c>
      <c r="I205" s="136"/>
      <c r="J205" s="88">
        <v>676.53</v>
      </c>
      <c r="K205" s="88">
        <v>2801.8399999999997</v>
      </c>
      <c r="L205" s="65"/>
      <c r="M205" s="74"/>
    </row>
    <row r="206" spans="1:13" ht="12.75" customHeight="1" x14ac:dyDescent="0.25">
      <c r="A206" s="285">
        <v>2019.05</v>
      </c>
      <c r="B206" s="160">
        <f t="shared" si="7"/>
        <v>25935.774850999984</v>
      </c>
      <c r="C206" s="161">
        <f t="shared" si="6"/>
        <v>22478.948136999985</v>
      </c>
      <c r="D206" s="87">
        <v>9285.8041219999941</v>
      </c>
      <c r="E206" s="88">
        <v>3688.823433999999</v>
      </c>
      <c r="F206" s="88">
        <v>79.777030999999965</v>
      </c>
      <c r="G206" s="88">
        <v>4162.5058179999978</v>
      </c>
      <c r="H206" s="88">
        <v>4497.0781949999991</v>
      </c>
      <c r="I206" s="136"/>
      <c r="J206" s="88">
        <v>764.95953699999995</v>
      </c>
      <c r="K206" s="88">
        <v>3456.8267139999994</v>
      </c>
      <c r="L206" s="65"/>
      <c r="M206" s="74"/>
    </row>
    <row r="207" spans="1:13" ht="12.75" customHeight="1" x14ac:dyDescent="0.25">
      <c r="A207" s="285">
        <v>2019.06</v>
      </c>
      <c r="B207" s="160">
        <f t="shared" si="7"/>
        <v>31075.484927000001</v>
      </c>
      <c r="C207" s="161">
        <f t="shared" si="6"/>
        <v>28215.148615000002</v>
      </c>
      <c r="D207" s="87">
        <v>12556.222594999999</v>
      </c>
      <c r="E207" s="88">
        <v>3612.6655160000014</v>
      </c>
      <c r="F207" s="88">
        <v>37.696834000000031</v>
      </c>
      <c r="G207" s="88">
        <v>6236.5237240000033</v>
      </c>
      <c r="H207" s="88">
        <v>5002.1452639999998</v>
      </c>
      <c r="I207" s="136"/>
      <c r="J207" s="88">
        <v>769.89468199999953</v>
      </c>
      <c r="K207" s="88">
        <v>2860.3363119999985</v>
      </c>
      <c r="L207" s="65"/>
      <c r="M207" s="74"/>
    </row>
    <row r="208" spans="1:13" ht="12.75" customHeight="1" x14ac:dyDescent="0.25">
      <c r="A208" s="285">
        <v>2019.07</v>
      </c>
      <c r="B208" s="160">
        <f t="shared" si="7"/>
        <v>25434.295270800005</v>
      </c>
      <c r="C208" s="161">
        <f t="shared" si="6"/>
        <v>22338.834368800002</v>
      </c>
      <c r="D208" s="87">
        <v>9444.0121260000087</v>
      </c>
      <c r="E208" s="88">
        <v>3561.3977689999974</v>
      </c>
      <c r="F208" s="88">
        <v>59.456003000000024</v>
      </c>
      <c r="G208" s="88">
        <v>4447.4881529999975</v>
      </c>
      <c r="H208" s="88">
        <v>3947.1039518000007</v>
      </c>
      <c r="I208" s="136"/>
      <c r="J208" s="88">
        <v>879.37636600000042</v>
      </c>
      <c r="K208" s="88">
        <v>3095.4609020000012</v>
      </c>
      <c r="L208" s="65"/>
      <c r="M208" s="74"/>
    </row>
    <row r="209" spans="1:13" ht="12.75" customHeight="1" x14ac:dyDescent="0.25">
      <c r="A209" s="285">
        <v>2019.08</v>
      </c>
      <c r="B209" s="160">
        <f t="shared" si="7"/>
        <v>25196.789570199999</v>
      </c>
      <c r="C209" s="161">
        <f t="shared" si="6"/>
        <v>22626.116546199999</v>
      </c>
      <c r="D209" s="87">
        <v>9530.5674359999903</v>
      </c>
      <c r="E209" s="88">
        <v>3310.7926480000046</v>
      </c>
      <c r="F209" s="88">
        <v>28.834408999999987</v>
      </c>
      <c r="G209" s="88">
        <v>4556.5141090000052</v>
      </c>
      <c r="H209" s="88">
        <v>4347.5051512000009</v>
      </c>
      <c r="I209" s="136"/>
      <c r="J209" s="88">
        <v>851.90279300000054</v>
      </c>
      <c r="K209" s="88">
        <v>2570.6730239999988</v>
      </c>
      <c r="L209" s="65"/>
      <c r="M209" s="74"/>
    </row>
    <row r="210" spans="1:13" ht="12.75" customHeight="1" x14ac:dyDescent="0.25">
      <c r="A210" s="285">
        <v>2019.09</v>
      </c>
      <c r="B210" s="160">
        <f t="shared" si="7"/>
        <v>26566.52</v>
      </c>
      <c r="C210" s="161">
        <f t="shared" si="6"/>
        <v>23623.9</v>
      </c>
      <c r="D210" s="87">
        <v>9718.67</v>
      </c>
      <c r="E210" s="88">
        <v>3495.69</v>
      </c>
      <c r="F210" s="88">
        <v>532.34</v>
      </c>
      <c r="G210" s="88">
        <v>4631.63</v>
      </c>
      <c r="H210" s="88">
        <v>4377.17</v>
      </c>
      <c r="I210" s="136"/>
      <c r="J210" s="88">
        <v>868.4</v>
      </c>
      <c r="K210" s="88">
        <v>2942.62</v>
      </c>
      <c r="L210" s="65"/>
      <c r="M210" s="74"/>
    </row>
    <row r="211" spans="1:13" ht="12.75" customHeight="1" x14ac:dyDescent="0.25">
      <c r="A211" s="285">
        <v>2019.1</v>
      </c>
      <c r="B211" s="160">
        <f t="shared" si="7"/>
        <v>26162.21</v>
      </c>
      <c r="C211" s="161">
        <f t="shared" si="6"/>
        <v>24145.239999999998</v>
      </c>
      <c r="D211" s="87">
        <v>10042.57</v>
      </c>
      <c r="E211" s="88">
        <v>3640.57</v>
      </c>
      <c r="F211" s="88">
        <v>141.33000000000001</v>
      </c>
      <c r="G211" s="88">
        <v>4775.34</v>
      </c>
      <c r="H211" s="88">
        <v>4628.6099999999997</v>
      </c>
      <c r="I211" s="136"/>
      <c r="J211" s="88">
        <v>916.82</v>
      </c>
      <c r="K211" s="88">
        <v>2016.97</v>
      </c>
      <c r="L211" s="65"/>
      <c r="M211" s="74"/>
    </row>
    <row r="212" spans="1:13" ht="12.75" customHeight="1" x14ac:dyDescent="0.25">
      <c r="A212" s="285">
        <v>2019.11</v>
      </c>
      <c r="B212" s="160">
        <f t="shared" si="7"/>
        <v>27026.11</v>
      </c>
      <c r="C212" s="161">
        <f t="shared" si="6"/>
        <v>24976.39</v>
      </c>
      <c r="D212" s="87">
        <v>10625.05</v>
      </c>
      <c r="E212" s="88">
        <v>3708.88</v>
      </c>
      <c r="F212" s="88">
        <v>629.9</v>
      </c>
      <c r="G212" s="88">
        <v>5103.72</v>
      </c>
      <c r="H212" s="88">
        <v>4015.12</v>
      </c>
      <c r="I212" s="136"/>
      <c r="J212" s="88">
        <v>893.72</v>
      </c>
      <c r="K212" s="88">
        <v>2049.7199999999998</v>
      </c>
      <c r="L212" s="65"/>
      <c r="M212" s="74"/>
    </row>
    <row r="213" spans="1:13" ht="12.75" customHeight="1" x14ac:dyDescent="0.25">
      <c r="A213" s="285">
        <v>2019.12</v>
      </c>
      <c r="B213" s="160">
        <f t="shared" si="7"/>
        <v>42105.049999999996</v>
      </c>
      <c r="C213" s="161">
        <f t="shared" si="6"/>
        <v>37003.009999999995</v>
      </c>
      <c r="D213" s="87">
        <v>15434.92</v>
      </c>
      <c r="E213" s="88">
        <v>5429.47</v>
      </c>
      <c r="F213" s="88">
        <v>73.42</v>
      </c>
      <c r="G213" s="88">
        <v>7594.61</v>
      </c>
      <c r="H213" s="88">
        <v>7328.53</v>
      </c>
      <c r="I213" s="136"/>
      <c r="J213" s="88">
        <v>1142.06</v>
      </c>
      <c r="K213" s="88">
        <v>5102.04</v>
      </c>
      <c r="L213" s="65"/>
      <c r="M213" s="74"/>
    </row>
    <row r="214" spans="1:13" ht="12.75" customHeight="1" x14ac:dyDescent="0.25">
      <c r="A214" s="285">
        <v>2020.01</v>
      </c>
      <c r="B214" s="160">
        <f t="shared" si="7"/>
        <v>24186.800000000003</v>
      </c>
      <c r="C214" s="161">
        <f t="shared" si="6"/>
        <v>23899.800000000003</v>
      </c>
      <c r="D214" s="87">
        <v>10947.03</v>
      </c>
      <c r="E214" s="88">
        <v>2636.47</v>
      </c>
      <c r="F214" s="88">
        <v>6.17</v>
      </c>
      <c r="G214" s="88">
        <v>5162.4399999999996</v>
      </c>
      <c r="H214" s="88">
        <v>4135.47</v>
      </c>
      <c r="I214" s="136"/>
      <c r="J214" s="88">
        <v>1012.22</v>
      </c>
      <c r="K214" s="88">
        <v>287</v>
      </c>
      <c r="L214" s="65"/>
      <c r="M214" s="74"/>
    </row>
    <row r="215" spans="1:13" ht="12.75" customHeight="1" x14ac:dyDescent="0.25">
      <c r="A215" s="285">
        <v>2020.02</v>
      </c>
      <c r="B215" s="160">
        <f t="shared" si="7"/>
        <v>27446.700000000004</v>
      </c>
      <c r="C215" s="161">
        <f t="shared" si="6"/>
        <v>26597.480000000003</v>
      </c>
      <c r="D215" s="87">
        <v>10883.18</v>
      </c>
      <c r="E215" s="88">
        <v>3351.83</v>
      </c>
      <c r="F215" s="88">
        <v>17.739999999999998</v>
      </c>
      <c r="G215" s="88">
        <v>5871.2</v>
      </c>
      <c r="H215" s="88">
        <v>5446.06</v>
      </c>
      <c r="I215" s="136"/>
      <c r="J215" s="88">
        <v>1027.47</v>
      </c>
      <c r="K215" s="88">
        <v>849.22</v>
      </c>
      <c r="L215" s="65"/>
      <c r="M215" s="74"/>
    </row>
    <row r="216" spans="1:13" ht="12.75" customHeight="1" x14ac:dyDescent="0.25">
      <c r="A216" s="285">
        <v>2020.03</v>
      </c>
      <c r="B216" s="160">
        <f t="shared" si="7"/>
        <v>27312.29</v>
      </c>
      <c r="C216" s="161">
        <f t="shared" si="6"/>
        <v>26335.07</v>
      </c>
      <c r="D216" s="87">
        <v>11260.6</v>
      </c>
      <c r="E216" s="88">
        <v>3430.98</v>
      </c>
      <c r="F216" s="88">
        <v>576.58000000000004</v>
      </c>
      <c r="G216" s="88">
        <v>5631.15</v>
      </c>
      <c r="H216" s="88">
        <v>4750.18</v>
      </c>
      <c r="I216" s="136"/>
      <c r="J216" s="88">
        <v>685.58</v>
      </c>
      <c r="K216" s="88">
        <v>977.22</v>
      </c>
      <c r="L216" s="65"/>
      <c r="M216" s="74"/>
    </row>
    <row r="217" spans="1:13" ht="12.75" customHeight="1" x14ac:dyDescent="0.25">
      <c r="A217" s="285">
        <v>2020.04</v>
      </c>
      <c r="B217" s="160">
        <f t="shared" si="7"/>
        <v>26245.24</v>
      </c>
      <c r="C217" s="161">
        <f t="shared" si="6"/>
        <v>25723.960000000003</v>
      </c>
      <c r="D217" s="87">
        <v>11530.51</v>
      </c>
      <c r="E217" s="88">
        <v>2950.12</v>
      </c>
      <c r="F217" s="88">
        <v>685.54</v>
      </c>
      <c r="G217" s="88">
        <v>5638</v>
      </c>
      <c r="H217" s="88">
        <v>4905.3599999999997</v>
      </c>
      <c r="I217" s="136"/>
      <c r="J217" s="88">
        <v>14.43</v>
      </c>
      <c r="K217" s="88">
        <v>521.28</v>
      </c>
      <c r="L217" s="65"/>
      <c r="M217" s="74"/>
    </row>
    <row r="218" spans="1:13" ht="12.75" customHeight="1" x14ac:dyDescent="0.25">
      <c r="A218" s="285">
        <v>2020.05</v>
      </c>
      <c r="B218" s="160">
        <f t="shared" si="7"/>
        <v>27786.070000000003</v>
      </c>
      <c r="C218" s="161">
        <f t="shared" si="6"/>
        <v>26769.210000000003</v>
      </c>
      <c r="D218" s="87">
        <v>11167.8</v>
      </c>
      <c r="E218" s="88">
        <v>3728.28</v>
      </c>
      <c r="F218" s="88">
        <v>156.61000000000001</v>
      </c>
      <c r="G218" s="88">
        <v>5607.44</v>
      </c>
      <c r="H218" s="88">
        <v>5801.09</v>
      </c>
      <c r="I218" s="136"/>
      <c r="J218" s="88">
        <v>307.99</v>
      </c>
      <c r="K218" s="88">
        <v>1016.86</v>
      </c>
      <c r="L218" s="65"/>
      <c r="M218" s="74"/>
    </row>
    <row r="219" spans="1:13" ht="12.75" customHeight="1" x14ac:dyDescent="0.25">
      <c r="A219" s="285">
        <v>2020.06</v>
      </c>
      <c r="B219" s="160">
        <f t="shared" si="7"/>
        <v>38235.840000000004</v>
      </c>
      <c r="C219" s="161">
        <f t="shared" si="6"/>
        <v>36964.550000000003</v>
      </c>
      <c r="D219" s="87">
        <v>15753.28</v>
      </c>
      <c r="E219" s="88">
        <v>3968.35</v>
      </c>
      <c r="F219" s="88">
        <v>163.72999999999999</v>
      </c>
      <c r="G219" s="88">
        <v>8448.94</v>
      </c>
      <c r="H219" s="88">
        <v>7706.04</v>
      </c>
      <c r="I219" s="136"/>
      <c r="J219" s="88">
        <v>924.21</v>
      </c>
      <c r="K219" s="88">
        <v>1271.29</v>
      </c>
      <c r="L219" s="65"/>
      <c r="M219" s="74"/>
    </row>
    <row r="220" spans="1:13" ht="12.75" customHeight="1" x14ac:dyDescent="0.25">
      <c r="A220" s="285">
        <v>2020.07</v>
      </c>
      <c r="B220" s="160">
        <f t="shared" si="7"/>
        <v>28934.5</v>
      </c>
      <c r="C220" s="161">
        <f t="shared" si="6"/>
        <v>27686.37</v>
      </c>
      <c r="D220" s="87">
        <v>11364.71</v>
      </c>
      <c r="E220" s="88">
        <v>3964.79</v>
      </c>
      <c r="F220" s="88">
        <v>150.19999999999999</v>
      </c>
      <c r="G220" s="88">
        <v>5680.53</v>
      </c>
      <c r="H220" s="88">
        <v>5305.59</v>
      </c>
      <c r="I220" s="136"/>
      <c r="J220" s="88">
        <v>1220.55</v>
      </c>
      <c r="K220" s="88">
        <v>1248.1300000000001</v>
      </c>
      <c r="L220" s="65"/>
      <c r="M220" s="74"/>
    </row>
    <row r="221" spans="1:13" ht="12.75" customHeight="1" x14ac:dyDescent="0.25">
      <c r="A221" s="285">
        <v>2020.08</v>
      </c>
      <c r="B221" s="160">
        <f t="shared" si="7"/>
        <v>30667.21</v>
      </c>
      <c r="C221" s="161">
        <f t="shared" si="6"/>
        <v>29167.02</v>
      </c>
      <c r="D221" s="87">
        <v>11397.86</v>
      </c>
      <c r="E221" s="88">
        <v>4579.3999999999996</v>
      </c>
      <c r="F221" s="88">
        <v>186.28</v>
      </c>
      <c r="G221" s="88">
        <v>5911.37</v>
      </c>
      <c r="H221" s="88">
        <v>5744.81</v>
      </c>
      <c r="I221" s="136"/>
      <c r="J221" s="88">
        <v>1347.3</v>
      </c>
      <c r="K221" s="88">
        <v>1500.19</v>
      </c>
      <c r="L221" s="65"/>
      <c r="M221" s="74"/>
    </row>
    <row r="222" spans="1:13" ht="12.75" customHeight="1" x14ac:dyDescent="0.25">
      <c r="A222" s="285">
        <v>2020.09</v>
      </c>
      <c r="B222" s="160">
        <f t="shared" si="7"/>
        <v>33368.210000000006</v>
      </c>
      <c r="C222" s="161">
        <f t="shared" si="6"/>
        <v>31453.300000000007</v>
      </c>
      <c r="D222" s="87">
        <v>12780.28</v>
      </c>
      <c r="E222" s="88">
        <v>4218.78</v>
      </c>
      <c r="F222" s="88">
        <v>1169.97</v>
      </c>
      <c r="G222" s="88">
        <v>6151.86</v>
      </c>
      <c r="H222" s="88">
        <v>5873.1</v>
      </c>
      <c r="I222" s="136"/>
      <c r="J222" s="88">
        <v>1259.31</v>
      </c>
      <c r="K222" s="88">
        <v>1914.91</v>
      </c>
      <c r="L222" s="65"/>
      <c r="M222" s="74"/>
    </row>
    <row r="223" spans="1:13" ht="12.75" customHeight="1" x14ac:dyDescent="0.25">
      <c r="A223" s="285">
        <v>2020.1</v>
      </c>
      <c r="B223" s="160">
        <f t="shared" si="7"/>
        <v>33512.630000000005</v>
      </c>
      <c r="C223" s="161">
        <f t="shared" si="6"/>
        <v>31497.500000000004</v>
      </c>
      <c r="D223" s="87">
        <v>12146.36</v>
      </c>
      <c r="E223" s="88">
        <v>4211.17</v>
      </c>
      <c r="F223" s="88">
        <v>741.82</v>
      </c>
      <c r="G223" s="88">
        <v>6846.06</v>
      </c>
      <c r="H223" s="88">
        <v>6120.82</v>
      </c>
      <c r="I223" s="136"/>
      <c r="J223" s="88">
        <v>1431.27</v>
      </c>
      <c r="K223" s="88">
        <v>2015.13</v>
      </c>
      <c r="L223" s="65"/>
      <c r="M223" s="74"/>
    </row>
    <row r="224" spans="1:13" ht="12.75" customHeight="1" x14ac:dyDescent="0.25">
      <c r="A224" s="285">
        <v>2020.11</v>
      </c>
      <c r="B224" s="160">
        <f t="shared" si="7"/>
        <v>35812.17</v>
      </c>
      <c r="C224" s="161">
        <f t="shared" si="6"/>
        <v>33541.75</v>
      </c>
      <c r="D224" s="87">
        <v>12305.57</v>
      </c>
      <c r="E224" s="88">
        <v>5931.59</v>
      </c>
      <c r="F224" s="88">
        <v>310.22000000000003</v>
      </c>
      <c r="G224" s="88">
        <v>6347.73</v>
      </c>
      <c r="H224" s="88">
        <v>7347.22</v>
      </c>
      <c r="I224" s="136"/>
      <c r="J224" s="88">
        <v>1299.42</v>
      </c>
      <c r="K224" s="88">
        <v>2270.42</v>
      </c>
      <c r="L224" s="65"/>
      <c r="M224" s="74"/>
    </row>
    <row r="225" spans="1:13" ht="12.75" customHeight="1" x14ac:dyDescent="0.25">
      <c r="A225" s="285">
        <v>2020.12</v>
      </c>
      <c r="B225" s="160">
        <f t="shared" si="7"/>
        <v>64681.99</v>
      </c>
      <c r="C225" s="161">
        <f t="shared" si="6"/>
        <v>56672.5</v>
      </c>
      <c r="D225" s="87">
        <v>19576.400000000001</v>
      </c>
      <c r="E225" s="88">
        <v>9370.91</v>
      </c>
      <c r="F225" s="88">
        <v>476.19</v>
      </c>
      <c r="G225" s="88">
        <v>10304.700000000001</v>
      </c>
      <c r="H225" s="88">
        <v>15404.66</v>
      </c>
      <c r="I225" s="136"/>
      <c r="J225" s="88">
        <v>1539.64</v>
      </c>
      <c r="K225" s="88">
        <v>8009.49</v>
      </c>
      <c r="L225" s="65"/>
      <c r="M225" s="74"/>
    </row>
    <row r="226" spans="1:13" ht="12.75" customHeight="1" x14ac:dyDescent="0.25">
      <c r="A226" s="285">
        <v>2021.01</v>
      </c>
      <c r="B226" s="160">
        <f t="shared" ref="B226:B249" si="8">C226+K226</f>
        <v>34764.47</v>
      </c>
      <c r="C226" s="161">
        <f t="shared" si="6"/>
        <v>33873.78</v>
      </c>
      <c r="D226" s="87">
        <v>14147.04</v>
      </c>
      <c r="E226" s="88">
        <v>3431.01</v>
      </c>
      <c r="F226" s="88">
        <v>455.43</v>
      </c>
      <c r="G226" s="88">
        <v>7404.52</v>
      </c>
      <c r="H226" s="88">
        <v>6915.94</v>
      </c>
      <c r="I226" s="136"/>
      <c r="J226" s="88">
        <v>1519.84</v>
      </c>
      <c r="K226" s="88">
        <v>890.69</v>
      </c>
      <c r="L226" s="65"/>
      <c r="M226" s="74"/>
    </row>
    <row r="227" spans="1:13" ht="12.75" customHeight="1" x14ac:dyDescent="0.25">
      <c r="A227" s="285">
        <v>2021.02</v>
      </c>
      <c r="B227" s="160">
        <f t="shared" si="8"/>
        <v>36600.94</v>
      </c>
      <c r="C227" s="161">
        <f t="shared" si="6"/>
        <v>35436.75</v>
      </c>
      <c r="D227" s="87">
        <v>13400.26</v>
      </c>
      <c r="E227" s="88">
        <v>4592.9399999999996</v>
      </c>
      <c r="F227" s="88">
        <v>133.41999999999999</v>
      </c>
      <c r="G227" s="88">
        <v>7183.67</v>
      </c>
      <c r="H227" s="88">
        <v>8655.56</v>
      </c>
      <c r="I227" s="136"/>
      <c r="J227" s="88">
        <v>1470.9</v>
      </c>
      <c r="K227" s="88">
        <v>1164.19</v>
      </c>
      <c r="L227" s="65"/>
      <c r="M227" s="74"/>
    </row>
    <row r="228" spans="1:13" ht="12.75" customHeight="1" x14ac:dyDescent="0.25">
      <c r="A228" s="285">
        <v>2021.03</v>
      </c>
      <c r="B228" s="160">
        <f t="shared" si="8"/>
        <v>43484.29</v>
      </c>
      <c r="C228" s="161">
        <f t="shared" si="6"/>
        <v>40700.550000000003</v>
      </c>
      <c r="D228" s="87">
        <v>16017.53</v>
      </c>
      <c r="E228" s="88">
        <v>5401.53</v>
      </c>
      <c r="F228" s="88">
        <v>1281.6300000000001</v>
      </c>
      <c r="G228" s="88">
        <v>8033.63</v>
      </c>
      <c r="H228" s="88">
        <v>8396.56</v>
      </c>
      <c r="I228" s="136"/>
      <c r="J228" s="88">
        <v>1569.67</v>
      </c>
      <c r="K228" s="88">
        <v>2783.74</v>
      </c>
      <c r="L228" s="65"/>
      <c r="M228" s="74"/>
    </row>
    <row r="229" spans="1:13" ht="12.75" customHeight="1" x14ac:dyDescent="0.25">
      <c r="A229" s="285">
        <v>2021.04</v>
      </c>
      <c r="B229" s="160">
        <f t="shared" si="8"/>
        <v>44757.270000000004</v>
      </c>
      <c r="C229" s="161">
        <f t="shared" si="6"/>
        <v>42101.18</v>
      </c>
      <c r="D229" s="87">
        <v>16620.43</v>
      </c>
      <c r="E229" s="88">
        <v>5761.11</v>
      </c>
      <c r="F229" s="88">
        <v>1397.77</v>
      </c>
      <c r="G229" s="88">
        <v>8507.08</v>
      </c>
      <c r="H229" s="88">
        <v>8240.49</v>
      </c>
      <c r="I229" s="136"/>
      <c r="J229" s="88">
        <v>1574.3</v>
      </c>
      <c r="K229" s="88">
        <v>2656.09</v>
      </c>
      <c r="L229" s="65"/>
      <c r="M229" s="74"/>
    </row>
    <row r="230" spans="1:13" ht="12.75" customHeight="1" x14ac:dyDescent="0.25">
      <c r="A230" s="285">
        <v>2021.05</v>
      </c>
      <c r="B230" s="160">
        <f t="shared" si="8"/>
        <v>44201.280000000006</v>
      </c>
      <c r="C230" s="161">
        <f t="shared" si="6"/>
        <v>41551.800000000003</v>
      </c>
      <c r="D230" s="87">
        <v>17188.72</v>
      </c>
      <c r="E230" s="88">
        <v>5373.85</v>
      </c>
      <c r="F230" s="88">
        <v>380.48</v>
      </c>
      <c r="G230" s="88">
        <v>8520.27</v>
      </c>
      <c r="H230" s="88">
        <v>8940.76</v>
      </c>
      <c r="I230" s="136"/>
      <c r="J230" s="88">
        <v>1147.72</v>
      </c>
      <c r="K230" s="88">
        <v>2649.48</v>
      </c>
      <c r="L230" s="65"/>
      <c r="M230" s="74"/>
    </row>
    <row r="231" spans="1:13" ht="12.75" customHeight="1" x14ac:dyDescent="0.25">
      <c r="A231" s="285">
        <v>2021.06</v>
      </c>
      <c r="B231" s="160">
        <f t="shared" si="8"/>
        <v>65841.14</v>
      </c>
      <c r="C231" s="161">
        <f t="shared" si="6"/>
        <v>62262.159999999996</v>
      </c>
      <c r="D231" s="87">
        <v>24997.360000000001</v>
      </c>
      <c r="E231" s="88">
        <v>9330.6299999999992</v>
      </c>
      <c r="F231" s="88">
        <v>304.27</v>
      </c>
      <c r="G231" s="88">
        <v>13252.17</v>
      </c>
      <c r="H231" s="88">
        <v>12853.65</v>
      </c>
      <c r="I231" s="136"/>
      <c r="J231" s="88">
        <v>1524.08</v>
      </c>
      <c r="K231" s="88">
        <v>3578.98</v>
      </c>
      <c r="L231" s="65"/>
      <c r="M231" s="74"/>
    </row>
    <row r="232" spans="1:13" ht="12.75" customHeight="1" x14ac:dyDescent="0.25">
      <c r="A232" s="285">
        <v>2021.07</v>
      </c>
      <c r="B232" s="160">
        <f t="shared" si="8"/>
        <v>51374.66</v>
      </c>
      <c r="C232" s="161">
        <f t="shared" si="6"/>
        <v>47790.01</v>
      </c>
      <c r="D232" s="87">
        <v>18461.91</v>
      </c>
      <c r="E232" s="88">
        <v>6687.64</v>
      </c>
      <c r="F232" s="88">
        <v>454.99</v>
      </c>
      <c r="G232" s="88">
        <v>9325.19</v>
      </c>
      <c r="H232" s="88">
        <v>11007.11</v>
      </c>
      <c r="I232" s="136"/>
      <c r="J232" s="88">
        <v>1853.17</v>
      </c>
      <c r="K232" s="88">
        <v>3584.65</v>
      </c>
      <c r="L232" s="65"/>
      <c r="M232" s="74"/>
    </row>
    <row r="233" spans="1:13" ht="12.75" customHeight="1" x14ac:dyDescent="0.25">
      <c r="A233" s="285">
        <v>2021.08</v>
      </c>
      <c r="B233" s="160">
        <f t="shared" si="8"/>
        <v>55056.770000000004</v>
      </c>
      <c r="C233" s="161">
        <f t="shared" si="6"/>
        <v>50789.08</v>
      </c>
      <c r="D233" s="87">
        <v>18777.63</v>
      </c>
      <c r="E233" s="88">
        <v>6598.3</v>
      </c>
      <c r="F233" s="88">
        <v>318.27</v>
      </c>
      <c r="G233" s="88">
        <v>9252</v>
      </c>
      <c r="H233" s="88">
        <v>13694.65</v>
      </c>
      <c r="I233" s="136"/>
      <c r="J233" s="88">
        <v>2148.23</v>
      </c>
      <c r="K233" s="88">
        <v>4267.6899999999996</v>
      </c>
      <c r="L233" s="65"/>
      <c r="M233" s="74"/>
    </row>
    <row r="234" spans="1:13" ht="12.75" customHeight="1" x14ac:dyDescent="0.25">
      <c r="A234" s="285">
        <v>2021.09</v>
      </c>
      <c r="B234" s="160">
        <f t="shared" si="8"/>
        <v>60700.23</v>
      </c>
      <c r="C234" s="161">
        <f t="shared" si="6"/>
        <v>54829.120000000003</v>
      </c>
      <c r="D234" s="87">
        <v>19805.88</v>
      </c>
      <c r="E234" s="88">
        <v>8748.85</v>
      </c>
      <c r="F234" s="88">
        <v>1243.56</v>
      </c>
      <c r="G234" s="88">
        <v>9915.65</v>
      </c>
      <c r="H234" s="88">
        <v>13550.87</v>
      </c>
      <c r="I234" s="136"/>
      <c r="J234" s="88">
        <v>1564.31</v>
      </c>
      <c r="K234" s="88">
        <v>5871.11</v>
      </c>
      <c r="L234" s="65"/>
      <c r="M234" s="74"/>
    </row>
    <row r="235" spans="1:13" ht="12.75" customHeight="1" x14ac:dyDescent="0.25">
      <c r="A235" s="285">
        <v>2021.1</v>
      </c>
      <c r="B235" s="160">
        <f t="shared" si="8"/>
        <v>58682.840000000004</v>
      </c>
      <c r="C235" s="161">
        <f t="shared" si="6"/>
        <v>54711.770000000004</v>
      </c>
      <c r="D235" s="87">
        <v>20959.96</v>
      </c>
      <c r="E235" s="88">
        <v>8197.19</v>
      </c>
      <c r="F235" s="88">
        <v>435.59</v>
      </c>
      <c r="G235" s="88">
        <v>10674.64</v>
      </c>
      <c r="H235" s="88">
        <v>11893.68</v>
      </c>
      <c r="I235" s="136"/>
      <c r="J235" s="88">
        <v>2550.71</v>
      </c>
      <c r="K235" s="88">
        <v>3971.07</v>
      </c>
      <c r="L235" s="65"/>
      <c r="M235" s="74"/>
    </row>
    <row r="236" spans="1:13" ht="12.75" customHeight="1" x14ac:dyDescent="0.25">
      <c r="A236" s="285">
        <v>2021.11</v>
      </c>
      <c r="B236" s="160">
        <f t="shared" si="8"/>
        <v>66496.59</v>
      </c>
      <c r="C236" s="161">
        <f t="shared" si="6"/>
        <v>60963.18</v>
      </c>
      <c r="D236" s="87">
        <v>21985.72</v>
      </c>
      <c r="E236" s="88">
        <v>8322.2999999999993</v>
      </c>
      <c r="F236" s="88">
        <v>1198.8900000000001</v>
      </c>
      <c r="G236" s="88">
        <v>10664.81</v>
      </c>
      <c r="H236" s="88">
        <v>16693.650000000001</v>
      </c>
      <c r="I236" s="136"/>
      <c r="J236" s="88">
        <v>2097.81</v>
      </c>
      <c r="K236" s="88">
        <v>5533.41</v>
      </c>
      <c r="L236" s="65"/>
      <c r="M236" s="74"/>
    </row>
    <row r="237" spans="1:13" ht="12.75" customHeight="1" x14ac:dyDescent="0.25">
      <c r="A237" s="285">
        <v>2021.12</v>
      </c>
      <c r="B237" s="160">
        <f t="shared" si="8"/>
        <v>90958.7</v>
      </c>
      <c r="C237" s="161">
        <f t="shared" si="6"/>
        <v>82652.58</v>
      </c>
      <c r="D237" s="87">
        <v>31184.15</v>
      </c>
      <c r="E237" s="88">
        <v>10728.86</v>
      </c>
      <c r="F237" s="88">
        <v>594.66999999999996</v>
      </c>
      <c r="G237" s="88">
        <v>16452.22</v>
      </c>
      <c r="H237" s="88">
        <v>21076.95</v>
      </c>
      <c r="I237" s="136"/>
      <c r="J237" s="88">
        <v>2615.73</v>
      </c>
      <c r="K237" s="88">
        <v>8306.1200000000008</v>
      </c>
      <c r="L237" s="65"/>
      <c r="M237" s="74"/>
    </row>
    <row r="238" spans="1:13" ht="12.75" customHeight="1" x14ac:dyDescent="0.25">
      <c r="A238" s="285">
        <v>2022.01</v>
      </c>
      <c r="B238" s="160">
        <f t="shared" si="8"/>
        <v>56729.61</v>
      </c>
      <c r="C238" s="161">
        <f t="shared" si="6"/>
        <v>55070.55</v>
      </c>
      <c r="D238" s="87">
        <v>22083.21</v>
      </c>
      <c r="E238" s="88">
        <v>5979.66</v>
      </c>
      <c r="F238" s="88">
        <v>546.27</v>
      </c>
      <c r="G238" s="88">
        <v>11217.51</v>
      </c>
      <c r="H238" s="88">
        <v>13186.43</v>
      </c>
      <c r="I238" s="136"/>
      <c r="J238" s="88">
        <v>2057.4699999999998</v>
      </c>
      <c r="K238" s="88">
        <v>1659.06</v>
      </c>
      <c r="L238" s="65"/>
      <c r="M238" s="74"/>
    </row>
    <row r="239" spans="1:13" ht="12.75" customHeight="1" x14ac:dyDescent="0.25">
      <c r="A239" s="285">
        <v>2022.02</v>
      </c>
      <c r="B239" s="160">
        <f t="shared" si="8"/>
        <v>63879.140000000007</v>
      </c>
      <c r="C239" s="161">
        <f t="shared" si="6"/>
        <v>59996.150000000009</v>
      </c>
      <c r="D239" s="87">
        <v>21768.71</v>
      </c>
      <c r="E239" s="88">
        <v>8387.8700000000008</v>
      </c>
      <c r="F239" s="88">
        <v>406.09</v>
      </c>
      <c r="G239" s="88">
        <v>11184.34</v>
      </c>
      <c r="H239" s="88">
        <v>16121.7</v>
      </c>
      <c r="I239" s="136"/>
      <c r="J239" s="88">
        <v>2127.44</v>
      </c>
      <c r="K239" s="88">
        <v>3882.99</v>
      </c>
      <c r="L239" s="65"/>
      <c r="M239" s="74"/>
    </row>
    <row r="240" spans="1:13" ht="12.75" customHeight="1" x14ac:dyDescent="0.25">
      <c r="A240" s="285">
        <v>2022.03</v>
      </c>
      <c r="B240" s="160">
        <f t="shared" si="8"/>
        <v>76482.679999999993</v>
      </c>
      <c r="C240" s="161">
        <f t="shared" si="6"/>
        <v>70744.12</v>
      </c>
      <c r="D240" s="87">
        <v>27346.31</v>
      </c>
      <c r="E240" s="88">
        <v>9982.2900000000009</v>
      </c>
      <c r="F240" s="88">
        <v>1487.83</v>
      </c>
      <c r="G240" s="88">
        <v>13697.7</v>
      </c>
      <c r="H240" s="88">
        <v>15833.73</v>
      </c>
      <c r="I240" s="136"/>
      <c r="J240" s="88">
        <v>2396.2600000000002</v>
      </c>
      <c r="K240" s="88">
        <v>5738.56</v>
      </c>
      <c r="L240" s="65"/>
      <c r="M240" s="74"/>
    </row>
    <row r="241" spans="1:13" ht="12.75" customHeight="1" x14ac:dyDescent="0.25">
      <c r="A241" s="285">
        <v>2022.04</v>
      </c>
      <c r="B241" s="160">
        <f t="shared" si="8"/>
        <v>78900.720000000016</v>
      </c>
      <c r="C241" s="161">
        <f t="shared" si="6"/>
        <v>73809.500000000015</v>
      </c>
      <c r="D241" s="87">
        <v>29232.400000000001</v>
      </c>
      <c r="E241" s="88">
        <v>9837.3700000000008</v>
      </c>
      <c r="F241" s="88">
        <v>1571.73</v>
      </c>
      <c r="G241" s="88">
        <v>14383.72</v>
      </c>
      <c r="H241" s="88">
        <v>16512.509999999998</v>
      </c>
      <c r="I241" s="136"/>
      <c r="J241" s="88">
        <v>2271.77</v>
      </c>
      <c r="K241" s="88">
        <v>5091.22</v>
      </c>
      <c r="L241" s="65"/>
      <c r="M241" s="74"/>
    </row>
    <row r="242" spans="1:13" ht="12.75" customHeight="1" x14ac:dyDescent="0.25">
      <c r="A242" s="285">
        <v>2022.05</v>
      </c>
      <c r="B242" s="160">
        <f t="shared" si="8"/>
        <v>83225.3</v>
      </c>
      <c r="C242" s="161">
        <f t="shared" si="6"/>
        <v>76268.08</v>
      </c>
      <c r="D242" s="87">
        <v>30783.79</v>
      </c>
      <c r="E242" s="88">
        <v>8720.1200000000008</v>
      </c>
      <c r="F242" s="88">
        <v>718.66</v>
      </c>
      <c r="G242" s="88">
        <v>15153.59</v>
      </c>
      <c r="H242" s="88">
        <v>18162.86</v>
      </c>
      <c r="I242" s="136"/>
      <c r="J242" s="88">
        <v>2729.06</v>
      </c>
      <c r="K242" s="88">
        <v>6957.22</v>
      </c>
      <c r="L242" s="65"/>
      <c r="M242" s="74"/>
    </row>
    <row r="243" spans="1:13" ht="12.75" customHeight="1" x14ac:dyDescent="0.25">
      <c r="A243" s="285">
        <v>2022.06</v>
      </c>
      <c r="B243" s="160">
        <f t="shared" si="8"/>
        <v>114054.97</v>
      </c>
      <c r="C243" s="161">
        <f t="shared" si="6"/>
        <v>106137.60000000001</v>
      </c>
      <c r="D243" s="87">
        <v>43140.79</v>
      </c>
      <c r="E243" s="88">
        <v>13188.74</v>
      </c>
      <c r="F243" s="88">
        <v>521.69000000000005</v>
      </c>
      <c r="G243" s="88">
        <v>22883.08</v>
      </c>
      <c r="H243" s="88">
        <v>23117.42</v>
      </c>
      <c r="I243" s="136"/>
      <c r="J243" s="88">
        <v>3285.88</v>
      </c>
      <c r="K243" s="88">
        <v>7917.37</v>
      </c>
      <c r="L243" s="65"/>
      <c r="M243" s="74"/>
    </row>
    <row r="244" spans="1:13" ht="12.75" customHeight="1" x14ac:dyDescent="0.25">
      <c r="A244" s="285">
        <v>2022.07</v>
      </c>
      <c r="B244" s="160">
        <f t="shared" si="8"/>
        <v>89215.71</v>
      </c>
      <c r="C244" s="161">
        <f t="shared" si="6"/>
        <v>79726.3</v>
      </c>
      <c r="D244" s="87">
        <v>31243.65</v>
      </c>
      <c r="E244" s="88">
        <v>10106.32</v>
      </c>
      <c r="F244" s="88">
        <v>591.04999999999995</v>
      </c>
      <c r="G244" s="88">
        <v>15456.62</v>
      </c>
      <c r="H244" s="88">
        <v>19302.68</v>
      </c>
      <c r="I244" s="136"/>
      <c r="J244" s="88">
        <v>3025.98</v>
      </c>
      <c r="K244" s="88">
        <v>9489.41</v>
      </c>
      <c r="L244" s="65"/>
      <c r="M244" s="74"/>
    </row>
    <row r="245" spans="1:13" ht="12.75" customHeight="1" x14ac:dyDescent="0.25">
      <c r="A245" s="285">
        <v>2022.08</v>
      </c>
      <c r="B245" s="160">
        <f t="shared" si="8"/>
        <v>95085.62</v>
      </c>
      <c r="C245" s="161">
        <f t="shared" si="6"/>
        <v>89314.799999999988</v>
      </c>
      <c r="D245" s="87">
        <v>32769.919999999998</v>
      </c>
      <c r="E245" s="88">
        <v>12820.55</v>
      </c>
      <c r="F245" s="88">
        <v>529.77</v>
      </c>
      <c r="G245" s="88">
        <v>16085.44</v>
      </c>
      <c r="H245" s="88">
        <v>23642</v>
      </c>
      <c r="I245" s="136"/>
      <c r="J245" s="88">
        <v>3467.12</v>
      </c>
      <c r="K245" s="88">
        <v>5770.82</v>
      </c>
      <c r="L245" s="65"/>
      <c r="M245" s="74"/>
    </row>
    <row r="246" spans="1:13" ht="12.75" customHeight="1" x14ac:dyDescent="0.25">
      <c r="A246" s="285">
        <v>2022.09</v>
      </c>
      <c r="B246" s="160">
        <f t="shared" si="8"/>
        <v>108727.36999999998</v>
      </c>
      <c r="C246" s="161">
        <f t="shared" si="6"/>
        <v>98957.459999999977</v>
      </c>
      <c r="D246" s="87">
        <v>36084.949999999997</v>
      </c>
      <c r="E246" s="88">
        <v>13827.82</v>
      </c>
      <c r="F246" s="88">
        <v>1347.74</v>
      </c>
      <c r="G246" s="88">
        <v>18665.099999999999</v>
      </c>
      <c r="H246" s="88">
        <v>25955.200000000001</v>
      </c>
      <c r="I246" s="136"/>
      <c r="J246" s="88">
        <v>3076.65</v>
      </c>
      <c r="K246" s="88">
        <v>9769.91</v>
      </c>
      <c r="L246" s="65"/>
      <c r="M246" s="74"/>
    </row>
    <row r="247" spans="1:13" ht="12.75" customHeight="1" x14ac:dyDescent="0.25">
      <c r="A247" s="285">
        <v>2022.1</v>
      </c>
      <c r="B247" s="160">
        <f t="shared" si="8"/>
        <v>123295.37</v>
      </c>
      <c r="C247" s="161">
        <f t="shared" si="6"/>
        <v>114801.55</v>
      </c>
      <c r="D247" s="87">
        <v>42221.38</v>
      </c>
      <c r="E247" s="88">
        <v>16742.060000000001</v>
      </c>
      <c r="F247" s="88">
        <v>2590.69</v>
      </c>
      <c r="G247" s="88">
        <v>19626.75</v>
      </c>
      <c r="H247" s="88">
        <v>29921.8</v>
      </c>
      <c r="I247" s="136"/>
      <c r="J247" s="88">
        <v>3698.87</v>
      </c>
      <c r="K247" s="88">
        <v>8493.82</v>
      </c>
      <c r="L247" s="65"/>
      <c r="M247" s="74"/>
    </row>
    <row r="248" spans="1:13" ht="12.75" customHeight="1" x14ac:dyDescent="0.25">
      <c r="A248" s="285">
        <v>2022.11</v>
      </c>
      <c r="B248" s="160">
        <f t="shared" si="8"/>
        <v>118792.22</v>
      </c>
      <c r="C248" s="161">
        <f t="shared" ref="C248:C253" si="9">SUM(D248:H248,J248)</f>
        <v>106649.43</v>
      </c>
      <c r="D248" s="87">
        <v>42676.4</v>
      </c>
      <c r="E248" s="88">
        <v>12277.86</v>
      </c>
      <c r="F248" s="88">
        <v>1110.93</v>
      </c>
      <c r="G248" s="88">
        <v>20396.8</v>
      </c>
      <c r="H248" s="151">
        <f>46550.24-I248</f>
        <v>25931.409999999996</v>
      </c>
      <c r="I248" s="137">
        <v>20618.830000000002</v>
      </c>
      <c r="J248" s="88">
        <v>4256.03</v>
      </c>
      <c r="K248" s="88">
        <v>12142.79</v>
      </c>
      <c r="L248" s="65"/>
      <c r="M248" s="74"/>
    </row>
    <row r="249" spans="1:13" ht="12.75" customHeight="1" x14ac:dyDescent="0.25">
      <c r="A249" s="285">
        <v>2022.12</v>
      </c>
      <c r="B249" s="160">
        <f t="shared" si="8"/>
        <v>169813.24000000002</v>
      </c>
      <c r="C249" s="161">
        <f t="shared" si="9"/>
        <v>155974.30000000002</v>
      </c>
      <c r="D249" s="88">
        <v>65525.86</v>
      </c>
      <c r="E249" s="88">
        <v>16825.8</v>
      </c>
      <c r="F249" s="88">
        <v>1283.21</v>
      </c>
      <c r="G249" s="88">
        <v>34036.74</v>
      </c>
      <c r="H249" s="88">
        <v>34111.18</v>
      </c>
      <c r="I249" s="88">
        <v>132.59</v>
      </c>
      <c r="J249" s="88">
        <v>4191.51</v>
      </c>
      <c r="K249" s="88">
        <f>13838.94</f>
        <v>13838.94</v>
      </c>
      <c r="L249" s="138">
        <v>1134.58</v>
      </c>
      <c r="M249" s="74"/>
    </row>
    <row r="250" spans="1:13" ht="12.75" customHeight="1" x14ac:dyDescent="0.25">
      <c r="A250" s="285">
        <v>2023.01</v>
      </c>
      <c r="B250" s="160">
        <f t="shared" ref="B250:B313" si="10">C250+K250</f>
        <v>138313.61000000002</v>
      </c>
      <c r="C250" s="161">
        <f t="shared" si="9"/>
        <v>124801.94000000002</v>
      </c>
      <c r="D250" s="87">
        <v>52726.9</v>
      </c>
      <c r="E250" s="88">
        <v>13744.4</v>
      </c>
      <c r="F250" s="88">
        <v>1013</v>
      </c>
      <c r="G250" s="88">
        <v>25147.78</v>
      </c>
      <c r="H250" s="88">
        <v>28160.9</v>
      </c>
      <c r="I250" s="88">
        <v>0</v>
      </c>
      <c r="J250" s="88">
        <v>4008.96</v>
      </c>
      <c r="K250" s="88">
        <v>13511.67</v>
      </c>
      <c r="L250" s="33">
        <v>0</v>
      </c>
      <c r="M250" s="74"/>
    </row>
    <row r="251" spans="1:13" ht="12.75" customHeight="1" x14ac:dyDescent="0.25">
      <c r="A251" s="285">
        <v>2023.02</v>
      </c>
      <c r="B251" s="160">
        <f t="shared" si="10"/>
        <v>130684.79000000001</v>
      </c>
      <c r="C251" s="161">
        <f t="shared" si="9"/>
        <v>123840.86000000002</v>
      </c>
      <c r="D251" s="87">
        <v>49412.9</v>
      </c>
      <c r="E251" s="88">
        <v>15659.83</v>
      </c>
      <c r="F251" s="88">
        <v>959.95</v>
      </c>
      <c r="G251" s="88">
        <v>24227.95</v>
      </c>
      <c r="H251" s="88">
        <v>30012.82</v>
      </c>
      <c r="I251" s="88">
        <v>0</v>
      </c>
      <c r="J251" s="88">
        <v>3567.41</v>
      </c>
      <c r="K251" s="88">
        <v>6843.93</v>
      </c>
      <c r="L251" s="33">
        <v>0.04</v>
      </c>
      <c r="M251" s="74"/>
    </row>
    <row r="252" spans="1:13" ht="12.75" customHeight="1" x14ac:dyDescent="0.25">
      <c r="A252" s="285">
        <v>2023.03</v>
      </c>
      <c r="B252" s="160">
        <f t="shared" si="10"/>
        <v>168836.28</v>
      </c>
      <c r="C252" s="161">
        <f t="shared" si="9"/>
        <v>153502.79999999999</v>
      </c>
      <c r="D252" s="87">
        <v>61737.37</v>
      </c>
      <c r="E252" s="88">
        <v>23625.71</v>
      </c>
      <c r="F252" s="88">
        <v>2019.64</v>
      </c>
      <c r="G252" s="88">
        <v>29311.8</v>
      </c>
      <c r="H252" s="88">
        <v>32579.78</v>
      </c>
      <c r="I252" s="88">
        <v>0</v>
      </c>
      <c r="J252" s="88">
        <v>4228.5</v>
      </c>
      <c r="K252" s="88">
        <v>15333.48</v>
      </c>
      <c r="L252" s="33">
        <v>1956.91</v>
      </c>
      <c r="M252" s="74"/>
    </row>
    <row r="253" spans="1:13" ht="12.75" customHeight="1" x14ac:dyDescent="0.25">
      <c r="A253" s="285">
        <v>2023.04</v>
      </c>
      <c r="B253" s="160">
        <f t="shared" si="10"/>
        <v>158783</v>
      </c>
      <c r="C253" s="161">
        <f t="shared" si="9"/>
        <v>146379.73000000001</v>
      </c>
      <c r="D253" s="87">
        <v>63771.68</v>
      </c>
      <c r="E253" s="88">
        <v>16699.78</v>
      </c>
      <c r="F253" s="88">
        <v>2557.3000000000002</v>
      </c>
      <c r="G253" s="88">
        <v>27073.96</v>
      </c>
      <c r="H253" s="88">
        <v>31904.29</v>
      </c>
      <c r="I253" s="88">
        <v>0</v>
      </c>
      <c r="J253" s="88">
        <v>4372.72</v>
      </c>
      <c r="K253" s="88">
        <v>12403.27</v>
      </c>
      <c r="L253" s="33">
        <v>2339.37</v>
      </c>
      <c r="M253" s="74"/>
    </row>
    <row r="254" spans="1:13" ht="12.75" customHeight="1" x14ac:dyDescent="0.25">
      <c r="A254" s="285">
        <v>2023.05</v>
      </c>
      <c r="B254" s="160">
        <f t="shared" si="10"/>
        <v>176244.59000000003</v>
      </c>
      <c r="C254" s="161">
        <f t="shared" ref="C254:C317" si="11">SUM(D254:H254,J254)</f>
        <v>167484.43000000002</v>
      </c>
      <c r="D254" s="87">
        <v>68417.38</v>
      </c>
      <c r="E254" s="88">
        <v>18311.099999999999</v>
      </c>
      <c r="F254" s="88">
        <v>2406.31</v>
      </c>
      <c r="G254" s="88">
        <v>35789.85</v>
      </c>
      <c r="H254" s="88">
        <v>37122.089999999997</v>
      </c>
      <c r="I254" s="88">
        <v>0</v>
      </c>
      <c r="J254" s="88">
        <v>5437.7</v>
      </c>
      <c r="K254" s="88">
        <v>8760.16</v>
      </c>
      <c r="L254" s="33">
        <v>2458.7199999999998</v>
      </c>
      <c r="M254" s="74"/>
    </row>
    <row r="255" spans="1:13" ht="12.75" customHeight="1" x14ac:dyDescent="0.25">
      <c r="A255" s="285">
        <v>2023.06</v>
      </c>
      <c r="B255" s="160">
        <f t="shared" si="10"/>
        <v>233662.83</v>
      </c>
      <c r="C255" s="161">
        <f t="shared" si="11"/>
        <v>221482.03999999998</v>
      </c>
      <c r="D255" s="87">
        <v>101510.97</v>
      </c>
      <c r="E255" s="88">
        <v>18670.09</v>
      </c>
      <c r="F255" s="88">
        <v>2541.29</v>
      </c>
      <c r="G255" s="88">
        <v>50840.13</v>
      </c>
      <c r="H255" s="88">
        <v>42460.67</v>
      </c>
      <c r="I255" s="88">
        <v>0</v>
      </c>
      <c r="J255" s="88">
        <v>5458.89</v>
      </c>
      <c r="K255" s="88">
        <v>12180.79</v>
      </c>
      <c r="L255" s="33">
        <v>539.76</v>
      </c>
      <c r="M255" s="74"/>
    </row>
    <row r="256" spans="1:13" ht="12.75" customHeight="1" x14ac:dyDescent="0.25">
      <c r="A256" s="285">
        <v>2023.07</v>
      </c>
      <c r="B256" s="160">
        <f t="shared" si="10"/>
        <v>211097.48</v>
      </c>
      <c r="C256" s="161">
        <f t="shared" si="11"/>
        <v>200985.1</v>
      </c>
      <c r="D256" s="87">
        <v>83472.479999999996</v>
      </c>
      <c r="E256" s="88">
        <v>28184.26</v>
      </c>
      <c r="F256" s="88">
        <v>3170.46</v>
      </c>
      <c r="G256" s="88">
        <v>39594.980000000003</v>
      </c>
      <c r="H256" s="88">
        <v>40699.54</v>
      </c>
      <c r="I256" s="88">
        <v>0</v>
      </c>
      <c r="J256" s="88">
        <v>5863.38</v>
      </c>
      <c r="K256" s="88">
        <v>10112.379999999999</v>
      </c>
      <c r="L256" s="33">
        <v>2321.83</v>
      </c>
      <c r="M256" s="74"/>
    </row>
    <row r="257" spans="1:13" ht="12.75" customHeight="1" x14ac:dyDescent="0.25">
      <c r="A257" s="285">
        <v>2023.08</v>
      </c>
      <c r="B257" s="160">
        <f t="shared" si="10"/>
        <v>244067.71</v>
      </c>
      <c r="C257" s="161">
        <f t="shared" si="11"/>
        <v>229184.21</v>
      </c>
      <c r="D257" s="87">
        <v>93905.48</v>
      </c>
      <c r="E257" s="88">
        <v>32029.48</v>
      </c>
      <c r="F257" s="88">
        <v>3378.55</v>
      </c>
      <c r="G257" s="88">
        <v>43011.19</v>
      </c>
      <c r="H257" s="88">
        <v>50534.65</v>
      </c>
      <c r="I257" s="88">
        <v>0</v>
      </c>
      <c r="J257" s="88">
        <v>6324.86</v>
      </c>
      <c r="K257" s="88">
        <v>14883.5</v>
      </c>
      <c r="L257" s="33">
        <v>3755.58</v>
      </c>
      <c r="M257" s="74"/>
    </row>
    <row r="258" spans="1:13" ht="12.75" customHeight="1" x14ac:dyDescent="0.25">
      <c r="A258" s="285">
        <v>2023.09</v>
      </c>
      <c r="B258" s="160">
        <f t="shared" si="10"/>
        <v>253969.97999999998</v>
      </c>
      <c r="C258" s="161">
        <f t="shared" si="11"/>
        <v>243440.21999999997</v>
      </c>
      <c r="D258" s="87">
        <v>101165.47</v>
      </c>
      <c r="E258" s="88">
        <v>33210.75</v>
      </c>
      <c r="F258" s="88">
        <v>2415.61</v>
      </c>
      <c r="G258" s="88">
        <v>45859.83</v>
      </c>
      <c r="H258" s="88">
        <v>54287.519999999997</v>
      </c>
      <c r="I258" s="88">
        <v>0</v>
      </c>
      <c r="J258" s="88">
        <v>6501.04</v>
      </c>
      <c r="K258" s="88">
        <v>10529.76</v>
      </c>
      <c r="L258" s="33">
        <v>9775.5300000000007</v>
      </c>
      <c r="M258" s="74"/>
    </row>
    <row r="259" spans="1:13" ht="12.75" customHeight="1" x14ac:dyDescent="0.25">
      <c r="A259" s="285">
        <v>2023.1</v>
      </c>
      <c r="B259" s="160">
        <f t="shared" si="10"/>
        <v>280565.20000000007</v>
      </c>
      <c r="C259" s="161">
        <f t="shared" si="11"/>
        <v>266472.93000000005</v>
      </c>
      <c r="D259" s="87">
        <v>106478.88</v>
      </c>
      <c r="E259" s="88">
        <v>34182.639999999999</v>
      </c>
      <c r="F259" s="88">
        <v>8271.73</v>
      </c>
      <c r="G259" s="88">
        <v>49283.13</v>
      </c>
      <c r="H259" s="88">
        <v>60191.23</v>
      </c>
      <c r="I259" s="88">
        <v>0</v>
      </c>
      <c r="J259" s="88">
        <v>8065.32</v>
      </c>
      <c r="K259" s="88">
        <v>14092.27</v>
      </c>
      <c r="L259" s="33">
        <v>3373.64</v>
      </c>
      <c r="M259" s="74"/>
    </row>
    <row r="260" spans="1:13" ht="12.75" customHeight="1" x14ac:dyDescent="0.25">
      <c r="A260" s="285">
        <v>2023.11</v>
      </c>
      <c r="B260" s="160">
        <f t="shared" si="10"/>
        <v>295982.32</v>
      </c>
      <c r="C260" s="161">
        <f t="shared" si="11"/>
        <v>285829.43</v>
      </c>
      <c r="D260" s="87">
        <v>124197.52</v>
      </c>
      <c r="E260" s="88">
        <v>32387.3</v>
      </c>
      <c r="F260" s="88">
        <v>5015.24</v>
      </c>
      <c r="G260" s="88">
        <v>56500.15</v>
      </c>
      <c r="H260" s="88">
        <v>60084.480000000003</v>
      </c>
      <c r="I260" s="88">
        <v>0</v>
      </c>
      <c r="J260" s="88">
        <v>7644.74</v>
      </c>
      <c r="K260" s="88">
        <v>10152.89</v>
      </c>
      <c r="L260" s="33">
        <v>1281.75</v>
      </c>
      <c r="M260" s="74"/>
    </row>
    <row r="261" spans="1:13" ht="12.75" customHeight="1" x14ac:dyDescent="0.25">
      <c r="A261" s="285">
        <v>2023.12</v>
      </c>
      <c r="B261" s="160">
        <f t="shared" si="10"/>
        <v>476502.39</v>
      </c>
      <c r="C261" s="161">
        <f t="shared" si="11"/>
        <v>440134.65</v>
      </c>
      <c r="D261" s="87">
        <v>181840.06</v>
      </c>
      <c r="E261" s="88">
        <v>64795.24</v>
      </c>
      <c r="F261" s="88">
        <v>3887.97</v>
      </c>
      <c r="G261" s="88">
        <v>89034.36</v>
      </c>
      <c r="H261" s="88">
        <v>92298.14</v>
      </c>
      <c r="I261" s="88">
        <v>0</v>
      </c>
      <c r="J261" s="88">
        <v>8278.8799999999992</v>
      </c>
      <c r="K261" s="88">
        <v>36367.74</v>
      </c>
      <c r="L261" s="33">
        <v>20103.669999999998</v>
      </c>
      <c r="M261" s="74"/>
    </row>
    <row r="262" spans="1:13" ht="12.75" customHeight="1" x14ac:dyDescent="0.25">
      <c r="A262" s="285">
        <v>2024.01</v>
      </c>
      <c r="B262" s="160">
        <f t="shared" si="10"/>
        <v>315504.78000000009</v>
      </c>
      <c r="C262" s="161">
        <f t="shared" si="11"/>
        <v>311815.71000000008</v>
      </c>
      <c r="D262" s="87">
        <v>142596.98000000001</v>
      </c>
      <c r="E262" s="88">
        <v>25029.94</v>
      </c>
      <c r="F262" s="88">
        <v>5620.93</v>
      </c>
      <c r="G262" s="88">
        <v>67330.05</v>
      </c>
      <c r="H262" s="88">
        <v>62400.78</v>
      </c>
      <c r="I262" s="136"/>
      <c r="J262" s="88">
        <v>8837.0300000000007</v>
      </c>
      <c r="K262" s="88">
        <v>3689.07</v>
      </c>
      <c r="L262" s="65"/>
      <c r="M262" s="74"/>
    </row>
    <row r="263" spans="1:13" ht="12.75" customHeight="1" x14ac:dyDescent="0.25">
      <c r="A263" s="285">
        <v>2024.02</v>
      </c>
      <c r="B263" s="160">
        <f t="shared" si="10"/>
        <v>391212.54</v>
      </c>
      <c r="C263" s="161">
        <f t="shared" si="11"/>
        <v>381513.98</v>
      </c>
      <c r="D263" s="87">
        <v>162027.13</v>
      </c>
      <c r="E263" s="88">
        <v>49609.61</v>
      </c>
      <c r="F263" s="88">
        <v>5154.57</v>
      </c>
      <c r="G263" s="88">
        <v>80109.36</v>
      </c>
      <c r="H263" s="88">
        <v>76068.41</v>
      </c>
      <c r="I263" s="136"/>
      <c r="J263" s="88">
        <v>8544.9</v>
      </c>
      <c r="K263" s="88">
        <v>9698.56</v>
      </c>
      <c r="L263" s="65"/>
      <c r="M263" s="74"/>
    </row>
    <row r="264" spans="1:13" ht="12.75" customHeight="1" x14ac:dyDescent="0.25">
      <c r="A264" s="285">
        <v>2024.03</v>
      </c>
      <c r="B264" s="160">
        <f t="shared" si="10"/>
        <v>461541.18999999994</v>
      </c>
      <c r="C264" s="161">
        <f t="shared" si="11"/>
        <v>421526.51999999996</v>
      </c>
      <c r="D264" s="87">
        <v>193591.55</v>
      </c>
      <c r="E264" s="88">
        <v>46616.93</v>
      </c>
      <c r="F264" s="88">
        <v>2922.5</v>
      </c>
      <c r="G264" s="88">
        <v>90223.88</v>
      </c>
      <c r="H264" s="88">
        <v>78787.42</v>
      </c>
      <c r="I264" s="136"/>
      <c r="J264" s="88">
        <v>9384.24</v>
      </c>
      <c r="K264" s="88">
        <v>40014.67</v>
      </c>
      <c r="L264" s="65"/>
      <c r="M264" s="74"/>
    </row>
    <row r="265" spans="1:13" ht="12.75" customHeight="1" x14ac:dyDescent="0.25">
      <c r="A265" s="285">
        <v>2024.04</v>
      </c>
      <c r="B265" s="160">
        <f>C265+K265</f>
        <v>504483.75</v>
      </c>
      <c r="C265" s="161">
        <f>SUM(D265:H265,J265)</f>
        <v>473105.62</v>
      </c>
      <c r="D265" s="87">
        <v>200620.86</v>
      </c>
      <c r="E265" s="88">
        <v>62703.28</v>
      </c>
      <c r="F265" s="88">
        <v>13326.61</v>
      </c>
      <c r="G265" s="88">
        <v>102552.84</v>
      </c>
      <c r="H265" s="88">
        <v>84727.53</v>
      </c>
      <c r="I265" s="136"/>
      <c r="J265" s="88">
        <v>9174.5</v>
      </c>
      <c r="K265" s="88">
        <v>31378.13</v>
      </c>
      <c r="L265" s="65"/>
      <c r="M265" s="74"/>
    </row>
    <row r="266" spans="1:13" ht="12.75" customHeight="1" x14ac:dyDescent="0.25">
      <c r="A266" s="285">
        <v>2024.05</v>
      </c>
      <c r="B266" s="160">
        <f t="shared" si="10"/>
        <v>606112.6</v>
      </c>
      <c r="C266" s="161">
        <f t="shared" si="11"/>
        <v>563535.49</v>
      </c>
      <c r="D266" s="87">
        <v>244193.1</v>
      </c>
      <c r="E266" s="88">
        <v>72644.92</v>
      </c>
      <c r="F266" s="88">
        <v>4034.63</v>
      </c>
      <c r="G266" s="88">
        <v>114186.32</v>
      </c>
      <c r="H266" s="88">
        <v>117095.75</v>
      </c>
      <c r="I266" s="136"/>
      <c r="J266" s="88">
        <v>11380.77</v>
      </c>
      <c r="K266" s="88">
        <v>42577.11</v>
      </c>
      <c r="L266" s="65"/>
      <c r="M266" s="74"/>
    </row>
    <row r="267" spans="1:13" ht="12.75" customHeight="1" x14ac:dyDescent="0.25">
      <c r="A267" s="285">
        <v>2024.06</v>
      </c>
      <c r="B267" s="160">
        <f t="shared" si="10"/>
        <v>728296.34000000008</v>
      </c>
      <c r="C267" s="161">
        <f t="shared" si="11"/>
        <v>696188.3</v>
      </c>
      <c r="D267" s="87">
        <v>321613.36</v>
      </c>
      <c r="E267" s="88">
        <v>80139.83</v>
      </c>
      <c r="F267" s="88">
        <v>1228.6500000000001</v>
      </c>
      <c r="G267" s="88">
        <v>170446.55</v>
      </c>
      <c r="H267" s="88">
        <v>109510.76</v>
      </c>
      <c r="I267" s="136"/>
      <c r="J267" s="88">
        <v>13249.15</v>
      </c>
      <c r="K267" s="88">
        <v>32108.04</v>
      </c>
      <c r="L267" s="65"/>
      <c r="M267" s="74"/>
    </row>
    <row r="268" spans="1:13" ht="12.75" customHeight="1" x14ac:dyDescent="0.25">
      <c r="A268" s="285">
        <v>2024.07</v>
      </c>
      <c r="B268" s="160">
        <f t="shared" si="10"/>
        <v>649886.90999999992</v>
      </c>
      <c r="C268" s="161">
        <f t="shared" si="11"/>
        <v>579776.48</v>
      </c>
      <c r="D268" s="87">
        <v>250101.39</v>
      </c>
      <c r="E268" s="88">
        <v>88308.2</v>
      </c>
      <c r="F268" s="88">
        <v>1370.46</v>
      </c>
      <c r="G268" s="88">
        <v>118738.63</v>
      </c>
      <c r="H268" s="88">
        <v>107208.11</v>
      </c>
      <c r="I268" s="136"/>
      <c r="J268" s="88">
        <v>14049.69</v>
      </c>
      <c r="K268" s="88">
        <v>70110.429999999993</v>
      </c>
      <c r="L268" s="65"/>
      <c r="M268" s="74"/>
    </row>
    <row r="269" spans="1:13" ht="12.75" customHeight="1" x14ac:dyDescent="0.25">
      <c r="A269" s="285">
        <v>2024.08</v>
      </c>
      <c r="B269" s="160">
        <f t="shared" si="10"/>
        <v>687355.33</v>
      </c>
      <c r="C269" s="161">
        <f t="shared" si="11"/>
        <v>616088.98</v>
      </c>
      <c r="D269" s="87">
        <v>250247.26</v>
      </c>
      <c r="E269" s="88">
        <v>84494.81</v>
      </c>
      <c r="F269" s="88">
        <v>2780.92</v>
      </c>
      <c r="G269" s="88">
        <v>124850.76</v>
      </c>
      <c r="H269" s="88">
        <v>135470.25</v>
      </c>
      <c r="I269" s="136"/>
      <c r="J269" s="88">
        <v>18244.98</v>
      </c>
      <c r="K269" s="88">
        <v>71266.350000000006</v>
      </c>
      <c r="L269" s="65"/>
      <c r="M269" s="74"/>
    </row>
    <row r="270" spans="1:13" ht="12.75" customHeight="1" x14ac:dyDescent="0.25">
      <c r="A270" s="285">
        <v>2024.09</v>
      </c>
      <c r="B270" s="160">
        <f t="shared" si="10"/>
        <v>693179.08000000007</v>
      </c>
      <c r="C270" s="161">
        <f t="shared" si="11"/>
        <v>622137.43000000005</v>
      </c>
      <c r="D270" s="87">
        <v>259662.4</v>
      </c>
      <c r="E270" s="88">
        <v>92267.66</v>
      </c>
      <c r="F270" s="88">
        <v>1469.51</v>
      </c>
      <c r="G270" s="88">
        <v>127292.27</v>
      </c>
      <c r="H270" s="88">
        <v>124638.07</v>
      </c>
      <c r="I270" s="136"/>
      <c r="J270" s="88">
        <v>16807.52</v>
      </c>
      <c r="K270" s="88">
        <v>71041.649999999994</v>
      </c>
      <c r="L270" s="65"/>
      <c r="M270" s="74"/>
    </row>
    <row r="271" spans="1:13" ht="12.75" customHeight="1" x14ac:dyDescent="0.25">
      <c r="A271" s="285">
        <v>2024.1</v>
      </c>
      <c r="B271" s="160">
        <f t="shared" si="10"/>
        <v>750862.35000000009</v>
      </c>
      <c r="C271" s="161">
        <f t="shared" si="11"/>
        <v>677713.31</v>
      </c>
      <c r="D271" s="87">
        <v>279784.06</v>
      </c>
      <c r="E271" s="88">
        <v>105903.11</v>
      </c>
      <c r="F271" s="88">
        <v>11422.26</v>
      </c>
      <c r="G271" s="88">
        <v>126800.79</v>
      </c>
      <c r="H271" s="88">
        <v>136028.66</v>
      </c>
      <c r="I271" s="136"/>
      <c r="J271" s="88">
        <v>17774.43</v>
      </c>
      <c r="K271" s="88">
        <v>73149.039999999994</v>
      </c>
      <c r="L271" s="65"/>
      <c r="M271" s="74"/>
    </row>
    <row r="272" spans="1:13" ht="12.75" customHeight="1" x14ac:dyDescent="0.25">
      <c r="A272" s="285">
        <v>2024.11</v>
      </c>
      <c r="B272" s="160">
        <f t="shared" si="10"/>
        <v>748234.48</v>
      </c>
      <c r="C272" s="161">
        <f t="shared" si="11"/>
        <v>667435.55999999994</v>
      </c>
      <c r="D272" s="87">
        <v>296247.15000000002</v>
      </c>
      <c r="E272" s="88">
        <v>94460.1</v>
      </c>
      <c r="F272" s="88">
        <v>2411.4899999999998</v>
      </c>
      <c r="G272" s="88">
        <v>128955.29</v>
      </c>
      <c r="H272" s="88">
        <v>127899.76</v>
      </c>
      <c r="I272" s="136"/>
      <c r="J272" s="88">
        <v>17461.77</v>
      </c>
      <c r="K272" s="88">
        <v>80798.92</v>
      </c>
      <c r="L272" s="65"/>
      <c r="M272" s="74"/>
    </row>
    <row r="273" spans="1:13" ht="12.75" customHeight="1" x14ac:dyDescent="0.25">
      <c r="A273" s="285">
        <v>2024.12</v>
      </c>
      <c r="B273" s="160">
        <f t="shared" si="10"/>
        <v>1131359.95</v>
      </c>
      <c r="C273" s="161">
        <f t="shared" si="11"/>
        <v>987647.48</v>
      </c>
      <c r="D273" s="87">
        <v>426249.83</v>
      </c>
      <c r="E273" s="88">
        <v>151220.01999999999</v>
      </c>
      <c r="F273" s="88">
        <v>1686.91</v>
      </c>
      <c r="G273" s="88">
        <v>203644.76</v>
      </c>
      <c r="H273" s="88">
        <v>182353.77</v>
      </c>
      <c r="I273" s="136"/>
      <c r="J273" s="88">
        <v>22492.19</v>
      </c>
      <c r="K273" s="88">
        <v>143712.47</v>
      </c>
      <c r="L273" s="65"/>
      <c r="M273" s="74"/>
    </row>
    <row r="274" spans="1:13" ht="12.75" customHeight="1" x14ac:dyDescent="0.25">
      <c r="A274" s="285">
        <v>2025.01</v>
      </c>
      <c r="B274" s="160">
        <f t="shared" si="10"/>
        <v>758788.58000000007</v>
      </c>
      <c r="C274" s="161">
        <f t="shared" si="11"/>
        <v>685903.18</v>
      </c>
      <c r="D274" s="87">
        <v>293580.76</v>
      </c>
      <c r="E274" s="88">
        <v>100489.38</v>
      </c>
      <c r="F274" s="88">
        <v>875.4</v>
      </c>
      <c r="G274" s="88">
        <v>143464.26999999999</v>
      </c>
      <c r="H274" s="88">
        <v>127602.59</v>
      </c>
      <c r="I274" s="136"/>
      <c r="J274" s="88">
        <v>19890.78</v>
      </c>
      <c r="K274" s="88">
        <v>72885.399999999994</v>
      </c>
      <c r="L274" s="65"/>
      <c r="M274" s="74"/>
    </row>
    <row r="275" spans="1:13" ht="12.75" customHeight="1" x14ac:dyDescent="0.25">
      <c r="A275" s="285">
        <v>2025.02</v>
      </c>
      <c r="B275" s="160">
        <f t="shared" si="10"/>
        <v>821309.14</v>
      </c>
      <c r="C275" s="161">
        <f t="shared" si="11"/>
        <v>753211.86</v>
      </c>
      <c r="D275" s="87">
        <v>316454.42</v>
      </c>
      <c r="E275" s="88">
        <v>112017.87</v>
      </c>
      <c r="F275" s="88">
        <v>7520.2</v>
      </c>
      <c r="G275" s="88">
        <v>147060.49</v>
      </c>
      <c r="H275" s="88">
        <v>151817.38</v>
      </c>
      <c r="I275" s="136"/>
      <c r="J275" s="88">
        <v>18341.5</v>
      </c>
      <c r="K275" s="88">
        <v>68097.279999999999</v>
      </c>
      <c r="L275" s="65"/>
      <c r="M275" s="74"/>
    </row>
    <row r="276" spans="1:13" ht="12.75" customHeight="1" x14ac:dyDescent="0.25">
      <c r="A276" s="285">
        <v>2025.03</v>
      </c>
      <c r="B276" s="160">
        <f t="shared" si="10"/>
        <v>807490.86999999988</v>
      </c>
      <c r="C276" s="161">
        <f t="shared" si="11"/>
        <v>720098.61999999988</v>
      </c>
      <c r="D276" s="87">
        <v>307191.09999999998</v>
      </c>
      <c r="E276" s="88">
        <v>107086.42</v>
      </c>
      <c r="F276" s="88">
        <v>878.82</v>
      </c>
      <c r="G276" s="88">
        <v>152090.35999999999</v>
      </c>
      <c r="H276" s="88">
        <v>130323.59</v>
      </c>
      <c r="I276" s="136"/>
      <c r="J276" s="88">
        <v>22528.33</v>
      </c>
      <c r="K276" s="88">
        <v>87392.25</v>
      </c>
      <c r="L276" s="65"/>
      <c r="M276" s="74"/>
    </row>
    <row r="277" spans="1:13" ht="12.75" customHeight="1" x14ac:dyDescent="0.25">
      <c r="A277" s="285">
        <v>2025.04</v>
      </c>
      <c r="B277" s="160">
        <f t="shared" si="10"/>
        <v>872883.34</v>
      </c>
      <c r="C277" s="161">
        <f>SUM(D277:H277,J277)</f>
        <v>792033.37</v>
      </c>
      <c r="D277" s="87">
        <v>335664.82</v>
      </c>
      <c r="E277" s="88">
        <v>130320.19</v>
      </c>
      <c r="F277" s="88">
        <v>13715.98</v>
      </c>
      <c r="G277" s="88">
        <v>155770.01999999999</v>
      </c>
      <c r="H277" s="88">
        <v>135873.79</v>
      </c>
      <c r="I277" s="136"/>
      <c r="J277" s="88">
        <v>20688.57</v>
      </c>
      <c r="K277" s="88">
        <v>80849.97</v>
      </c>
      <c r="L277" s="65"/>
      <c r="M277" s="74"/>
    </row>
    <row r="278" spans="1:13" ht="12.75" customHeight="1" x14ac:dyDescent="0.25">
      <c r="A278" s="285">
        <v>2025.05</v>
      </c>
      <c r="B278" s="160">
        <f t="shared" si="10"/>
        <v>941449.18</v>
      </c>
      <c r="C278" s="161">
        <f t="shared" si="11"/>
        <v>835665.51</v>
      </c>
      <c r="D278" s="87">
        <v>368478.58</v>
      </c>
      <c r="E278" s="88">
        <v>129815.92</v>
      </c>
      <c r="F278" s="88">
        <v>7475.76</v>
      </c>
      <c r="G278" s="88">
        <v>155876.34</v>
      </c>
      <c r="H278" s="88">
        <v>149200.66</v>
      </c>
      <c r="I278" s="136"/>
      <c r="J278" s="88">
        <v>24818.25</v>
      </c>
      <c r="K278" s="88">
        <v>105783.67</v>
      </c>
      <c r="L278" s="65"/>
      <c r="M278" s="74"/>
    </row>
    <row r="279" spans="1:13" ht="12.75" customHeight="1" x14ac:dyDescent="0.25">
      <c r="A279" s="285">
        <v>2025.06</v>
      </c>
      <c r="B279" s="160">
        <f t="shared" si="10"/>
        <v>1139415.8299999998</v>
      </c>
      <c r="C279" s="161">
        <f t="shared" si="11"/>
        <v>1044919.8199999998</v>
      </c>
      <c r="D279" s="87">
        <v>481155.69</v>
      </c>
      <c r="E279" s="88">
        <v>128945.75</v>
      </c>
      <c r="F279" s="88">
        <v>683.64</v>
      </c>
      <c r="G279" s="88">
        <v>241375.55</v>
      </c>
      <c r="H279" s="88">
        <v>168811.21</v>
      </c>
      <c r="I279" s="136"/>
      <c r="J279" s="88">
        <v>23947.98</v>
      </c>
      <c r="K279" s="88">
        <v>94496.01</v>
      </c>
      <c r="L279" s="65"/>
      <c r="M279" s="74"/>
    </row>
    <row r="280" spans="1:13" ht="12.75" customHeight="1" x14ac:dyDescent="0.25">
      <c r="A280" s="285">
        <v>2025.07</v>
      </c>
      <c r="B280" s="160">
        <f t="shared" si="10"/>
        <v>952792.79</v>
      </c>
      <c r="C280" s="161">
        <f t="shared" si="11"/>
        <v>843253.47000000009</v>
      </c>
      <c r="D280" s="87">
        <v>354517.13</v>
      </c>
      <c r="E280" s="88">
        <v>143362.79</v>
      </c>
      <c r="F280" s="88">
        <v>493.29</v>
      </c>
      <c r="G280" s="88">
        <v>166538.87</v>
      </c>
      <c r="H280" s="88">
        <v>154720.81</v>
      </c>
      <c r="I280" s="136"/>
      <c r="J280" s="88">
        <v>23620.58</v>
      </c>
      <c r="K280" s="88">
        <v>109539.32</v>
      </c>
      <c r="L280" s="65"/>
      <c r="M280" s="74"/>
    </row>
    <row r="281" spans="1:13" ht="12.75" customHeight="1" x14ac:dyDescent="0.25">
      <c r="A281" s="285">
        <v>2025.08</v>
      </c>
      <c r="B281" s="160">
        <f t="shared" si="10"/>
        <v>895188.58</v>
      </c>
      <c r="C281" s="161">
        <f t="shared" si="11"/>
        <v>754164.86</v>
      </c>
      <c r="D281" s="87">
        <v>360136.21</v>
      </c>
      <c r="E281" s="88">
        <v>152038.85</v>
      </c>
      <c r="F281" s="88">
        <v>8280.67</v>
      </c>
      <c r="G281" s="88">
        <v>169113.71</v>
      </c>
      <c r="H281" s="88">
        <v>32297.71</v>
      </c>
      <c r="I281" s="136"/>
      <c r="J281" s="88">
        <v>32297.71</v>
      </c>
      <c r="K281" s="88">
        <v>141023.72</v>
      </c>
      <c r="L281" s="65"/>
      <c r="M281" s="74"/>
    </row>
    <row r="282" spans="1:13" ht="12.75" customHeight="1" x14ac:dyDescent="0.25">
      <c r="A282" s="285">
        <v>2025.09</v>
      </c>
      <c r="B282" s="160" t="e">
        <f t="shared" si="10"/>
        <v>#N/A</v>
      </c>
      <c r="C282" s="161" t="e">
        <f t="shared" si="11"/>
        <v>#N/A</v>
      </c>
      <c r="D282" s="87" t="e">
        <v>#N/A</v>
      </c>
      <c r="E282" s="88" t="e">
        <v>#N/A</v>
      </c>
      <c r="F282" s="88" t="e">
        <v>#N/A</v>
      </c>
      <c r="G282" s="88" t="e">
        <v>#N/A</v>
      </c>
      <c r="H282" s="88" t="e">
        <v>#N/A</v>
      </c>
      <c r="I282" s="88" t="e">
        <v>#N/A</v>
      </c>
      <c r="J282" s="88" t="e">
        <v>#N/A</v>
      </c>
      <c r="K282" s="88" t="e">
        <v>#N/A</v>
      </c>
      <c r="L282" s="33" t="e">
        <v>#N/A</v>
      </c>
      <c r="M282" s="74"/>
    </row>
    <row r="283" spans="1:13" ht="12.75" customHeight="1" x14ac:dyDescent="0.25">
      <c r="A283" s="285">
        <v>2025.1</v>
      </c>
      <c r="B283" s="160" t="e">
        <f t="shared" si="10"/>
        <v>#N/A</v>
      </c>
      <c r="C283" s="161" t="e">
        <f t="shared" si="11"/>
        <v>#N/A</v>
      </c>
      <c r="D283" s="87" t="e">
        <v>#N/A</v>
      </c>
      <c r="E283" s="88" t="e">
        <v>#N/A</v>
      </c>
      <c r="F283" s="88" t="e">
        <v>#N/A</v>
      </c>
      <c r="G283" s="88" t="e">
        <v>#N/A</v>
      </c>
      <c r="H283" s="88" t="e">
        <v>#N/A</v>
      </c>
      <c r="I283" s="88" t="e">
        <v>#N/A</v>
      </c>
      <c r="J283" s="88" t="e">
        <v>#N/A</v>
      </c>
      <c r="K283" s="88" t="e">
        <v>#N/A</v>
      </c>
      <c r="L283" s="33" t="e">
        <v>#N/A</v>
      </c>
      <c r="M283" s="74"/>
    </row>
    <row r="284" spans="1:13" ht="12.75" customHeight="1" x14ac:dyDescent="0.25">
      <c r="A284" s="285">
        <v>2025.11</v>
      </c>
      <c r="B284" s="160" t="e">
        <f t="shared" si="10"/>
        <v>#N/A</v>
      </c>
      <c r="C284" s="161" t="e">
        <f t="shared" si="11"/>
        <v>#N/A</v>
      </c>
      <c r="D284" s="87" t="e">
        <v>#N/A</v>
      </c>
      <c r="E284" s="88" t="e">
        <v>#N/A</v>
      </c>
      <c r="F284" s="88" t="e">
        <v>#N/A</v>
      </c>
      <c r="G284" s="88" t="e">
        <v>#N/A</v>
      </c>
      <c r="H284" s="88" t="e">
        <v>#N/A</v>
      </c>
      <c r="I284" s="88" t="e">
        <v>#N/A</v>
      </c>
      <c r="J284" s="88" t="e">
        <v>#N/A</v>
      </c>
      <c r="K284" s="88" t="e">
        <v>#N/A</v>
      </c>
      <c r="L284" s="33" t="e">
        <v>#N/A</v>
      </c>
      <c r="M284" s="74"/>
    </row>
    <row r="285" spans="1:13" ht="12.75" customHeight="1" x14ac:dyDescent="0.25">
      <c r="A285" s="285">
        <v>2025.12</v>
      </c>
      <c r="B285" s="160" t="e">
        <f t="shared" si="10"/>
        <v>#N/A</v>
      </c>
      <c r="C285" s="161" t="e">
        <f t="shared" si="11"/>
        <v>#N/A</v>
      </c>
      <c r="D285" s="87" t="e">
        <v>#N/A</v>
      </c>
      <c r="E285" s="88" t="e">
        <v>#N/A</v>
      </c>
      <c r="F285" s="88" t="e">
        <v>#N/A</v>
      </c>
      <c r="G285" s="88" t="e">
        <v>#N/A</v>
      </c>
      <c r="H285" s="88" t="e">
        <v>#N/A</v>
      </c>
      <c r="I285" s="88" t="e">
        <v>#N/A</v>
      </c>
      <c r="J285" s="88" t="e">
        <v>#N/A</v>
      </c>
      <c r="K285" s="88" t="e">
        <v>#N/A</v>
      </c>
      <c r="L285" s="33" t="e">
        <v>#N/A</v>
      </c>
      <c r="M285" s="74"/>
    </row>
    <row r="286" spans="1:13" ht="12.75" customHeight="1" x14ac:dyDescent="0.25">
      <c r="A286" s="285">
        <v>2026.01</v>
      </c>
      <c r="B286" s="160" t="e">
        <f t="shared" si="10"/>
        <v>#N/A</v>
      </c>
      <c r="C286" s="161" t="e">
        <f t="shared" si="11"/>
        <v>#N/A</v>
      </c>
      <c r="D286" s="87" t="e">
        <v>#N/A</v>
      </c>
      <c r="E286" s="88" t="e">
        <v>#N/A</v>
      </c>
      <c r="F286" s="88" t="e">
        <v>#N/A</v>
      </c>
      <c r="G286" s="88" t="e">
        <v>#N/A</v>
      </c>
      <c r="H286" s="88" t="e">
        <v>#N/A</v>
      </c>
      <c r="I286" s="88" t="e">
        <v>#N/A</v>
      </c>
      <c r="J286" s="88" t="e">
        <v>#N/A</v>
      </c>
      <c r="K286" s="88" t="e">
        <v>#N/A</v>
      </c>
      <c r="L286" s="33" t="e">
        <v>#N/A</v>
      </c>
    </row>
    <row r="287" spans="1:13" ht="12.75" customHeight="1" x14ac:dyDescent="0.25">
      <c r="A287" s="285">
        <v>2026.02</v>
      </c>
      <c r="B287" s="160" t="e">
        <f t="shared" si="10"/>
        <v>#N/A</v>
      </c>
      <c r="C287" s="161" t="e">
        <f t="shared" si="11"/>
        <v>#N/A</v>
      </c>
      <c r="D287" s="87" t="e">
        <v>#N/A</v>
      </c>
      <c r="E287" s="88" t="e">
        <v>#N/A</v>
      </c>
      <c r="F287" s="88" t="e">
        <v>#N/A</v>
      </c>
      <c r="G287" s="88" t="e">
        <v>#N/A</v>
      </c>
      <c r="H287" s="88" t="e">
        <v>#N/A</v>
      </c>
      <c r="I287" s="88" t="e">
        <v>#N/A</v>
      </c>
      <c r="J287" s="88" t="e">
        <v>#N/A</v>
      </c>
      <c r="K287" s="88" t="e">
        <v>#N/A</v>
      </c>
      <c r="L287" s="33" t="e">
        <v>#N/A</v>
      </c>
    </row>
    <row r="288" spans="1:13" ht="12.75" customHeight="1" x14ac:dyDescent="0.25">
      <c r="A288" s="285">
        <v>2026.03</v>
      </c>
      <c r="B288" s="160" t="e">
        <f t="shared" si="10"/>
        <v>#N/A</v>
      </c>
      <c r="C288" s="161" t="e">
        <f t="shared" si="11"/>
        <v>#N/A</v>
      </c>
      <c r="D288" s="87" t="e">
        <v>#N/A</v>
      </c>
      <c r="E288" s="88" t="e">
        <v>#N/A</v>
      </c>
      <c r="F288" s="88" t="e">
        <v>#N/A</v>
      </c>
      <c r="G288" s="88" t="e">
        <v>#N/A</v>
      </c>
      <c r="H288" s="88" t="e">
        <v>#N/A</v>
      </c>
      <c r="I288" s="88" t="e">
        <v>#N/A</v>
      </c>
      <c r="J288" s="88" t="e">
        <v>#N/A</v>
      </c>
      <c r="K288" s="88" t="e">
        <v>#N/A</v>
      </c>
      <c r="L288" s="33" t="e">
        <v>#N/A</v>
      </c>
    </row>
    <row r="289" spans="1:12" ht="12.75" customHeight="1" x14ac:dyDescent="0.25">
      <c r="A289" s="285">
        <v>2026.04</v>
      </c>
      <c r="B289" s="160" t="e">
        <f t="shared" si="10"/>
        <v>#N/A</v>
      </c>
      <c r="C289" s="161" t="e">
        <f t="shared" si="11"/>
        <v>#N/A</v>
      </c>
      <c r="D289" s="87" t="e">
        <v>#N/A</v>
      </c>
      <c r="E289" s="88" t="e">
        <v>#N/A</v>
      </c>
      <c r="F289" s="88" t="e">
        <v>#N/A</v>
      </c>
      <c r="G289" s="88" t="e">
        <v>#N/A</v>
      </c>
      <c r="H289" s="88" t="e">
        <v>#N/A</v>
      </c>
      <c r="I289" s="88" t="e">
        <v>#N/A</v>
      </c>
      <c r="J289" s="88" t="e">
        <v>#N/A</v>
      </c>
      <c r="K289" s="88" t="e">
        <v>#N/A</v>
      </c>
      <c r="L289" s="33" t="e">
        <v>#N/A</v>
      </c>
    </row>
    <row r="290" spans="1:12" ht="12.75" customHeight="1" x14ac:dyDescent="0.25">
      <c r="A290" s="285">
        <v>2026.05</v>
      </c>
      <c r="B290" s="160" t="e">
        <f t="shared" si="10"/>
        <v>#N/A</v>
      </c>
      <c r="C290" s="161" t="e">
        <f t="shared" si="11"/>
        <v>#N/A</v>
      </c>
      <c r="D290" s="87" t="e">
        <v>#N/A</v>
      </c>
      <c r="E290" s="88" t="e">
        <v>#N/A</v>
      </c>
      <c r="F290" s="88" t="e">
        <v>#N/A</v>
      </c>
      <c r="G290" s="88" t="e">
        <v>#N/A</v>
      </c>
      <c r="H290" s="88" t="e">
        <v>#N/A</v>
      </c>
      <c r="I290" s="88" t="e">
        <v>#N/A</v>
      </c>
      <c r="J290" s="88" t="e">
        <v>#N/A</v>
      </c>
      <c r="K290" s="88" t="e">
        <v>#N/A</v>
      </c>
      <c r="L290" s="33" t="e">
        <v>#N/A</v>
      </c>
    </row>
    <row r="291" spans="1:12" ht="12.75" customHeight="1" x14ac:dyDescent="0.25">
      <c r="A291" s="285">
        <v>2026.06</v>
      </c>
      <c r="B291" s="160" t="e">
        <f t="shared" si="10"/>
        <v>#N/A</v>
      </c>
      <c r="C291" s="161" t="e">
        <f t="shared" si="11"/>
        <v>#N/A</v>
      </c>
      <c r="D291" s="87" t="e">
        <v>#N/A</v>
      </c>
      <c r="E291" s="88" t="e">
        <v>#N/A</v>
      </c>
      <c r="F291" s="88" t="e">
        <v>#N/A</v>
      </c>
      <c r="G291" s="88" t="e">
        <v>#N/A</v>
      </c>
      <c r="H291" s="88" t="e">
        <v>#N/A</v>
      </c>
      <c r="I291" s="88" t="e">
        <v>#N/A</v>
      </c>
      <c r="J291" s="88" t="e">
        <v>#N/A</v>
      </c>
      <c r="K291" s="88" t="e">
        <v>#N/A</v>
      </c>
      <c r="L291" s="33" t="e">
        <v>#N/A</v>
      </c>
    </row>
    <row r="292" spans="1:12" ht="12.75" customHeight="1" x14ac:dyDescent="0.25">
      <c r="A292" s="285">
        <v>2026.07</v>
      </c>
      <c r="B292" s="160" t="e">
        <f t="shared" si="10"/>
        <v>#N/A</v>
      </c>
      <c r="C292" s="161" t="e">
        <f t="shared" si="11"/>
        <v>#N/A</v>
      </c>
      <c r="D292" s="87" t="e">
        <v>#N/A</v>
      </c>
      <c r="E292" s="88" t="e">
        <v>#N/A</v>
      </c>
      <c r="F292" s="88" t="e">
        <v>#N/A</v>
      </c>
      <c r="G292" s="88" t="e">
        <v>#N/A</v>
      </c>
      <c r="H292" s="88" t="e">
        <v>#N/A</v>
      </c>
      <c r="I292" s="88" t="e">
        <v>#N/A</v>
      </c>
      <c r="J292" s="88" t="e">
        <v>#N/A</v>
      </c>
      <c r="K292" s="88" t="e">
        <v>#N/A</v>
      </c>
      <c r="L292" s="33" t="e">
        <v>#N/A</v>
      </c>
    </row>
    <row r="293" spans="1:12" ht="12.75" customHeight="1" x14ac:dyDescent="0.25">
      <c r="A293" s="285">
        <v>2026.08</v>
      </c>
      <c r="B293" s="160" t="e">
        <f t="shared" si="10"/>
        <v>#N/A</v>
      </c>
      <c r="C293" s="161" t="e">
        <f t="shared" si="11"/>
        <v>#N/A</v>
      </c>
      <c r="D293" s="87" t="e">
        <v>#N/A</v>
      </c>
      <c r="E293" s="88" t="e">
        <v>#N/A</v>
      </c>
      <c r="F293" s="88" t="e">
        <v>#N/A</v>
      </c>
      <c r="G293" s="88" t="e">
        <v>#N/A</v>
      </c>
      <c r="H293" s="88" t="e">
        <v>#N/A</v>
      </c>
      <c r="I293" s="88" t="e">
        <v>#N/A</v>
      </c>
      <c r="J293" s="88" t="e">
        <v>#N/A</v>
      </c>
      <c r="K293" s="88" t="e">
        <v>#N/A</v>
      </c>
      <c r="L293" s="33" t="e">
        <v>#N/A</v>
      </c>
    </row>
    <row r="294" spans="1:12" ht="12.75" customHeight="1" x14ac:dyDescent="0.25">
      <c r="A294" s="285">
        <v>2026.09</v>
      </c>
      <c r="B294" s="160" t="e">
        <f t="shared" si="10"/>
        <v>#N/A</v>
      </c>
      <c r="C294" s="161" t="e">
        <f t="shared" si="11"/>
        <v>#N/A</v>
      </c>
      <c r="D294" s="87" t="e">
        <v>#N/A</v>
      </c>
      <c r="E294" s="88" t="e">
        <v>#N/A</v>
      </c>
      <c r="F294" s="88" t="e">
        <v>#N/A</v>
      </c>
      <c r="G294" s="88" t="e">
        <v>#N/A</v>
      </c>
      <c r="H294" s="88" t="e">
        <v>#N/A</v>
      </c>
      <c r="I294" s="88" t="e">
        <v>#N/A</v>
      </c>
      <c r="J294" s="88" t="e">
        <v>#N/A</v>
      </c>
      <c r="K294" s="88" t="e">
        <v>#N/A</v>
      </c>
      <c r="L294" s="33" t="e">
        <v>#N/A</v>
      </c>
    </row>
    <row r="295" spans="1:12" ht="12.75" customHeight="1" x14ac:dyDescent="0.25">
      <c r="A295" s="285">
        <v>2026.1</v>
      </c>
      <c r="B295" s="160" t="e">
        <f t="shared" si="10"/>
        <v>#N/A</v>
      </c>
      <c r="C295" s="161" t="e">
        <f t="shared" si="11"/>
        <v>#N/A</v>
      </c>
      <c r="D295" s="87" t="e">
        <v>#N/A</v>
      </c>
      <c r="E295" s="88" t="e">
        <v>#N/A</v>
      </c>
      <c r="F295" s="88" t="e">
        <v>#N/A</v>
      </c>
      <c r="G295" s="88" t="e">
        <v>#N/A</v>
      </c>
      <c r="H295" s="88" t="e">
        <v>#N/A</v>
      </c>
      <c r="I295" s="88" t="e">
        <v>#N/A</v>
      </c>
      <c r="J295" s="88" t="e">
        <v>#N/A</v>
      </c>
      <c r="K295" s="88" t="e">
        <v>#N/A</v>
      </c>
      <c r="L295" s="33" t="e">
        <v>#N/A</v>
      </c>
    </row>
    <row r="296" spans="1:12" ht="12.75" customHeight="1" x14ac:dyDescent="0.25">
      <c r="A296" s="285">
        <v>2026.11</v>
      </c>
      <c r="B296" s="160" t="e">
        <f t="shared" si="10"/>
        <v>#N/A</v>
      </c>
      <c r="C296" s="161" t="e">
        <f t="shared" si="11"/>
        <v>#N/A</v>
      </c>
      <c r="D296" s="87" t="e">
        <v>#N/A</v>
      </c>
      <c r="E296" s="88" t="e">
        <v>#N/A</v>
      </c>
      <c r="F296" s="88" t="e">
        <v>#N/A</v>
      </c>
      <c r="G296" s="88" t="e">
        <v>#N/A</v>
      </c>
      <c r="H296" s="88" t="e">
        <v>#N/A</v>
      </c>
      <c r="I296" s="88" t="e">
        <v>#N/A</v>
      </c>
      <c r="J296" s="88" t="e">
        <v>#N/A</v>
      </c>
      <c r="K296" s="88" t="e">
        <v>#N/A</v>
      </c>
      <c r="L296" s="33" t="e">
        <v>#N/A</v>
      </c>
    </row>
    <row r="297" spans="1:12" ht="12.75" customHeight="1" x14ac:dyDescent="0.25">
      <c r="A297" s="285">
        <v>2026.12</v>
      </c>
      <c r="B297" s="160" t="e">
        <f t="shared" si="10"/>
        <v>#N/A</v>
      </c>
      <c r="C297" s="161" t="e">
        <f t="shared" si="11"/>
        <v>#N/A</v>
      </c>
      <c r="D297" s="87" t="e">
        <v>#N/A</v>
      </c>
      <c r="E297" s="88" t="e">
        <v>#N/A</v>
      </c>
      <c r="F297" s="88" t="e">
        <v>#N/A</v>
      </c>
      <c r="G297" s="88" t="e">
        <v>#N/A</v>
      </c>
      <c r="H297" s="88" t="e">
        <v>#N/A</v>
      </c>
      <c r="I297" s="88" t="e">
        <v>#N/A</v>
      </c>
      <c r="J297" s="88" t="e">
        <v>#N/A</v>
      </c>
      <c r="K297" s="88" t="e">
        <v>#N/A</v>
      </c>
      <c r="L297" s="33" t="e">
        <v>#N/A</v>
      </c>
    </row>
    <row r="298" spans="1:12" ht="12.75" customHeight="1" x14ac:dyDescent="0.25">
      <c r="A298" s="285">
        <v>2027.01</v>
      </c>
      <c r="B298" s="160" t="e">
        <f t="shared" si="10"/>
        <v>#N/A</v>
      </c>
      <c r="C298" s="161" t="e">
        <f t="shared" si="11"/>
        <v>#N/A</v>
      </c>
      <c r="D298" s="87" t="e">
        <v>#N/A</v>
      </c>
      <c r="E298" s="88" t="e">
        <v>#N/A</v>
      </c>
      <c r="F298" s="88" t="e">
        <v>#N/A</v>
      </c>
      <c r="G298" s="88" t="e">
        <v>#N/A</v>
      </c>
      <c r="H298" s="88" t="e">
        <v>#N/A</v>
      </c>
      <c r="I298" s="88" t="e">
        <v>#N/A</v>
      </c>
      <c r="J298" s="88" t="e">
        <v>#N/A</v>
      </c>
      <c r="K298" s="88" t="e">
        <v>#N/A</v>
      </c>
      <c r="L298" s="33" t="e">
        <v>#N/A</v>
      </c>
    </row>
    <row r="299" spans="1:12" ht="12.75" customHeight="1" x14ac:dyDescent="0.25">
      <c r="A299" s="285">
        <v>2027.02</v>
      </c>
      <c r="B299" s="160" t="e">
        <f t="shared" si="10"/>
        <v>#N/A</v>
      </c>
      <c r="C299" s="161" t="e">
        <f t="shared" si="11"/>
        <v>#N/A</v>
      </c>
      <c r="D299" s="87" t="e">
        <v>#N/A</v>
      </c>
      <c r="E299" s="88" t="e">
        <v>#N/A</v>
      </c>
      <c r="F299" s="88" t="e">
        <v>#N/A</v>
      </c>
      <c r="G299" s="88" t="e">
        <v>#N/A</v>
      </c>
      <c r="H299" s="88" t="e">
        <v>#N/A</v>
      </c>
      <c r="I299" s="88" t="e">
        <v>#N/A</v>
      </c>
      <c r="J299" s="88" t="e">
        <v>#N/A</v>
      </c>
      <c r="K299" s="88" t="e">
        <v>#N/A</v>
      </c>
      <c r="L299" s="33" t="e">
        <v>#N/A</v>
      </c>
    </row>
    <row r="300" spans="1:12" ht="12.75" customHeight="1" x14ac:dyDescent="0.25">
      <c r="A300" s="285">
        <v>2027.03</v>
      </c>
      <c r="B300" s="160" t="e">
        <f t="shared" si="10"/>
        <v>#N/A</v>
      </c>
      <c r="C300" s="161" t="e">
        <f t="shared" si="11"/>
        <v>#N/A</v>
      </c>
      <c r="D300" s="87" t="e">
        <v>#N/A</v>
      </c>
      <c r="E300" s="88" t="e">
        <v>#N/A</v>
      </c>
      <c r="F300" s="88" t="e">
        <v>#N/A</v>
      </c>
      <c r="G300" s="88" t="e">
        <v>#N/A</v>
      </c>
      <c r="H300" s="88" t="e">
        <v>#N/A</v>
      </c>
      <c r="I300" s="88" t="e">
        <v>#N/A</v>
      </c>
      <c r="J300" s="88" t="e">
        <v>#N/A</v>
      </c>
      <c r="K300" s="88" t="e">
        <v>#N/A</v>
      </c>
      <c r="L300" s="33" t="e">
        <v>#N/A</v>
      </c>
    </row>
    <row r="301" spans="1:12" ht="12.75" customHeight="1" x14ac:dyDescent="0.25">
      <c r="A301" s="285">
        <v>2027.04</v>
      </c>
      <c r="B301" s="160" t="e">
        <f t="shared" si="10"/>
        <v>#N/A</v>
      </c>
      <c r="C301" s="161" t="e">
        <f t="shared" si="11"/>
        <v>#N/A</v>
      </c>
      <c r="D301" s="87" t="e">
        <v>#N/A</v>
      </c>
      <c r="E301" s="88" t="e">
        <v>#N/A</v>
      </c>
      <c r="F301" s="88" t="e">
        <v>#N/A</v>
      </c>
      <c r="G301" s="88" t="e">
        <v>#N/A</v>
      </c>
      <c r="H301" s="88" t="e">
        <v>#N/A</v>
      </c>
      <c r="I301" s="88" t="e">
        <v>#N/A</v>
      </c>
      <c r="J301" s="88" t="e">
        <v>#N/A</v>
      </c>
      <c r="K301" s="88" t="e">
        <v>#N/A</v>
      </c>
      <c r="L301" s="33" t="e">
        <v>#N/A</v>
      </c>
    </row>
    <row r="302" spans="1:12" ht="12.75" customHeight="1" x14ac:dyDescent="0.25">
      <c r="A302" s="285">
        <v>2027.05</v>
      </c>
      <c r="B302" s="160" t="e">
        <f t="shared" si="10"/>
        <v>#N/A</v>
      </c>
      <c r="C302" s="161" t="e">
        <f t="shared" si="11"/>
        <v>#N/A</v>
      </c>
      <c r="D302" s="87" t="e">
        <v>#N/A</v>
      </c>
      <c r="E302" s="88" t="e">
        <v>#N/A</v>
      </c>
      <c r="F302" s="88" t="e">
        <v>#N/A</v>
      </c>
      <c r="G302" s="88" t="e">
        <v>#N/A</v>
      </c>
      <c r="H302" s="88" t="e">
        <v>#N/A</v>
      </c>
      <c r="I302" s="88" t="e">
        <v>#N/A</v>
      </c>
      <c r="J302" s="88" t="e">
        <v>#N/A</v>
      </c>
      <c r="K302" s="88" t="e">
        <v>#N/A</v>
      </c>
      <c r="L302" s="33" t="e">
        <v>#N/A</v>
      </c>
    </row>
    <row r="303" spans="1:12" ht="12.75" customHeight="1" x14ac:dyDescent="0.25">
      <c r="A303" s="285">
        <v>2027.06</v>
      </c>
      <c r="B303" s="160" t="e">
        <f t="shared" si="10"/>
        <v>#N/A</v>
      </c>
      <c r="C303" s="161" t="e">
        <f t="shared" si="11"/>
        <v>#N/A</v>
      </c>
      <c r="D303" s="87" t="e">
        <v>#N/A</v>
      </c>
      <c r="E303" s="88" t="e">
        <v>#N/A</v>
      </c>
      <c r="F303" s="88" t="e">
        <v>#N/A</v>
      </c>
      <c r="G303" s="88" t="e">
        <v>#N/A</v>
      </c>
      <c r="H303" s="88" t="e">
        <v>#N/A</v>
      </c>
      <c r="I303" s="88" t="e">
        <v>#N/A</v>
      </c>
      <c r="J303" s="88" t="e">
        <v>#N/A</v>
      </c>
      <c r="K303" s="88" t="e">
        <v>#N/A</v>
      </c>
      <c r="L303" s="33" t="e">
        <v>#N/A</v>
      </c>
    </row>
    <row r="304" spans="1:12" ht="12.75" customHeight="1" x14ac:dyDescent="0.25">
      <c r="A304" s="285">
        <v>2027.07</v>
      </c>
      <c r="B304" s="160" t="e">
        <f t="shared" si="10"/>
        <v>#N/A</v>
      </c>
      <c r="C304" s="161" t="e">
        <f t="shared" si="11"/>
        <v>#N/A</v>
      </c>
      <c r="D304" s="87" t="e">
        <v>#N/A</v>
      </c>
      <c r="E304" s="88" t="e">
        <v>#N/A</v>
      </c>
      <c r="F304" s="88" t="e">
        <v>#N/A</v>
      </c>
      <c r="G304" s="88" t="e">
        <v>#N/A</v>
      </c>
      <c r="H304" s="88" t="e">
        <v>#N/A</v>
      </c>
      <c r="I304" s="88" t="e">
        <v>#N/A</v>
      </c>
      <c r="J304" s="88" t="e">
        <v>#N/A</v>
      </c>
      <c r="K304" s="88" t="e">
        <v>#N/A</v>
      </c>
      <c r="L304" s="33" t="e">
        <v>#N/A</v>
      </c>
    </row>
    <row r="305" spans="1:12" ht="12.75" customHeight="1" x14ac:dyDescent="0.25">
      <c r="A305" s="285">
        <v>2027.08</v>
      </c>
      <c r="B305" s="160" t="e">
        <f t="shared" si="10"/>
        <v>#N/A</v>
      </c>
      <c r="C305" s="161" t="e">
        <f t="shared" si="11"/>
        <v>#N/A</v>
      </c>
      <c r="D305" s="87" t="e">
        <v>#N/A</v>
      </c>
      <c r="E305" s="88" t="e">
        <v>#N/A</v>
      </c>
      <c r="F305" s="88" t="e">
        <v>#N/A</v>
      </c>
      <c r="G305" s="88" t="e">
        <v>#N/A</v>
      </c>
      <c r="H305" s="88" t="e">
        <v>#N/A</v>
      </c>
      <c r="I305" s="88" t="e">
        <v>#N/A</v>
      </c>
      <c r="J305" s="88" t="e">
        <v>#N/A</v>
      </c>
      <c r="K305" s="88" t="e">
        <v>#N/A</v>
      </c>
      <c r="L305" s="33" t="e">
        <v>#N/A</v>
      </c>
    </row>
    <row r="306" spans="1:12" ht="12.75" customHeight="1" x14ac:dyDescent="0.25">
      <c r="A306" s="285">
        <v>2027.09</v>
      </c>
      <c r="B306" s="160" t="e">
        <f t="shared" si="10"/>
        <v>#N/A</v>
      </c>
      <c r="C306" s="161" t="e">
        <f t="shared" si="11"/>
        <v>#N/A</v>
      </c>
      <c r="D306" s="87" t="e">
        <v>#N/A</v>
      </c>
      <c r="E306" s="88" t="e">
        <v>#N/A</v>
      </c>
      <c r="F306" s="88" t="e">
        <v>#N/A</v>
      </c>
      <c r="G306" s="88" t="e">
        <v>#N/A</v>
      </c>
      <c r="H306" s="88" t="e">
        <v>#N/A</v>
      </c>
      <c r="I306" s="88" t="e">
        <v>#N/A</v>
      </c>
      <c r="J306" s="88" t="e">
        <v>#N/A</v>
      </c>
      <c r="K306" s="88" t="e">
        <v>#N/A</v>
      </c>
      <c r="L306" s="33" t="e">
        <v>#N/A</v>
      </c>
    </row>
    <row r="307" spans="1:12" ht="12.75" customHeight="1" x14ac:dyDescent="0.25">
      <c r="A307" s="285">
        <v>2027.1</v>
      </c>
      <c r="B307" s="160" t="e">
        <f t="shared" si="10"/>
        <v>#N/A</v>
      </c>
      <c r="C307" s="161" t="e">
        <f t="shared" si="11"/>
        <v>#N/A</v>
      </c>
      <c r="D307" s="87" t="e">
        <v>#N/A</v>
      </c>
      <c r="E307" s="88" t="e">
        <v>#N/A</v>
      </c>
      <c r="F307" s="88" t="e">
        <v>#N/A</v>
      </c>
      <c r="G307" s="88" t="e">
        <v>#N/A</v>
      </c>
      <c r="H307" s="88" t="e">
        <v>#N/A</v>
      </c>
      <c r="I307" s="88" t="e">
        <v>#N/A</v>
      </c>
      <c r="J307" s="88" t="e">
        <v>#N/A</v>
      </c>
      <c r="K307" s="88" t="e">
        <v>#N/A</v>
      </c>
      <c r="L307" s="33" t="e">
        <v>#N/A</v>
      </c>
    </row>
    <row r="308" spans="1:12" ht="12.75" customHeight="1" x14ac:dyDescent="0.25">
      <c r="A308" s="285">
        <v>2027.11</v>
      </c>
      <c r="B308" s="160" t="e">
        <f t="shared" si="10"/>
        <v>#N/A</v>
      </c>
      <c r="C308" s="161" t="e">
        <f t="shared" si="11"/>
        <v>#N/A</v>
      </c>
      <c r="D308" s="87" t="e">
        <v>#N/A</v>
      </c>
      <c r="E308" s="88" t="e">
        <v>#N/A</v>
      </c>
      <c r="F308" s="88" t="e">
        <v>#N/A</v>
      </c>
      <c r="G308" s="88" t="e">
        <v>#N/A</v>
      </c>
      <c r="H308" s="88" t="e">
        <v>#N/A</v>
      </c>
      <c r="I308" s="88" t="e">
        <v>#N/A</v>
      </c>
      <c r="J308" s="88" t="e">
        <v>#N/A</v>
      </c>
      <c r="K308" s="88" t="e">
        <v>#N/A</v>
      </c>
      <c r="L308" s="33" t="e">
        <v>#N/A</v>
      </c>
    </row>
    <row r="309" spans="1:12" ht="12.75" customHeight="1" x14ac:dyDescent="0.25">
      <c r="A309" s="285">
        <v>2027.12</v>
      </c>
      <c r="B309" s="160" t="e">
        <f t="shared" si="10"/>
        <v>#N/A</v>
      </c>
      <c r="C309" s="161" t="e">
        <f t="shared" si="11"/>
        <v>#N/A</v>
      </c>
      <c r="D309" s="87" t="e">
        <v>#N/A</v>
      </c>
      <c r="E309" s="88" t="e">
        <v>#N/A</v>
      </c>
      <c r="F309" s="88" t="e">
        <v>#N/A</v>
      </c>
      <c r="G309" s="88" t="e">
        <v>#N/A</v>
      </c>
      <c r="H309" s="88" t="e">
        <v>#N/A</v>
      </c>
      <c r="I309" s="88" t="e">
        <v>#N/A</v>
      </c>
      <c r="J309" s="88" t="e">
        <v>#N/A</v>
      </c>
      <c r="K309" s="88" t="e">
        <v>#N/A</v>
      </c>
      <c r="L309" s="33" t="e">
        <v>#N/A</v>
      </c>
    </row>
    <row r="310" spans="1:12" ht="12.75" customHeight="1" x14ac:dyDescent="0.25">
      <c r="A310" s="285">
        <v>2028.01</v>
      </c>
      <c r="B310" s="160" t="e">
        <f t="shared" si="10"/>
        <v>#N/A</v>
      </c>
      <c r="C310" s="161" t="e">
        <f t="shared" si="11"/>
        <v>#N/A</v>
      </c>
      <c r="D310" s="87" t="e">
        <v>#N/A</v>
      </c>
      <c r="E310" s="88" t="e">
        <v>#N/A</v>
      </c>
      <c r="F310" s="88" t="e">
        <v>#N/A</v>
      </c>
      <c r="G310" s="88" t="e">
        <v>#N/A</v>
      </c>
      <c r="H310" s="88" t="e">
        <v>#N/A</v>
      </c>
      <c r="I310" s="88" t="e">
        <v>#N/A</v>
      </c>
      <c r="J310" s="88" t="e">
        <v>#N/A</v>
      </c>
      <c r="K310" s="88" t="e">
        <v>#N/A</v>
      </c>
      <c r="L310" s="33" t="e">
        <v>#N/A</v>
      </c>
    </row>
    <row r="311" spans="1:12" ht="12.75" customHeight="1" x14ac:dyDescent="0.25">
      <c r="A311" s="285">
        <v>2028.02</v>
      </c>
      <c r="B311" s="160" t="e">
        <f t="shared" si="10"/>
        <v>#N/A</v>
      </c>
      <c r="C311" s="161" t="e">
        <f t="shared" si="11"/>
        <v>#N/A</v>
      </c>
      <c r="D311" s="87" t="e">
        <v>#N/A</v>
      </c>
      <c r="E311" s="88" t="e">
        <v>#N/A</v>
      </c>
      <c r="F311" s="88" t="e">
        <v>#N/A</v>
      </c>
      <c r="G311" s="88" t="e">
        <v>#N/A</v>
      </c>
      <c r="H311" s="88" t="e">
        <v>#N/A</v>
      </c>
      <c r="I311" s="88" t="e">
        <v>#N/A</v>
      </c>
      <c r="J311" s="88" t="e">
        <v>#N/A</v>
      </c>
      <c r="K311" s="88" t="e">
        <v>#N/A</v>
      </c>
      <c r="L311" s="33" t="e">
        <v>#N/A</v>
      </c>
    </row>
    <row r="312" spans="1:12" ht="12.75" customHeight="1" x14ac:dyDescent="0.25">
      <c r="A312" s="285">
        <v>2028.03</v>
      </c>
      <c r="B312" s="160" t="e">
        <f t="shared" si="10"/>
        <v>#N/A</v>
      </c>
      <c r="C312" s="161" t="e">
        <f t="shared" si="11"/>
        <v>#N/A</v>
      </c>
      <c r="D312" s="87" t="e">
        <v>#N/A</v>
      </c>
      <c r="E312" s="88" t="e">
        <v>#N/A</v>
      </c>
      <c r="F312" s="88" t="e">
        <v>#N/A</v>
      </c>
      <c r="G312" s="88" t="e">
        <v>#N/A</v>
      </c>
      <c r="H312" s="88" t="e">
        <v>#N/A</v>
      </c>
      <c r="I312" s="88" t="e">
        <v>#N/A</v>
      </c>
      <c r="J312" s="88" t="e">
        <v>#N/A</v>
      </c>
      <c r="K312" s="88" t="e">
        <v>#N/A</v>
      </c>
      <c r="L312" s="33" t="e">
        <v>#N/A</v>
      </c>
    </row>
    <row r="313" spans="1:12" ht="12.75" customHeight="1" x14ac:dyDescent="0.25">
      <c r="A313" s="285">
        <v>2028.04</v>
      </c>
      <c r="B313" s="160" t="e">
        <f t="shared" si="10"/>
        <v>#N/A</v>
      </c>
      <c r="C313" s="161" t="e">
        <f t="shared" si="11"/>
        <v>#N/A</v>
      </c>
      <c r="D313" s="87" t="e">
        <v>#N/A</v>
      </c>
      <c r="E313" s="88" t="e">
        <v>#N/A</v>
      </c>
      <c r="F313" s="88" t="e">
        <v>#N/A</v>
      </c>
      <c r="G313" s="88" t="e">
        <v>#N/A</v>
      </c>
      <c r="H313" s="88" t="e">
        <v>#N/A</v>
      </c>
      <c r="I313" s="88" t="e">
        <v>#N/A</v>
      </c>
      <c r="J313" s="88" t="e">
        <v>#N/A</v>
      </c>
      <c r="K313" s="88" t="e">
        <v>#N/A</v>
      </c>
      <c r="L313" s="33" t="e">
        <v>#N/A</v>
      </c>
    </row>
    <row r="314" spans="1:12" ht="12.75" customHeight="1" x14ac:dyDescent="0.25">
      <c r="A314" s="285">
        <v>2028.05</v>
      </c>
      <c r="B314" s="160" t="e">
        <f t="shared" ref="B314:B345" si="12">C314+K314</f>
        <v>#N/A</v>
      </c>
      <c r="C314" s="161" t="e">
        <f t="shared" si="11"/>
        <v>#N/A</v>
      </c>
      <c r="D314" s="87" t="e">
        <v>#N/A</v>
      </c>
      <c r="E314" s="88" t="e">
        <v>#N/A</v>
      </c>
      <c r="F314" s="88" t="e">
        <v>#N/A</v>
      </c>
      <c r="G314" s="88" t="e">
        <v>#N/A</v>
      </c>
      <c r="H314" s="88" t="e">
        <v>#N/A</v>
      </c>
      <c r="I314" s="88" t="e">
        <v>#N/A</v>
      </c>
      <c r="J314" s="88" t="e">
        <v>#N/A</v>
      </c>
      <c r="K314" s="88" t="e">
        <v>#N/A</v>
      </c>
      <c r="L314" s="33" t="e">
        <v>#N/A</v>
      </c>
    </row>
    <row r="315" spans="1:12" ht="12.75" customHeight="1" x14ac:dyDescent="0.25">
      <c r="A315" s="285">
        <v>2028.06</v>
      </c>
      <c r="B315" s="160" t="e">
        <f t="shared" si="12"/>
        <v>#N/A</v>
      </c>
      <c r="C315" s="161" t="e">
        <f t="shared" si="11"/>
        <v>#N/A</v>
      </c>
      <c r="D315" s="87" t="e">
        <v>#N/A</v>
      </c>
      <c r="E315" s="88" t="e">
        <v>#N/A</v>
      </c>
      <c r="F315" s="88" t="e">
        <v>#N/A</v>
      </c>
      <c r="G315" s="88" t="e">
        <v>#N/A</v>
      </c>
      <c r="H315" s="88" t="e">
        <v>#N/A</v>
      </c>
      <c r="I315" s="88" t="e">
        <v>#N/A</v>
      </c>
      <c r="J315" s="88" t="e">
        <v>#N/A</v>
      </c>
      <c r="K315" s="88" t="e">
        <v>#N/A</v>
      </c>
      <c r="L315" s="33" t="e">
        <v>#N/A</v>
      </c>
    </row>
    <row r="316" spans="1:12" ht="12.75" customHeight="1" x14ac:dyDescent="0.25">
      <c r="A316" s="285">
        <v>2028.07</v>
      </c>
      <c r="B316" s="160" t="e">
        <f t="shared" si="12"/>
        <v>#N/A</v>
      </c>
      <c r="C316" s="161" t="e">
        <f t="shared" si="11"/>
        <v>#N/A</v>
      </c>
      <c r="D316" s="87" t="e">
        <v>#N/A</v>
      </c>
      <c r="E316" s="88" t="e">
        <v>#N/A</v>
      </c>
      <c r="F316" s="88" t="e">
        <v>#N/A</v>
      </c>
      <c r="G316" s="88" t="e">
        <v>#N/A</v>
      </c>
      <c r="H316" s="88" t="e">
        <v>#N/A</v>
      </c>
      <c r="I316" s="88" t="e">
        <v>#N/A</v>
      </c>
      <c r="J316" s="88" t="e">
        <v>#N/A</v>
      </c>
      <c r="K316" s="88" t="e">
        <v>#N/A</v>
      </c>
      <c r="L316" s="33" t="e">
        <v>#N/A</v>
      </c>
    </row>
    <row r="317" spans="1:12" ht="12.75" customHeight="1" x14ac:dyDescent="0.25">
      <c r="A317" s="285">
        <v>2028.08</v>
      </c>
      <c r="B317" s="160" t="e">
        <f t="shared" si="12"/>
        <v>#N/A</v>
      </c>
      <c r="C317" s="161" t="e">
        <f t="shared" si="11"/>
        <v>#N/A</v>
      </c>
      <c r="D317" s="87" t="e">
        <v>#N/A</v>
      </c>
      <c r="E317" s="88" t="e">
        <v>#N/A</v>
      </c>
      <c r="F317" s="88" t="e">
        <v>#N/A</v>
      </c>
      <c r="G317" s="88" t="e">
        <v>#N/A</v>
      </c>
      <c r="H317" s="88" t="e">
        <v>#N/A</v>
      </c>
      <c r="I317" s="88" t="e">
        <v>#N/A</v>
      </c>
      <c r="J317" s="88" t="e">
        <v>#N/A</v>
      </c>
      <c r="K317" s="88" t="e">
        <v>#N/A</v>
      </c>
      <c r="L317" s="33" t="e">
        <v>#N/A</v>
      </c>
    </row>
    <row r="318" spans="1:12" ht="12.75" customHeight="1" x14ac:dyDescent="0.25">
      <c r="A318" s="285">
        <v>2028.09</v>
      </c>
      <c r="B318" s="160" t="e">
        <f t="shared" si="12"/>
        <v>#N/A</v>
      </c>
      <c r="C318" s="161" t="e">
        <f t="shared" ref="C318:C345" si="13">SUM(D318:H318,J318)</f>
        <v>#N/A</v>
      </c>
      <c r="D318" s="87" t="e">
        <v>#N/A</v>
      </c>
      <c r="E318" s="88" t="e">
        <v>#N/A</v>
      </c>
      <c r="F318" s="88" t="e">
        <v>#N/A</v>
      </c>
      <c r="G318" s="88" t="e">
        <v>#N/A</v>
      </c>
      <c r="H318" s="88" t="e">
        <v>#N/A</v>
      </c>
      <c r="I318" s="88" t="e">
        <v>#N/A</v>
      </c>
      <c r="J318" s="88" t="e">
        <v>#N/A</v>
      </c>
      <c r="K318" s="88" t="e">
        <v>#N/A</v>
      </c>
      <c r="L318" s="33" t="e">
        <v>#N/A</v>
      </c>
    </row>
    <row r="319" spans="1:12" ht="12.75" customHeight="1" x14ac:dyDescent="0.25">
      <c r="A319" s="285">
        <v>2028.1</v>
      </c>
      <c r="B319" s="160" t="e">
        <f t="shared" si="12"/>
        <v>#N/A</v>
      </c>
      <c r="C319" s="161" t="e">
        <f t="shared" si="13"/>
        <v>#N/A</v>
      </c>
      <c r="D319" s="87" t="e">
        <v>#N/A</v>
      </c>
      <c r="E319" s="88" t="e">
        <v>#N/A</v>
      </c>
      <c r="F319" s="88" t="e">
        <v>#N/A</v>
      </c>
      <c r="G319" s="88" t="e">
        <v>#N/A</v>
      </c>
      <c r="H319" s="88" t="e">
        <v>#N/A</v>
      </c>
      <c r="I319" s="88" t="e">
        <v>#N/A</v>
      </c>
      <c r="J319" s="88" t="e">
        <v>#N/A</v>
      </c>
      <c r="K319" s="88" t="e">
        <v>#N/A</v>
      </c>
      <c r="L319" s="33" t="e">
        <v>#N/A</v>
      </c>
    </row>
    <row r="320" spans="1:12" ht="12.75" customHeight="1" x14ac:dyDescent="0.25">
      <c r="A320" s="285">
        <v>2028.11</v>
      </c>
      <c r="B320" s="160" t="e">
        <f t="shared" si="12"/>
        <v>#N/A</v>
      </c>
      <c r="C320" s="161" t="e">
        <f t="shared" si="13"/>
        <v>#N/A</v>
      </c>
      <c r="D320" s="87" t="e">
        <v>#N/A</v>
      </c>
      <c r="E320" s="88" t="e">
        <v>#N/A</v>
      </c>
      <c r="F320" s="88" t="e">
        <v>#N/A</v>
      </c>
      <c r="G320" s="88" t="e">
        <v>#N/A</v>
      </c>
      <c r="H320" s="88" t="e">
        <v>#N/A</v>
      </c>
      <c r="I320" s="88" t="e">
        <v>#N/A</v>
      </c>
      <c r="J320" s="88" t="e">
        <v>#N/A</v>
      </c>
      <c r="K320" s="88" t="e">
        <v>#N/A</v>
      </c>
      <c r="L320" s="33" t="e">
        <v>#N/A</v>
      </c>
    </row>
    <row r="321" spans="1:12" ht="12.75" customHeight="1" x14ac:dyDescent="0.25">
      <c r="A321" s="285">
        <v>2028.12</v>
      </c>
      <c r="B321" s="160" t="e">
        <f t="shared" si="12"/>
        <v>#N/A</v>
      </c>
      <c r="C321" s="161" t="e">
        <f t="shared" si="13"/>
        <v>#N/A</v>
      </c>
      <c r="D321" s="87" t="e">
        <v>#N/A</v>
      </c>
      <c r="E321" s="88" t="e">
        <v>#N/A</v>
      </c>
      <c r="F321" s="88" t="e">
        <v>#N/A</v>
      </c>
      <c r="G321" s="88" t="e">
        <v>#N/A</v>
      </c>
      <c r="H321" s="88" t="e">
        <v>#N/A</v>
      </c>
      <c r="I321" s="88" t="e">
        <v>#N/A</v>
      </c>
      <c r="J321" s="88" t="e">
        <v>#N/A</v>
      </c>
      <c r="K321" s="88" t="e">
        <v>#N/A</v>
      </c>
      <c r="L321" s="33" t="e">
        <v>#N/A</v>
      </c>
    </row>
    <row r="322" spans="1:12" ht="12.75" customHeight="1" x14ac:dyDescent="0.25">
      <c r="A322" s="285">
        <v>2029.01</v>
      </c>
      <c r="B322" s="160" t="e">
        <f t="shared" si="12"/>
        <v>#N/A</v>
      </c>
      <c r="C322" s="161" t="e">
        <f t="shared" si="13"/>
        <v>#N/A</v>
      </c>
      <c r="D322" s="87" t="e">
        <v>#N/A</v>
      </c>
      <c r="E322" s="88" t="e">
        <v>#N/A</v>
      </c>
      <c r="F322" s="88" t="e">
        <v>#N/A</v>
      </c>
      <c r="G322" s="88" t="e">
        <v>#N/A</v>
      </c>
      <c r="H322" s="88" t="e">
        <v>#N/A</v>
      </c>
      <c r="I322" s="88" t="e">
        <v>#N/A</v>
      </c>
      <c r="J322" s="88" t="e">
        <v>#N/A</v>
      </c>
      <c r="K322" s="88" t="e">
        <v>#N/A</v>
      </c>
      <c r="L322" s="33" t="e">
        <v>#N/A</v>
      </c>
    </row>
    <row r="323" spans="1:12" ht="12.75" customHeight="1" x14ac:dyDescent="0.25">
      <c r="A323" s="285">
        <v>2029.02</v>
      </c>
      <c r="B323" s="160" t="e">
        <f t="shared" si="12"/>
        <v>#N/A</v>
      </c>
      <c r="C323" s="161" t="e">
        <f t="shared" si="13"/>
        <v>#N/A</v>
      </c>
      <c r="D323" s="87" t="e">
        <v>#N/A</v>
      </c>
      <c r="E323" s="88" t="e">
        <v>#N/A</v>
      </c>
      <c r="F323" s="88" t="e">
        <v>#N/A</v>
      </c>
      <c r="G323" s="88" t="e">
        <v>#N/A</v>
      </c>
      <c r="H323" s="88" t="e">
        <v>#N/A</v>
      </c>
      <c r="I323" s="88" t="e">
        <v>#N/A</v>
      </c>
      <c r="J323" s="88" t="e">
        <v>#N/A</v>
      </c>
      <c r="K323" s="88" t="e">
        <v>#N/A</v>
      </c>
      <c r="L323" s="33" t="e">
        <v>#N/A</v>
      </c>
    </row>
    <row r="324" spans="1:12" ht="12.75" customHeight="1" x14ac:dyDescent="0.25">
      <c r="A324" s="285">
        <v>2029.03</v>
      </c>
      <c r="B324" s="160" t="e">
        <f t="shared" si="12"/>
        <v>#N/A</v>
      </c>
      <c r="C324" s="161" t="e">
        <f t="shared" si="13"/>
        <v>#N/A</v>
      </c>
      <c r="D324" s="87" t="e">
        <v>#N/A</v>
      </c>
      <c r="E324" s="88" t="e">
        <v>#N/A</v>
      </c>
      <c r="F324" s="88" t="e">
        <v>#N/A</v>
      </c>
      <c r="G324" s="88" t="e">
        <v>#N/A</v>
      </c>
      <c r="H324" s="88" t="e">
        <v>#N/A</v>
      </c>
      <c r="I324" s="88" t="e">
        <v>#N/A</v>
      </c>
      <c r="J324" s="88" t="e">
        <v>#N/A</v>
      </c>
      <c r="K324" s="88" t="e">
        <v>#N/A</v>
      </c>
      <c r="L324" s="33" t="e">
        <v>#N/A</v>
      </c>
    </row>
    <row r="325" spans="1:12" ht="12.75" customHeight="1" x14ac:dyDescent="0.25">
      <c r="A325" s="285">
        <v>2029.04</v>
      </c>
      <c r="B325" s="160" t="e">
        <f t="shared" si="12"/>
        <v>#N/A</v>
      </c>
      <c r="C325" s="161" t="e">
        <f t="shared" si="13"/>
        <v>#N/A</v>
      </c>
      <c r="D325" s="87" t="e">
        <v>#N/A</v>
      </c>
      <c r="E325" s="88" t="e">
        <v>#N/A</v>
      </c>
      <c r="F325" s="88" t="e">
        <v>#N/A</v>
      </c>
      <c r="G325" s="88" t="e">
        <v>#N/A</v>
      </c>
      <c r="H325" s="88" t="e">
        <v>#N/A</v>
      </c>
      <c r="I325" s="88" t="e">
        <v>#N/A</v>
      </c>
      <c r="J325" s="88" t="e">
        <v>#N/A</v>
      </c>
      <c r="K325" s="88" t="e">
        <v>#N/A</v>
      </c>
      <c r="L325" s="33" t="e">
        <v>#N/A</v>
      </c>
    </row>
    <row r="326" spans="1:12" ht="12.75" customHeight="1" x14ac:dyDescent="0.25">
      <c r="A326" s="285">
        <v>2029.05</v>
      </c>
      <c r="B326" s="160" t="e">
        <f t="shared" si="12"/>
        <v>#N/A</v>
      </c>
      <c r="C326" s="161" t="e">
        <f t="shared" si="13"/>
        <v>#N/A</v>
      </c>
      <c r="D326" s="87" t="e">
        <v>#N/A</v>
      </c>
      <c r="E326" s="88" t="e">
        <v>#N/A</v>
      </c>
      <c r="F326" s="88" t="e">
        <v>#N/A</v>
      </c>
      <c r="G326" s="88" t="e">
        <v>#N/A</v>
      </c>
      <c r="H326" s="88" t="e">
        <v>#N/A</v>
      </c>
      <c r="I326" s="88" t="e">
        <v>#N/A</v>
      </c>
      <c r="J326" s="88" t="e">
        <v>#N/A</v>
      </c>
      <c r="K326" s="88" t="e">
        <v>#N/A</v>
      </c>
      <c r="L326" s="33" t="e">
        <v>#N/A</v>
      </c>
    </row>
    <row r="327" spans="1:12" ht="12.75" customHeight="1" x14ac:dyDescent="0.25">
      <c r="A327" s="285">
        <v>2029.06</v>
      </c>
      <c r="B327" s="160" t="e">
        <f t="shared" si="12"/>
        <v>#N/A</v>
      </c>
      <c r="C327" s="161" t="e">
        <f t="shared" si="13"/>
        <v>#N/A</v>
      </c>
      <c r="D327" s="87" t="e">
        <v>#N/A</v>
      </c>
      <c r="E327" s="88" t="e">
        <v>#N/A</v>
      </c>
      <c r="F327" s="88" t="e">
        <v>#N/A</v>
      </c>
      <c r="G327" s="88" t="e">
        <v>#N/A</v>
      </c>
      <c r="H327" s="88" t="e">
        <v>#N/A</v>
      </c>
      <c r="I327" s="88" t="e">
        <v>#N/A</v>
      </c>
      <c r="J327" s="88" t="e">
        <v>#N/A</v>
      </c>
      <c r="K327" s="88" t="e">
        <v>#N/A</v>
      </c>
      <c r="L327" s="33" t="e">
        <v>#N/A</v>
      </c>
    </row>
    <row r="328" spans="1:12" ht="12.75" customHeight="1" x14ac:dyDescent="0.25">
      <c r="A328" s="285">
        <v>2029.07</v>
      </c>
      <c r="B328" s="160" t="e">
        <f t="shared" si="12"/>
        <v>#N/A</v>
      </c>
      <c r="C328" s="161" t="e">
        <f t="shared" si="13"/>
        <v>#N/A</v>
      </c>
      <c r="D328" s="87" t="e">
        <v>#N/A</v>
      </c>
      <c r="E328" s="88" t="e">
        <v>#N/A</v>
      </c>
      <c r="F328" s="88" t="e">
        <v>#N/A</v>
      </c>
      <c r="G328" s="88" t="e">
        <v>#N/A</v>
      </c>
      <c r="H328" s="88" t="e">
        <v>#N/A</v>
      </c>
      <c r="I328" s="88" t="e">
        <v>#N/A</v>
      </c>
      <c r="J328" s="88" t="e">
        <v>#N/A</v>
      </c>
      <c r="K328" s="88" t="e">
        <v>#N/A</v>
      </c>
      <c r="L328" s="33" t="e">
        <v>#N/A</v>
      </c>
    </row>
    <row r="329" spans="1:12" ht="12.75" customHeight="1" x14ac:dyDescent="0.25">
      <c r="A329" s="285">
        <v>2029.08</v>
      </c>
      <c r="B329" s="160" t="e">
        <f t="shared" si="12"/>
        <v>#N/A</v>
      </c>
      <c r="C329" s="161" t="e">
        <f t="shared" si="13"/>
        <v>#N/A</v>
      </c>
      <c r="D329" s="87" t="e">
        <v>#N/A</v>
      </c>
      <c r="E329" s="88" t="e">
        <v>#N/A</v>
      </c>
      <c r="F329" s="88" t="e">
        <v>#N/A</v>
      </c>
      <c r="G329" s="88" t="e">
        <v>#N/A</v>
      </c>
      <c r="H329" s="88" t="e">
        <v>#N/A</v>
      </c>
      <c r="I329" s="88" t="e">
        <v>#N/A</v>
      </c>
      <c r="J329" s="88" t="e">
        <v>#N/A</v>
      </c>
      <c r="K329" s="88" t="e">
        <v>#N/A</v>
      </c>
      <c r="L329" s="33" t="e">
        <v>#N/A</v>
      </c>
    </row>
    <row r="330" spans="1:12" ht="12.75" customHeight="1" x14ac:dyDescent="0.25">
      <c r="A330" s="285">
        <v>2029.09</v>
      </c>
      <c r="B330" s="160" t="e">
        <f t="shared" si="12"/>
        <v>#N/A</v>
      </c>
      <c r="C330" s="161" t="e">
        <f t="shared" si="13"/>
        <v>#N/A</v>
      </c>
      <c r="D330" s="87" t="e">
        <v>#N/A</v>
      </c>
      <c r="E330" s="88" t="e">
        <v>#N/A</v>
      </c>
      <c r="F330" s="88" t="e">
        <v>#N/A</v>
      </c>
      <c r="G330" s="88" t="e">
        <v>#N/A</v>
      </c>
      <c r="H330" s="88" t="e">
        <v>#N/A</v>
      </c>
      <c r="I330" s="88" t="e">
        <v>#N/A</v>
      </c>
      <c r="J330" s="88" t="e">
        <v>#N/A</v>
      </c>
      <c r="K330" s="88" t="e">
        <v>#N/A</v>
      </c>
      <c r="L330" s="33" t="e">
        <v>#N/A</v>
      </c>
    </row>
    <row r="331" spans="1:12" ht="12.75" customHeight="1" x14ac:dyDescent="0.25">
      <c r="A331" s="285">
        <v>2029.1</v>
      </c>
      <c r="B331" s="160" t="e">
        <f t="shared" si="12"/>
        <v>#N/A</v>
      </c>
      <c r="C331" s="161" t="e">
        <f t="shared" si="13"/>
        <v>#N/A</v>
      </c>
      <c r="D331" s="87" t="e">
        <v>#N/A</v>
      </c>
      <c r="E331" s="88" t="e">
        <v>#N/A</v>
      </c>
      <c r="F331" s="88" t="e">
        <v>#N/A</v>
      </c>
      <c r="G331" s="88" t="e">
        <v>#N/A</v>
      </c>
      <c r="H331" s="88" t="e">
        <v>#N/A</v>
      </c>
      <c r="I331" s="88" t="e">
        <v>#N/A</v>
      </c>
      <c r="J331" s="88" t="e">
        <v>#N/A</v>
      </c>
      <c r="K331" s="88" t="e">
        <v>#N/A</v>
      </c>
      <c r="L331" s="33" t="e">
        <v>#N/A</v>
      </c>
    </row>
    <row r="332" spans="1:12" ht="12.75" customHeight="1" x14ac:dyDescent="0.25">
      <c r="A332" s="285">
        <v>2029.11</v>
      </c>
      <c r="B332" s="160" t="e">
        <f t="shared" si="12"/>
        <v>#N/A</v>
      </c>
      <c r="C332" s="161" t="e">
        <f t="shared" si="13"/>
        <v>#N/A</v>
      </c>
      <c r="D332" s="87" t="e">
        <v>#N/A</v>
      </c>
      <c r="E332" s="88" t="e">
        <v>#N/A</v>
      </c>
      <c r="F332" s="88" t="e">
        <v>#N/A</v>
      </c>
      <c r="G332" s="88" t="e">
        <v>#N/A</v>
      </c>
      <c r="H332" s="88" t="e">
        <v>#N/A</v>
      </c>
      <c r="I332" s="88" t="e">
        <v>#N/A</v>
      </c>
      <c r="J332" s="88" t="e">
        <v>#N/A</v>
      </c>
      <c r="K332" s="88" t="e">
        <v>#N/A</v>
      </c>
      <c r="L332" s="33" t="e">
        <v>#N/A</v>
      </c>
    </row>
    <row r="333" spans="1:12" ht="12.75" customHeight="1" x14ac:dyDescent="0.25">
      <c r="A333" s="285">
        <v>2029.12</v>
      </c>
      <c r="B333" s="160" t="e">
        <f t="shared" si="12"/>
        <v>#N/A</v>
      </c>
      <c r="C333" s="161" t="e">
        <f t="shared" si="13"/>
        <v>#N/A</v>
      </c>
      <c r="D333" s="87" t="e">
        <v>#N/A</v>
      </c>
      <c r="E333" s="88" t="e">
        <v>#N/A</v>
      </c>
      <c r="F333" s="88" t="e">
        <v>#N/A</v>
      </c>
      <c r="G333" s="88" t="e">
        <v>#N/A</v>
      </c>
      <c r="H333" s="88" t="e">
        <v>#N/A</v>
      </c>
      <c r="I333" s="88" t="e">
        <v>#N/A</v>
      </c>
      <c r="J333" s="88" t="e">
        <v>#N/A</v>
      </c>
      <c r="K333" s="88" t="e">
        <v>#N/A</v>
      </c>
      <c r="L333" s="33" t="e">
        <v>#N/A</v>
      </c>
    </row>
    <row r="334" spans="1:12" ht="12.75" customHeight="1" x14ac:dyDescent="0.25">
      <c r="A334" s="285">
        <v>2030.01</v>
      </c>
      <c r="B334" s="160" t="e">
        <f t="shared" si="12"/>
        <v>#N/A</v>
      </c>
      <c r="C334" s="161" t="e">
        <f t="shared" si="13"/>
        <v>#N/A</v>
      </c>
      <c r="D334" s="87" t="e">
        <v>#N/A</v>
      </c>
      <c r="E334" s="88" t="e">
        <v>#N/A</v>
      </c>
      <c r="F334" s="88" t="e">
        <v>#N/A</v>
      </c>
      <c r="G334" s="88" t="e">
        <v>#N/A</v>
      </c>
      <c r="H334" s="88" t="e">
        <v>#N/A</v>
      </c>
      <c r="I334" s="88" t="e">
        <v>#N/A</v>
      </c>
      <c r="J334" s="88" t="e">
        <v>#N/A</v>
      </c>
      <c r="K334" s="88" t="e">
        <v>#N/A</v>
      </c>
      <c r="L334" s="33" t="e">
        <v>#N/A</v>
      </c>
    </row>
    <row r="335" spans="1:12" ht="12.75" customHeight="1" x14ac:dyDescent="0.25">
      <c r="A335" s="285">
        <v>2030.02</v>
      </c>
      <c r="B335" s="160" t="e">
        <f t="shared" si="12"/>
        <v>#N/A</v>
      </c>
      <c r="C335" s="161" t="e">
        <f t="shared" si="13"/>
        <v>#N/A</v>
      </c>
      <c r="D335" s="87" t="e">
        <v>#N/A</v>
      </c>
      <c r="E335" s="88" t="e">
        <v>#N/A</v>
      </c>
      <c r="F335" s="88" t="e">
        <v>#N/A</v>
      </c>
      <c r="G335" s="88" t="e">
        <v>#N/A</v>
      </c>
      <c r="H335" s="88" t="e">
        <v>#N/A</v>
      </c>
      <c r="I335" s="88" t="e">
        <v>#N/A</v>
      </c>
      <c r="J335" s="88" t="e">
        <v>#N/A</v>
      </c>
      <c r="K335" s="88" t="e">
        <v>#N/A</v>
      </c>
      <c r="L335" s="33" t="e">
        <v>#N/A</v>
      </c>
    </row>
    <row r="336" spans="1:12" ht="12.75" customHeight="1" x14ac:dyDescent="0.25">
      <c r="A336" s="285">
        <v>2030.03</v>
      </c>
      <c r="B336" s="160" t="e">
        <f t="shared" si="12"/>
        <v>#N/A</v>
      </c>
      <c r="C336" s="161" t="e">
        <f t="shared" si="13"/>
        <v>#N/A</v>
      </c>
      <c r="D336" s="87" t="e">
        <v>#N/A</v>
      </c>
      <c r="E336" s="88" t="e">
        <v>#N/A</v>
      </c>
      <c r="F336" s="88" t="e">
        <v>#N/A</v>
      </c>
      <c r="G336" s="88" t="e">
        <v>#N/A</v>
      </c>
      <c r="H336" s="88" t="e">
        <v>#N/A</v>
      </c>
      <c r="I336" s="88" t="e">
        <v>#N/A</v>
      </c>
      <c r="J336" s="88" t="e">
        <v>#N/A</v>
      </c>
      <c r="K336" s="88" t="e">
        <v>#N/A</v>
      </c>
      <c r="L336" s="33" t="e">
        <v>#N/A</v>
      </c>
    </row>
    <row r="337" spans="1:12" ht="12.75" customHeight="1" x14ac:dyDescent="0.25">
      <c r="A337" s="285">
        <v>2030.04</v>
      </c>
      <c r="B337" s="160" t="e">
        <f t="shared" si="12"/>
        <v>#N/A</v>
      </c>
      <c r="C337" s="161" t="e">
        <f t="shared" si="13"/>
        <v>#N/A</v>
      </c>
      <c r="D337" s="87" t="e">
        <v>#N/A</v>
      </c>
      <c r="E337" s="88" t="e">
        <v>#N/A</v>
      </c>
      <c r="F337" s="88" t="e">
        <v>#N/A</v>
      </c>
      <c r="G337" s="88" t="e">
        <v>#N/A</v>
      </c>
      <c r="H337" s="88" t="e">
        <v>#N/A</v>
      </c>
      <c r="I337" s="88" t="e">
        <v>#N/A</v>
      </c>
      <c r="J337" s="88" t="e">
        <v>#N/A</v>
      </c>
      <c r="K337" s="88" t="e">
        <v>#N/A</v>
      </c>
      <c r="L337" s="33" t="e">
        <v>#N/A</v>
      </c>
    </row>
    <row r="338" spans="1:12" ht="12.75" customHeight="1" x14ac:dyDescent="0.25">
      <c r="A338" s="285">
        <v>2030.05</v>
      </c>
      <c r="B338" s="160" t="e">
        <f t="shared" si="12"/>
        <v>#N/A</v>
      </c>
      <c r="C338" s="161" t="e">
        <f t="shared" si="13"/>
        <v>#N/A</v>
      </c>
      <c r="D338" s="87" t="e">
        <v>#N/A</v>
      </c>
      <c r="E338" s="88" t="e">
        <v>#N/A</v>
      </c>
      <c r="F338" s="88" t="e">
        <v>#N/A</v>
      </c>
      <c r="G338" s="88" t="e">
        <v>#N/A</v>
      </c>
      <c r="H338" s="88" t="e">
        <v>#N/A</v>
      </c>
      <c r="I338" s="88" t="e">
        <v>#N/A</v>
      </c>
      <c r="J338" s="88" t="e">
        <v>#N/A</v>
      </c>
      <c r="K338" s="88" t="e">
        <v>#N/A</v>
      </c>
      <c r="L338" s="33" t="e">
        <v>#N/A</v>
      </c>
    </row>
    <row r="339" spans="1:12" ht="12.75" customHeight="1" x14ac:dyDescent="0.25">
      <c r="A339" s="285">
        <v>2030.06</v>
      </c>
      <c r="B339" s="160" t="e">
        <f t="shared" si="12"/>
        <v>#N/A</v>
      </c>
      <c r="C339" s="161" t="e">
        <f t="shared" si="13"/>
        <v>#N/A</v>
      </c>
      <c r="D339" s="87" t="e">
        <v>#N/A</v>
      </c>
      <c r="E339" s="88" t="e">
        <v>#N/A</v>
      </c>
      <c r="F339" s="88" t="e">
        <v>#N/A</v>
      </c>
      <c r="G339" s="88" t="e">
        <v>#N/A</v>
      </c>
      <c r="H339" s="88" t="e">
        <v>#N/A</v>
      </c>
      <c r="I339" s="88" t="e">
        <v>#N/A</v>
      </c>
      <c r="J339" s="88" t="e">
        <v>#N/A</v>
      </c>
      <c r="K339" s="88" t="e">
        <v>#N/A</v>
      </c>
      <c r="L339" s="33" t="e">
        <v>#N/A</v>
      </c>
    </row>
    <row r="340" spans="1:12" ht="12.75" customHeight="1" x14ac:dyDescent="0.25">
      <c r="A340" s="285">
        <v>2030.07</v>
      </c>
      <c r="B340" s="160" t="e">
        <f t="shared" si="12"/>
        <v>#N/A</v>
      </c>
      <c r="C340" s="161" t="e">
        <f t="shared" si="13"/>
        <v>#N/A</v>
      </c>
      <c r="D340" s="87" t="e">
        <v>#N/A</v>
      </c>
      <c r="E340" s="88" t="e">
        <v>#N/A</v>
      </c>
      <c r="F340" s="88" t="e">
        <v>#N/A</v>
      </c>
      <c r="G340" s="88" t="e">
        <v>#N/A</v>
      </c>
      <c r="H340" s="88" t="e">
        <v>#N/A</v>
      </c>
      <c r="I340" s="88" t="e">
        <v>#N/A</v>
      </c>
      <c r="J340" s="88" t="e">
        <v>#N/A</v>
      </c>
      <c r="K340" s="88" t="e">
        <v>#N/A</v>
      </c>
      <c r="L340" s="33" t="e">
        <v>#N/A</v>
      </c>
    </row>
    <row r="341" spans="1:12" ht="12.75" customHeight="1" x14ac:dyDescent="0.25">
      <c r="A341" s="285">
        <v>2030.08</v>
      </c>
      <c r="B341" s="160" t="e">
        <f t="shared" si="12"/>
        <v>#N/A</v>
      </c>
      <c r="C341" s="161" t="e">
        <f t="shared" si="13"/>
        <v>#N/A</v>
      </c>
      <c r="D341" s="87" t="e">
        <v>#N/A</v>
      </c>
      <c r="E341" s="88" t="e">
        <v>#N/A</v>
      </c>
      <c r="F341" s="88" t="e">
        <v>#N/A</v>
      </c>
      <c r="G341" s="88" t="e">
        <v>#N/A</v>
      </c>
      <c r="H341" s="88" t="e">
        <v>#N/A</v>
      </c>
      <c r="I341" s="88" t="e">
        <v>#N/A</v>
      </c>
      <c r="J341" s="88" t="e">
        <v>#N/A</v>
      </c>
      <c r="K341" s="88" t="e">
        <v>#N/A</v>
      </c>
      <c r="L341" s="33" t="e">
        <v>#N/A</v>
      </c>
    </row>
    <row r="342" spans="1:12" ht="12.75" customHeight="1" x14ac:dyDescent="0.25">
      <c r="A342" s="285">
        <v>2030.09</v>
      </c>
      <c r="B342" s="160" t="e">
        <f t="shared" si="12"/>
        <v>#N/A</v>
      </c>
      <c r="C342" s="161" t="e">
        <f t="shared" si="13"/>
        <v>#N/A</v>
      </c>
      <c r="D342" s="87" t="e">
        <v>#N/A</v>
      </c>
      <c r="E342" s="88" t="e">
        <v>#N/A</v>
      </c>
      <c r="F342" s="88" t="e">
        <v>#N/A</v>
      </c>
      <c r="G342" s="88" t="e">
        <v>#N/A</v>
      </c>
      <c r="H342" s="88" t="e">
        <v>#N/A</v>
      </c>
      <c r="I342" s="88" t="e">
        <v>#N/A</v>
      </c>
      <c r="J342" s="88" t="e">
        <v>#N/A</v>
      </c>
      <c r="K342" s="88" t="e">
        <v>#N/A</v>
      </c>
      <c r="L342" s="33" t="e">
        <v>#N/A</v>
      </c>
    </row>
    <row r="343" spans="1:12" ht="12.75" customHeight="1" x14ac:dyDescent="0.25">
      <c r="A343" s="285">
        <v>2030.1</v>
      </c>
      <c r="B343" s="160" t="e">
        <f t="shared" si="12"/>
        <v>#N/A</v>
      </c>
      <c r="C343" s="161" t="e">
        <f t="shared" si="13"/>
        <v>#N/A</v>
      </c>
      <c r="D343" s="87" t="e">
        <v>#N/A</v>
      </c>
      <c r="E343" s="88" t="e">
        <v>#N/A</v>
      </c>
      <c r="F343" s="88" t="e">
        <v>#N/A</v>
      </c>
      <c r="G343" s="88" t="e">
        <v>#N/A</v>
      </c>
      <c r="H343" s="88" t="e">
        <v>#N/A</v>
      </c>
      <c r="I343" s="88" t="e">
        <v>#N/A</v>
      </c>
      <c r="J343" s="88" t="e">
        <v>#N/A</v>
      </c>
      <c r="K343" s="88" t="e">
        <v>#N/A</v>
      </c>
      <c r="L343" s="33" t="e">
        <v>#N/A</v>
      </c>
    </row>
    <row r="344" spans="1:12" ht="12.75" customHeight="1" x14ac:dyDescent="0.25">
      <c r="A344" s="285">
        <v>2030.11</v>
      </c>
      <c r="B344" s="160" t="e">
        <f t="shared" si="12"/>
        <v>#N/A</v>
      </c>
      <c r="C344" s="161" t="e">
        <f t="shared" si="13"/>
        <v>#N/A</v>
      </c>
      <c r="D344" s="87" t="e">
        <v>#N/A</v>
      </c>
      <c r="E344" s="88" t="e">
        <v>#N/A</v>
      </c>
      <c r="F344" s="88" t="e">
        <v>#N/A</v>
      </c>
      <c r="G344" s="88" t="e">
        <v>#N/A</v>
      </c>
      <c r="H344" s="88" t="e">
        <v>#N/A</v>
      </c>
      <c r="I344" s="88" t="e">
        <v>#N/A</v>
      </c>
      <c r="J344" s="88" t="e">
        <v>#N/A</v>
      </c>
      <c r="K344" s="88" t="e">
        <v>#N/A</v>
      </c>
      <c r="L344" s="33" t="e">
        <v>#N/A</v>
      </c>
    </row>
    <row r="345" spans="1:12" ht="12.75" customHeight="1" x14ac:dyDescent="0.25">
      <c r="A345" s="285">
        <v>2030.12</v>
      </c>
      <c r="B345" s="160" t="e">
        <f t="shared" si="12"/>
        <v>#N/A</v>
      </c>
      <c r="C345" s="161" t="e">
        <f t="shared" si="13"/>
        <v>#N/A</v>
      </c>
      <c r="D345" s="87" t="e">
        <v>#N/A</v>
      </c>
      <c r="E345" s="88" t="e">
        <v>#N/A</v>
      </c>
      <c r="F345" s="88" t="e">
        <v>#N/A</v>
      </c>
      <c r="G345" s="88" t="e">
        <v>#N/A</v>
      </c>
      <c r="H345" s="88" t="e">
        <v>#N/A</v>
      </c>
      <c r="I345" s="88" t="e">
        <v>#N/A</v>
      </c>
      <c r="J345" s="88" t="e">
        <v>#N/A</v>
      </c>
      <c r="K345" s="88" t="e">
        <v>#N/A</v>
      </c>
      <c r="L345" s="33" t="e">
        <v>#N/A</v>
      </c>
    </row>
    <row r="346" spans="1:12" x14ac:dyDescent="0.25">
      <c r="A346" s="286"/>
    </row>
    <row r="347" spans="1:12" x14ac:dyDescent="0.25">
      <c r="A347" s="286"/>
    </row>
    <row r="348" spans="1:12" x14ac:dyDescent="0.25">
      <c r="A348" s="286"/>
    </row>
    <row r="349" spans="1:12" x14ac:dyDescent="0.25">
      <c r="A349" s="286"/>
    </row>
    <row r="350" spans="1:12" x14ac:dyDescent="0.25">
      <c r="A350" s="286"/>
    </row>
    <row r="351" spans="1:12" x14ac:dyDescent="0.25">
      <c r="A351" s="286"/>
    </row>
    <row r="352" spans="1:12"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hyperlinks>
    <hyperlink ref="A5" location="Indice!A13" display="VOLVER AL INDICE" xr:uid="{00000000-0004-0000-0400-000000000000}"/>
  </hyperlinks>
  <pageMargins left="0.7" right="0.7" top="0.75" bottom="0.75" header="0.3" footer="0.3"/>
  <pageSetup orientation="portrait" r:id="rId1"/>
  <ignoredErrors>
    <ignoredError sqref="B272:C276 B262:C264 B266:C271 B278:C345 B277" evalErro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54"/>
  <sheetViews>
    <sheetView zoomScale="130" zoomScaleNormal="130" workbookViewId="0">
      <pane xSplit="1" ySplit="9" topLeftCell="C271" activePane="bottomRight" state="frozen"/>
      <selection activeCell="I18" sqref="I18"/>
      <selection pane="topRight" activeCell="I18" sqref="I18"/>
      <selection pane="bottomLeft" activeCell="I18" sqref="I18"/>
      <selection pane="bottomRight" activeCell="H248" sqref="H248"/>
    </sheetView>
  </sheetViews>
  <sheetFormatPr baseColWidth="10" defaultColWidth="11.5703125" defaultRowHeight="15" x14ac:dyDescent="0.25"/>
  <cols>
    <col min="1" max="1" width="9.7109375" style="287" bestFit="1" customWidth="1"/>
    <col min="2" max="20" width="14.7109375" style="3" customWidth="1"/>
    <col min="21" max="16384" width="11.5703125" style="3"/>
  </cols>
  <sheetData>
    <row r="1" spans="1:11" ht="3" hidden="1" customHeight="1" x14ac:dyDescent="0.25">
      <c r="A1" s="280"/>
      <c r="B1" s="11"/>
      <c r="C1" s="11"/>
      <c r="D1" s="10"/>
      <c r="E1" s="10"/>
      <c r="F1" s="10"/>
      <c r="G1" s="10"/>
      <c r="H1" s="10"/>
      <c r="I1" s="10"/>
      <c r="J1" s="10"/>
      <c r="K1" s="12"/>
    </row>
    <row r="2" spans="1:11" ht="27.75" customHeight="1" x14ac:dyDescent="0.25">
      <c r="A2" s="281" t="s">
        <v>10</v>
      </c>
      <c r="B2" s="28" t="s">
        <v>26</v>
      </c>
      <c r="C2" s="14"/>
      <c r="D2" s="14"/>
      <c r="E2" s="14"/>
      <c r="F2" s="14"/>
      <c r="G2" s="14"/>
      <c r="H2" s="14"/>
      <c r="I2" s="14"/>
      <c r="J2" s="14"/>
      <c r="K2" s="15"/>
    </row>
    <row r="3" spans="1:11" ht="12.75" customHeight="1" x14ac:dyDescent="0.25">
      <c r="A3" s="281" t="s">
        <v>11</v>
      </c>
      <c r="B3" s="28" t="s">
        <v>12</v>
      </c>
      <c r="C3" s="14"/>
      <c r="D3" s="14"/>
      <c r="E3" s="14"/>
      <c r="F3" s="14"/>
      <c r="G3" s="14"/>
      <c r="H3" s="14"/>
      <c r="I3" s="14"/>
      <c r="J3" s="14"/>
      <c r="K3" s="15"/>
    </row>
    <row r="4" spans="1:11" ht="3" hidden="1" customHeight="1" x14ac:dyDescent="0.25">
      <c r="A4" s="281"/>
      <c r="B4" s="10"/>
      <c r="C4" s="10"/>
      <c r="D4" s="10"/>
      <c r="E4" s="10"/>
      <c r="F4" s="10"/>
      <c r="G4" s="10"/>
      <c r="H4" s="10"/>
      <c r="I4" s="10"/>
      <c r="J4" s="10"/>
      <c r="K4" s="12"/>
    </row>
    <row r="5" spans="1:11" ht="56.25" customHeight="1" x14ac:dyDescent="0.25">
      <c r="A5" s="282" t="s">
        <v>515</v>
      </c>
      <c r="B5" s="228" t="s">
        <v>419</v>
      </c>
      <c r="C5" s="228" t="s">
        <v>420</v>
      </c>
      <c r="D5" s="228" t="s">
        <v>421</v>
      </c>
      <c r="E5" s="228" t="s">
        <v>422</v>
      </c>
      <c r="F5" s="228" t="s">
        <v>423</v>
      </c>
      <c r="G5" s="228" t="s">
        <v>424</v>
      </c>
      <c r="H5" s="228" t="s">
        <v>425</v>
      </c>
      <c r="I5" s="228" t="s">
        <v>426</v>
      </c>
      <c r="J5" s="228" t="s">
        <v>427</v>
      </c>
      <c r="K5" s="229" t="s">
        <v>429</v>
      </c>
    </row>
    <row r="6" spans="1:11" ht="3" hidden="1" customHeight="1" x14ac:dyDescent="0.25">
      <c r="A6" s="281"/>
      <c r="B6" s="48"/>
      <c r="C6" s="48"/>
      <c r="D6" s="48"/>
      <c r="E6" s="48"/>
      <c r="F6" s="48"/>
      <c r="G6" s="48"/>
      <c r="H6" s="48"/>
      <c r="I6" s="48"/>
      <c r="J6" s="48"/>
      <c r="K6" s="49"/>
    </row>
    <row r="7" spans="1:11" ht="22.5" customHeight="1" x14ac:dyDescent="0.25">
      <c r="A7" s="281" t="s">
        <v>516</v>
      </c>
      <c r="B7" s="20" t="s">
        <v>27</v>
      </c>
      <c r="C7" s="20" t="s">
        <v>27</v>
      </c>
      <c r="D7" s="20" t="s">
        <v>27</v>
      </c>
      <c r="E7" s="20" t="s">
        <v>27</v>
      </c>
      <c r="F7" s="20" t="s">
        <v>27</v>
      </c>
      <c r="G7" s="20" t="s">
        <v>27</v>
      </c>
      <c r="H7" s="20" t="s">
        <v>27</v>
      </c>
      <c r="I7" s="20" t="s">
        <v>27</v>
      </c>
      <c r="J7" s="20" t="s">
        <v>27</v>
      </c>
      <c r="K7" s="21" t="s">
        <v>27</v>
      </c>
    </row>
    <row r="8" spans="1:11" ht="13.5" customHeight="1" x14ac:dyDescent="0.25">
      <c r="A8" s="283" t="s">
        <v>514</v>
      </c>
      <c r="B8" s="22" t="s">
        <v>51</v>
      </c>
      <c r="C8" s="22" t="s">
        <v>52</v>
      </c>
      <c r="D8" s="22" t="s">
        <v>53</v>
      </c>
      <c r="E8" s="22" t="s">
        <v>54</v>
      </c>
      <c r="F8" s="22" t="s">
        <v>55</v>
      </c>
      <c r="G8" s="22" t="s">
        <v>56</v>
      </c>
      <c r="H8" s="56" t="s">
        <v>428</v>
      </c>
      <c r="I8" s="56" t="s">
        <v>57</v>
      </c>
      <c r="J8" s="56" t="s">
        <v>58</v>
      </c>
      <c r="K8" s="26" t="s">
        <v>430</v>
      </c>
    </row>
    <row r="9" spans="1:11" ht="13.5" hidden="1" customHeight="1" x14ac:dyDescent="0.25">
      <c r="A9" s="284"/>
      <c r="B9" s="56"/>
      <c r="C9" s="22"/>
      <c r="D9" s="22"/>
      <c r="E9" s="22"/>
      <c r="F9" s="22"/>
      <c r="G9" s="16"/>
      <c r="H9" s="16"/>
      <c r="I9" s="16"/>
      <c r="J9" s="16"/>
      <c r="K9" s="49"/>
    </row>
    <row r="10" spans="1:11" ht="12.75" customHeight="1" x14ac:dyDescent="0.25">
      <c r="A10" s="285">
        <v>2003.01</v>
      </c>
      <c r="B10" s="181">
        <f>'2.1'!C10/'2.1'!$B10</f>
        <v>0.98953875416072279</v>
      </c>
      <c r="C10" s="180">
        <f>'2.1'!D10/'2.1'!$C10</f>
        <v>0.51705910619894291</v>
      </c>
      <c r="D10" s="180">
        <f>'2.1'!E10/'2.1'!$C10</f>
        <v>0.106679481018741</v>
      </c>
      <c r="E10" s="180">
        <f>'2.1'!F10/'2.1'!$C10</f>
        <v>1.9221528111484868E-3</v>
      </c>
      <c r="F10" s="180">
        <f>'2.1'!G10/'2.1'!$C10</f>
        <v>0.20182604517059111</v>
      </c>
      <c r="G10" s="180">
        <f>'2.1'!H10/'2.1'!$C10</f>
        <v>0.17155213839500244</v>
      </c>
      <c r="H10" s="135"/>
      <c r="I10" s="180">
        <f>'2.1'!J10/'2.1'!$C10</f>
        <v>9.610764055742434E-4</v>
      </c>
      <c r="J10" s="180">
        <f>'2.1'!K10/'2.1'!$B10</f>
        <v>1.0461245839277227E-2</v>
      </c>
      <c r="K10" s="139"/>
    </row>
    <row r="11" spans="1:11" ht="12.75" customHeight="1" x14ac:dyDescent="0.25">
      <c r="A11" s="285">
        <v>2003.02</v>
      </c>
      <c r="B11" s="174">
        <f>'2.1'!C11/'2.1'!$B11</f>
        <v>0.98152036959260813</v>
      </c>
      <c r="C11" s="175">
        <f>'2.1'!D11/'2.1'!$C11</f>
        <v>0.48224219084296116</v>
      </c>
      <c r="D11" s="175">
        <f>'2.1'!E11/'2.1'!$C11</f>
        <v>0.13222079589216945</v>
      </c>
      <c r="E11" s="175">
        <f>'2.1'!F11/'2.1'!$C11</f>
        <v>1.7115960633290546E-3</v>
      </c>
      <c r="F11" s="175">
        <f>'2.1'!G11/'2.1'!$C11</f>
        <v>0.19512195121951217</v>
      </c>
      <c r="G11" s="175">
        <f>'2.1'!H11/'2.1'!$C11</f>
        <v>0.1878476679503637</v>
      </c>
      <c r="H11" s="176"/>
      <c r="I11" s="175">
        <f>'2.1'!J11/'2.1'!$C11</f>
        <v>8.5579803166452729E-4</v>
      </c>
      <c r="J11" s="175">
        <f>'2.1'!K11/'2.1'!$B11</f>
        <v>1.847963040739185E-2</v>
      </c>
      <c r="K11" s="177"/>
    </row>
    <row r="12" spans="1:11" ht="12.75" customHeight="1" x14ac:dyDescent="0.25">
      <c r="A12" s="285">
        <v>2003.03</v>
      </c>
      <c r="B12" s="174">
        <f>'2.1'!C12/'2.1'!$B12</f>
        <v>0.97571833265884256</v>
      </c>
      <c r="C12" s="175">
        <f>'2.1'!D12/'2.1'!$C12</f>
        <v>0.45665698880132716</v>
      </c>
      <c r="D12" s="175">
        <f>'2.1'!E12/'2.1'!$C12</f>
        <v>0.15553712152633761</v>
      </c>
      <c r="E12" s="175">
        <f>'2.1'!F12/'2.1'!$C12</f>
        <v>2.9033596018249695E-3</v>
      </c>
      <c r="F12" s="175">
        <f>'2.1'!G12/'2.1'!$C12</f>
        <v>0.18747407714641237</v>
      </c>
      <c r="G12" s="175">
        <f>'2.1'!H12/'2.1'!$C12</f>
        <v>0.19659892160929079</v>
      </c>
      <c r="H12" s="176"/>
      <c r="I12" s="175">
        <f>'2.1'!J12/'2.1'!$C12</f>
        <v>8.2953131480713413E-4</v>
      </c>
      <c r="J12" s="175">
        <f>'2.1'!K12/'2.1'!$B12</f>
        <v>2.4281667341157429E-2</v>
      </c>
      <c r="K12" s="177"/>
    </row>
    <row r="13" spans="1:11" ht="12.75" customHeight="1" x14ac:dyDescent="0.25">
      <c r="A13" s="285">
        <v>2003.04</v>
      </c>
      <c r="B13" s="174">
        <f>'2.1'!C13/'2.1'!$B13</f>
        <v>0.96787311915412766</v>
      </c>
      <c r="C13" s="175">
        <f>'2.1'!D13/'2.1'!$C13</f>
        <v>0.46596638655462191</v>
      </c>
      <c r="D13" s="175">
        <f>'2.1'!E13/'2.1'!$C13</f>
        <v>0.13781512605042021</v>
      </c>
      <c r="E13" s="175">
        <f>'2.1'!F13/'2.1'!$C13</f>
        <v>2.1008403361344537E-3</v>
      </c>
      <c r="F13" s="175">
        <f>'2.1'!G13/'2.1'!$C13</f>
        <v>0.20042016806722682</v>
      </c>
      <c r="G13" s="175">
        <f>'2.1'!H13/'2.1'!$C13</f>
        <v>0.192016806722689</v>
      </c>
      <c r="H13" s="176"/>
      <c r="I13" s="175">
        <f>'2.1'!J13/'2.1'!$C13</f>
        <v>1.6806722689075629E-3</v>
      </c>
      <c r="J13" s="175">
        <f>'2.1'!K13/'2.1'!$B13</f>
        <v>3.2126880845872306E-2</v>
      </c>
      <c r="K13" s="177"/>
    </row>
    <row r="14" spans="1:11" ht="12.75" customHeight="1" x14ac:dyDescent="0.25">
      <c r="A14" s="285">
        <v>2003.05</v>
      </c>
      <c r="B14" s="174">
        <f>'2.1'!C14/'2.1'!$B14</f>
        <v>0.95792079207920799</v>
      </c>
      <c r="C14" s="175">
        <f>'2.1'!D14/'2.1'!$C14</f>
        <v>0.40826873385012913</v>
      </c>
      <c r="D14" s="175">
        <f>'2.1'!E14/'2.1'!$C14</f>
        <v>0.2148394241417497</v>
      </c>
      <c r="E14" s="175">
        <f>'2.1'!F14/'2.1'!$C14</f>
        <v>1.1074197120708744E-3</v>
      </c>
      <c r="F14" s="175">
        <f>'2.1'!G14/'2.1'!$C14</f>
        <v>0.16463639719453671</v>
      </c>
      <c r="G14" s="175">
        <f>'2.1'!H14/'2.1'!$C14</f>
        <v>0.21004060538944264</v>
      </c>
      <c r="H14" s="176"/>
      <c r="I14" s="175">
        <f>'2.1'!J14/'2.1'!$C14</f>
        <v>1.107419712070875E-3</v>
      </c>
      <c r="J14" s="175">
        <f>'2.1'!K14/'2.1'!$B14</f>
        <v>4.2079207920792082E-2</v>
      </c>
      <c r="K14" s="177"/>
    </row>
    <row r="15" spans="1:11" ht="12.75" customHeight="1" x14ac:dyDescent="0.25">
      <c r="A15" s="285">
        <v>2003.06</v>
      </c>
      <c r="B15" s="174">
        <f>'2.1'!C15/'2.1'!$B15</f>
        <v>0.95575221238938057</v>
      </c>
      <c r="C15" s="175">
        <f>'2.1'!D15/'2.1'!$C15</f>
        <v>0.43369175627240153</v>
      </c>
      <c r="D15" s="175">
        <f>'2.1'!E15/'2.1'!$C15</f>
        <v>0.13799283154121869</v>
      </c>
      <c r="E15" s="175">
        <f>'2.1'!F15/'2.1'!$C15</f>
        <v>4.7789725209080045E-3</v>
      </c>
      <c r="F15" s="175">
        <f>'2.1'!G15/'2.1'!$C15</f>
        <v>0.19444444444444442</v>
      </c>
      <c r="G15" s="175">
        <f>'2.1'!H15/'2.1'!$C15</f>
        <v>0.22819593787335724</v>
      </c>
      <c r="H15" s="176"/>
      <c r="I15" s="175">
        <f>'2.1'!J15/'2.1'!$C15</f>
        <v>8.9605734767025035E-4</v>
      </c>
      <c r="J15" s="175">
        <f>'2.1'!K15/'2.1'!$B15</f>
        <v>4.4247787610619468E-2</v>
      </c>
      <c r="K15" s="177"/>
    </row>
    <row r="16" spans="1:11" ht="12.75" customHeight="1" x14ac:dyDescent="0.25">
      <c r="A16" s="285">
        <v>2003.07</v>
      </c>
      <c r="B16" s="174">
        <f>'2.1'!C16/'2.1'!$B16</f>
        <v>0.93462157809983892</v>
      </c>
      <c r="C16" s="175">
        <f>'2.1'!D16/'2.1'!$C16</f>
        <v>0.39903514817367325</v>
      </c>
      <c r="D16" s="175">
        <f>'2.1'!E16/'2.1'!$C16</f>
        <v>0.16850447966919363</v>
      </c>
      <c r="E16" s="175">
        <f>'2.1'!F16/'2.1'!$C16</f>
        <v>4.1350792556857354E-3</v>
      </c>
      <c r="F16" s="175">
        <f>'2.1'!G16/'2.1'!$C16</f>
        <v>0.16815988973121992</v>
      </c>
      <c r="G16" s="175">
        <f>'2.1'!H16/'2.1'!$C16</f>
        <v>0.25947622329427988</v>
      </c>
      <c r="H16" s="176"/>
      <c r="I16" s="175">
        <f>'2.1'!J16/'2.1'!$C16</f>
        <v>6.8917987594762308E-4</v>
      </c>
      <c r="J16" s="175">
        <f>'2.1'!K16/'2.1'!$B16</f>
        <v>6.5378421900161063E-2</v>
      </c>
      <c r="K16" s="177"/>
    </row>
    <row r="17" spans="1:11" ht="12.75" customHeight="1" x14ac:dyDescent="0.25">
      <c r="A17" s="285">
        <v>2003.08</v>
      </c>
      <c r="B17" s="174">
        <f>'2.1'!C17/'2.1'!$B17</f>
        <v>0.92406497922176056</v>
      </c>
      <c r="C17" s="175">
        <f>'2.1'!D17/'2.1'!$C17</f>
        <v>0.47179067865903512</v>
      </c>
      <c r="D17" s="175">
        <f>'2.1'!E17/'2.1'!$C17</f>
        <v>0.15085854456255127</v>
      </c>
      <c r="E17" s="175">
        <f>'2.1'!F17/'2.1'!$C17</f>
        <v>2.452984464431724E-3</v>
      </c>
      <c r="F17" s="175">
        <f>'2.1'!G17/'2.1'!$C17</f>
        <v>0.18887980376124283</v>
      </c>
      <c r="G17" s="175">
        <f>'2.1'!H17/'2.1'!$C17</f>
        <v>0.18560915780866716</v>
      </c>
      <c r="H17" s="176"/>
      <c r="I17" s="175">
        <f>'2.1'!J17/'2.1'!$C17</f>
        <v>4.0883074407195374E-4</v>
      </c>
      <c r="J17" s="175">
        <f>'2.1'!K17/'2.1'!$B17</f>
        <v>7.593502077823952E-2</v>
      </c>
      <c r="K17" s="177"/>
    </row>
    <row r="18" spans="1:11" ht="12.75" customHeight="1" x14ac:dyDescent="0.25">
      <c r="A18" s="285">
        <v>2003.09</v>
      </c>
      <c r="B18" s="174">
        <f>'2.1'!C18/'2.1'!$B18</f>
        <v>0.93932861102556209</v>
      </c>
      <c r="C18" s="175">
        <f>'2.1'!D18/'2.1'!$C18</f>
        <v>0.37639344262295071</v>
      </c>
      <c r="D18" s="175">
        <f>'2.1'!E18/'2.1'!$C18</f>
        <v>0.14786885245901632</v>
      </c>
      <c r="E18" s="175">
        <f>'2.1'!F18/'2.1'!$C18</f>
        <v>3.2786885245901644E-3</v>
      </c>
      <c r="F18" s="175">
        <f>'2.1'!G18/'2.1'!$C18</f>
        <v>0.15672131147540991</v>
      </c>
      <c r="G18" s="175">
        <f>'2.1'!H18/'2.1'!$C18</f>
        <v>0.31442622950819687</v>
      </c>
      <c r="H18" s="176"/>
      <c r="I18" s="175">
        <f>'2.1'!J18/'2.1'!$C18</f>
        <v>1.3114754098360662E-3</v>
      </c>
      <c r="J18" s="175">
        <f>'2.1'!K18/'2.1'!$B18</f>
        <v>6.0671388974437968E-2</v>
      </c>
      <c r="K18" s="177"/>
    </row>
    <row r="19" spans="1:11" ht="12.75" customHeight="1" x14ac:dyDescent="0.25">
      <c r="A19" s="285">
        <v>2003.1</v>
      </c>
      <c r="B19" s="174">
        <f>'2.1'!C19/'2.1'!$B19</f>
        <v>0.87842892768079794</v>
      </c>
      <c r="C19" s="175">
        <f>'2.1'!D19/'2.1'!$C19</f>
        <v>0.42051100070972325</v>
      </c>
      <c r="D19" s="175">
        <f>'2.1'!E19/'2.1'!$C19</f>
        <v>0.16926898509581262</v>
      </c>
      <c r="E19" s="175">
        <f>'2.1'!F19/'2.1'!$C19</f>
        <v>1.2420156139105755E-2</v>
      </c>
      <c r="F19" s="175">
        <f>'2.1'!G19/'2.1'!$C19</f>
        <v>0.17530163236337823</v>
      </c>
      <c r="G19" s="175">
        <f>'2.1'!H19/'2.1'!$C19</f>
        <v>0.22143364088005674</v>
      </c>
      <c r="H19" s="176"/>
      <c r="I19" s="175">
        <f>'2.1'!J19/'2.1'!$C19</f>
        <v>1.0645848119233494E-3</v>
      </c>
      <c r="J19" s="175">
        <f>'2.1'!K19/'2.1'!$B19</f>
        <v>0.12157107231920201</v>
      </c>
      <c r="K19" s="177"/>
    </row>
    <row r="20" spans="1:11" ht="12.75" customHeight="1" x14ac:dyDescent="0.25">
      <c r="A20" s="285">
        <v>2003.11</v>
      </c>
      <c r="B20" s="174">
        <f>'2.1'!C20/'2.1'!$B20</f>
        <v>0.9332586786114222</v>
      </c>
      <c r="C20" s="175">
        <f>'2.1'!D20/'2.1'!$C20</f>
        <v>0.39380849532037454</v>
      </c>
      <c r="D20" s="175">
        <f>'2.1'!E20/'2.1'!$C20</f>
        <v>8.1833453323734123E-2</v>
      </c>
      <c r="E20" s="175">
        <f>'2.1'!F20/'2.1'!$C20</f>
        <v>9.3592512598992018E-3</v>
      </c>
      <c r="F20" s="175">
        <f>'2.1'!G20/'2.1'!$C20</f>
        <v>0.16390688744900417</v>
      </c>
      <c r="G20" s="175">
        <f>'2.1'!H20/'2.1'!$C20</f>
        <v>0.35109191264698802</v>
      </c>
      <c r="H20" s="176"/>
      <c r="I20" s="175">
        <f>'2.1'!J20/'2.1'!$C20</f>
        <v>0</v>
      </c>
      <c r="J20" s="175">
        <f>'2.1'!K20/'2.1'!$B20</f>
        <v>6.6741321388577829E-2</v>
      </c>
      <c r="K20" s="177"/>
    </row>
    <row r="21" spans="1:11" ht="12.75" customHeight="1" x14ac:dyDescent="0.25">
      <c r="A21" s="285">
        <v>2003.12</v>
      </c>
      <c r="B21" s="174">
        <f>'2.1'!C21/'2.1'!$B21</f>
        <v>0.91138957532745901</v>
      </c>
      <c r="C21" s="175">
        <f>'2.1'!D21/'2.1'!$C21</f>
        <v>0.27785886079531885</v>
      </c>
      <c r="D21" s="175">
        <f>'2.1'!E21/'2.1'!$C21</f>
        <v>0.46465748498607651</v>
      </c>
      <c r="E21" s="175">
        <f>'2.1'!F21/'2.1'!$C21</f>
        <v>8.6543018456221268E-2</v>
      </c>
      <c r="F21" s="175">
        <f>'2.1'!G21/'2.1'!$C21</f>
        <v>5.9605081925910915E-2</v>
      </c>
      <c r="G21" s="175">
        <f>'2.1'!H21/'2.1'!$C21</f>
        <v>0.11108028106641875</v>
      </c>
      <c r="H21" s="176"/>
      <c r="I21" s="175">
        <f>'2.1'!J21/'2.1'!$C21</f>
        <v>2.5527277005361838E-4</v>
      </c>
      <c r="J21" s="175">
        <f>'2.1'!K21/'2.1'!$B21</f>
        <v>8.8610424672540947E-2</v>
      </c>
      <c r="K21" s="177"/>
    </row>
    <row r="22" spans="1:11" ht="12.75" customHeight="1" x14ac:dyDescent="0.25">
      <c r="A22" s="285">
        <v>2004.01</v>
      </c>
      <c r="B22" s="174">
        <f>'2.1'!C22/'2.1'!$B22</f>
        <v>0.9898499558693733</v>
      </c>
      <c r="C22" s="175">
        <f>'2.1'!D22/'2.1'!$C22</f>
        <v>0.53722692822113249</v>
      </c>
      <c r="D22" s="175">
        <f>'2.1'!E22/'2.1'!$C22</f>
        <v>0.1101203744984396</v>
      </c>
      <c r="E22" s="175">
        <f>'2.1'!F22/'2.1'!$C22</f>
        <v>8.9166295140436934E-4</v>
      </c>
      <c r="F22" s="175">
        <f>'2.1'!G22/'2.1'!$C22</f>
        <v>0.19482835488185471</v>
      </c>
      <c r="G22" s="175">
        <f>'2.1'!H22/'2.1'!$C22</f>
        <v>0.15604101649576463</v>
      </c>
      <c r="H22" s="176"/>
      <c r="I22" s="175">
        <f>'2.1'!J22/'2.1'!$C22</f>
        <v>8.9166295140436934E-4</v>
      </c>
      <c r="J22" s="175">
        <f>'2.1'!K22/'2.1'!$B22</f>
        <v>1.0150044130626656E-2</v>
      </c>
      <c r="K22" s="177"/>
    </row>
    <row r="23" spans="1:11" ht="12.75" customHeight="1" x14ac:dyDescent="0.25">
      <c r="A23" s="285">
        <v>2004.02</v>
      </c>
      <c r="B23" s="174">
        <f>'2.1'!C23/'2.1'!$B23</f>
        <v>0.97247706422018343</v>
      </c>
      <c r="C23" s="175">
        <f>'2.1'!D23/'2.1'!$C23</f>
        <v>0.47314949201741652</v>
      </c>
      <c r="D23" s="175">
        <f>'2.1'!E23/'2.1'!$C23</f>
        <v>0.11683599419448476</v>
      </c>
      <c r="E23" s="175">
        <f>'2.1'!F23/'2.1'!$C23</f>
        <v>3.6284470246734387E-4</v>
      </c>
      <c r="F23" s="175">
        <f>'2.1'!G23/'2.1'!$C23</f>
        <v>0.16981132075471694</v>
      </c>
      <c r="G23" s="175">
        <f>'2.1'!H23/'2.1'!$C23</f>
        <v>0.2387518142235123</v>
      </c>
      <c r="H23" s="176"/>
      <c r="I23" s="175">
        <f>'2.1'!J23/'2.1'!$C23</f>
        <v>1.0885341074020319E-3</v>
      </c>
      <c r="J23" s="175">
        <f>'2.1'!K23/'2.1'!$B23</f>
        <v>2.7522935779816508E-2</v>
      </c>
      <c r="K23" s="177"/>
    </row>
    <row r="24" spans="1:11" ht="12.75" customHeight="1" x14ac:dyDescent="0.25">
      <c r="A24" s="285">
        <v>2004.03</v>
      </c>
      <c r="B24" s="174">
        <f>'2.1'!C24/'2.1'!$B24</f>
        <v>0.92369867442612341</v>
      </c>
      <c r="C24" s="175">
        <f>'2.1'!D24/'2.1'!$C24</f>
        <v>0.45292264613230665</v>
      </c>
      <c r="D24" s="175">
        <f>'2.1'!E24/'2.1'!$C24</f>
        <v>0.14700735036751841</v>
      </c>
      <c r="E24" s="175">
        <f>'2.1'!F24/'2.1'!$C24</f>
        <v>2.100105005250263E-3</v>
      </c>
      <c r="F24" s="175">
        <f>'2.1'!G24/'2.1'!$C24</f>
        <v>0.16170808540427017</v>
      </c>
      <c r="G24" s="175">
        <f>'2.1'!H24/'2.1'!$C24</f>
        <v>0.23521176058802942</v>
      </c>
      <c r="H24" s="176"/>
      <c r="I24" s="175">
        <f>'2.1'!J24/'2.1'!$C24</f>
        <v>1.0500525026251315E-3</v>
      </c>
      <c r="J24" s="175">
        <f>'2.1'!K24/'2.1'!$B24</f>
        <v>7.6301325573876491E-2</v>
      </c>
      <c r="K24" s="177"/>
    </row>
    <row r="25" spans="1:11" ht="12.75" customHeight="1" x14ac:dyDescent="0.25">
      <c r="A25" s="285">
        <v>2004.04</v>
      </c>
      <c r="B25" s="174">
        <f>'2.1'!C25/'2.1'!$B25</f>
        <v>0.93067297937098414</v>
      </c>
      <c r="C25" s="175">
        <f>'2.1'!D25/'2.1'!$C25</f>
        <v>0.47274709302325568</v>
      </c>
      <c r="D25" s="175">
        <f>'2.1'!E25/'2.1'!$C25</f>
        <v>0.14353197674418605</v>
      </c>
      <c r="E25" s="175">
        <f>'2.1'!F25/'2.1'!$C25</f>
        <v>1.4898255813953487E-2</v>
      </c>
      <c r="F25" s="175">
        <f>'2.1'!G25/'2.1'!$C25</f>
        <v>0.16824127906976749</v>
      </c>
      <c r="G25" s="175">
        <f>'2.1'!H25/'2.1'!$C25</f>
        <v>0.19949127906976746</v>
      </c>
      <c r="H25" s="176"/>
      <c r="I25" s="175">
        <f>'2.1'!J25/'2.1'!$C25</f>
        <v>1.0901162790697676E-3</v>
      </c>
      <c r="J25" s="175">
        <f>'2.1'!K25/'2.1'!$B25</f>
        <v>6.9327020629015898E-2</v>
      </c>
      <c r="K25" s="177"/>
    </row>
    <row r="26" spans="1:11" ht="12.75" customHeight="1" x14ac:dyDescent="0.25">
      <c r="A26" s="285">
        <v>2004.05</v>
      </c>
      <c r="B26" s="174">
        <f>'2.1'!C26/'2.1'!$B26</f>
        <v>0.94769421231816786</v>
      </c>
      <c r="C26" s="175">
        <f>'2.1'!D26/'2.1'!$C26</f>
        <v>0.4320705421293275</v>
      </c>
      <c r="D26" s="175">
        <f>'2.1'!E26/'2.1'!$C26</f>
        <v>0.14435009797517959</v>
      </c>
      <c r="E26" s="175">
        <f>'2.1'!F26/'2.1'!$C26</f>
        <v>5.2906596995427824E-2</v>
      </c>
      <c r="F26" s="175">
        <f>'2.1'!G26/'2.1'!$C26</f>
        <v>0.15251469627694314</v>
      </c>
      <c r="G26" s="175">
        <f>'2.1'!H26/'2.1'!$C26</f>
        <v>0.21717831482691044</v>
      </c>
      <c r="H26" s="176"/>
      <c r="I26" s="175">
        <f>'2.1'!J26/'2.1'!$C26</f>
        <v>9.7975179621162577E-4</v>
      </c>
      <c r="J26" s="175">
        <f>'2.1'!K26/'2.1'!$B26</f>
        <v>5.2305787681832229E-2</v>
      </c>
      <c r="K26" s="177"/>
    </row>
    <row r="27" spans="1:11" ht="12.75" customHeight="1" x14ac:dyDescent="0.25">
      <c r="A27" s="285">
        <v>2004.06</v>
      </c>
      <c r="B27" s="174">
        <f>'2.1'!C27/'2.1'!$B27</f>
        <v>0.9400645458736745</v>
      </c>
      <c r="C27" s="175">
        <f>'2.1'!D27/'2.1'!$C27</f>
        <v>0.41883276115743001</v>
      </c>
      <c r="D27" s="175">
        <f>'2.1'!E27/'2.1'!$C27</f>
        <v>0.12702305051495832</v>
      </c>
      <c r="E27" s="175">
        <f>'2.1'!F27/'2.1'!$C27</f>
        <v>6.375674350171656E-3</v>
      </c>
      <c r="F27" s="175">
        <f>'2.1'!G27/'2.1'!$C27</f>
        <v>0.16135360470819032</v>
      </c>
      <c r="G27" s="175">
        <f>'2.1'!H27/'2.1'!$C27</f>
        <v>0.28567925453653753</v>
      </c>
      <c r="H27" s="176"/>
      <c r="I27" s="175">
        <f>'2.1'!J27/'2.1'!$C27</f>
        <v>7.3565473271211383E-4</v>
      </c>
      <c r="J27" s="175">
        <f>'2.1'!K27/'2.1'!$B27</f>
        <v>5.9935454126325491E-2</v>
      </c>
      <c r="K27" s="177"/>
    </row>
    <row r="28" spans="1:11" ht="12.75" customHeight="1" x14ac:dyDescent="0.25">
      <c r="A28" s="285">
        <v>2004.07</v>
      </c>
      <c r="B28" s="174">
        <f>'2.1'!C28/'2.1'!$B28</f>
        <v>0.92327586206896561</v>
      </c>
      <c r="C28" s="175">
        <f>'2.1'!D28/'2.1'!$C28</f>
        <v>0.42079053843759734</v>
      </c>
      <c r="D28" s="175">
        <f>'2.1'!E28/'2.1'!$C28</f>
        <v>0.13787737317149074</v>
      </c>
      <c r="E28" s="175">
        <f>'2.1'!F28/'2.1'!$C28</f>
        <v>1.2138188608776837E-2</v>
      </c>
      <c r="F28" s="175">
        <f>'2.1'!G28/'2.1'!$C28</f>
        <v>0.17366946778711484</v>
      </c>
      <c r="G28" s="175">
        <f>'2.1'!H28/'2.1'!$C28</f>
        <v>0.25490196078431376</v>
      </c>
      <c r="H28" s="176"/>
      <c r="I28" s="175">
        <f>'2.1'!J28/'2.1'!$C28</f>
        <v>6.2247121070650453E-4</v>
      </c>
      <c r="J28" s="175">
        <f>'2.1'!K28/'2.1'!$B28</f>
        <v>7.6724137931034483E-2</v>
      </c>
      <c r="K28" s="177"/>
    </row>
    <row r="29" spans="1:11" ht="12.75" customHeight="1" x14ac:dyDescent="0.25">
      <c r="A29" s="285">
        <v>2004.08</v>
      </c>
      <c r="B29" s="174">
        <f>'2.1'!C29/'2.1'!$B29</f>
        <v>0.91678622668579624</v>
      </c>
      <c r="C29" s="175">
        <f>'2.1'!D29/'2.1'!$C29</f>
        <v>0.42159624413145552</v>
      </c>
      <c r="D29" s="175">
        <f>'2.1'!E29/'2.1'!$C29</f>
        <v>0.1327073552425666</v>
      </c>
      <c r="E29" s="175">
        <f>'2.1'!F29/'2.1'!$C29</f>
        <v>5.0078247261345901E-3</v>
      </c>
      <c r="F29" s="175">
        <f>'2.1'!G29/'2.1'!$C29</f>
        <v>0.16150234741784028</v>
      </c>
      <c r="G29" s="175">
        <f>'2.1'!H29/'2.1'!$C29</f>
        <v>0.27793427230046952</v>
      </c>
      <c r="H29" s="176"/>
      <c r="I29" s="175">
        <f>'2.1'!J29/'2.1'!$C29</f>
        <v>1.251956181533646E-3</v>
      </c>
      <c r="J29" s="175">
        <f>'2.1'!K29/'2.1'!$B29</f>
        <v>8.3213773314203765E-2</v>
      </c>
      <c r="K29" s="177"/>
    </row>
    <row r="30" spans="1:11" ht="12.75" customHeight="1" x14ac:dyDescent="0.25">
      <c r="A30" s="285">
        <v>2004.09</v>
      </c>
      <c r="B30" s="174">
        <f>'2.1'!C30/'2.1'!$B30</f>
        <v>0.90293040293040283</v>
      </c>
      <c r="C30" s="175">
        <f>'2.1'!D30/'2.1'!$C30</f>
        <v>0.44421906693711938</v>
      </c>
      <c r="D30" s="175">
        <f>'2.1'!E30/'2.1'!$C30</f>
        <v>0.13150777552400267</v>
      </c>
      <c r="E30" s="175">
        <f>'2.1'!F30/'2.1'!$C30</f>
        <v>3.2792427315753894E-2</v>
      </c>
      <c r="F30" s="175">
        <f>'2.1'!G30/'2.1'!$C30</f>
        <v>0.167004732927654</v>
      </c>
      <c r="G30" s="175">
        <f>'2.1'!H30/'2.1'!$C30</f>
        <v>0.22346179851250861</v>
      </c>
      <c r="H30" s="176"/>
      <c r="I30" s="175">
        <f>'2.1'!J30/'2.1'!$C30</f>
        <v>1.0141987829614617E-3</v>
      </c>
      <c r="J30" s="175">
        <f>'2.1'!K30/'2.1'!$B30</f>
        <v>9.7069597069597044E-2</v>
      </c>
      <c r="K30" s="177"/>
    </row>
    <row r="31" spans="1:11" ht="12.75" customHeight="1" x14ac:dyDescent="0.25">
      <c r="A31" s="285">
        <v>2004.1</v>
      </c>
      <c r="B31" s="174">
        <f>'2.1'!C31/'2.1'!$B31</f>
        <v>0.92579694615590669</v>
      </c>
      <c r="C31" s="175">
        <f>'2.1'!D31/'2.1'!$C31</f>
        <v>0.46817129629629628</v>
      </c>
      <c r="D31" s="175">
        <f>'2.1'!E31/'2.1'!$C31</f>
        <v>0.12094907407407414</v>
      </c>
      <c r="E31" s="175">
        <f>'2.1'!F31/'2.1'!$C31</f>
        <v>1.7361111111111115E-2</v>
      </c>
      <c r="F31" s="175">
        <f>'2.1'!G31/'2.1'!$C31</f>
        <v>0.14322916666666671</v>
      </c>
      <c r="G31" s="175">
        <f>'2.1'!H31/'2.1'!$C31</f>
        <v>0.24942129629629617</v>
      </c>
      <c r="H31" s="176"/>
      <c r="I31" s="175">
        <f>'2.1'!J31/'2.1'!$C31</f>
        <v>8.6805555555555529E-4</v>
      </c>
      <c r="J31" s="175">
        <f>'2.1'!K31/'2.1'!$B31</f>
        <v>7.4203053844093272E-2</v>
      </c>
      <c r="K31" s="177"/>
    </row>
    <row r="32" spans="1:11" ht="12.75" customHeight="1" x14ac:dyDescent="0.25">
      <c r="A32" s="285">
        <v>2004.11</v>
      </c>
      <c r="B32" s="174">
        <f>'2.1'!C32/'2.1'!$B32</f>
        <v>0.898478561549101</v>
      </c>
      <c r="C32" s="175">
        <f>'2.1'!D32/'2.1'!$C32</f>
        <v>0.45104679802955655</v>
      </c>
      <c r="D32" s="175">
        <f>'2.1'!E32/'2.1'!$C32</f>
        <v>0.1514778325123152</v>
      </c>
      <c r="E32" s="175">
        <f>'2.1'!F32/'2.1'!$C32</f>
        <v>1.7857142857142846E-2</v>
      </c>
      <c r="F32" s="175">
        <f>'2.1'!G32/'2.1'!$C32</f>
        <v>0.17149014778325117</v>
      </c>
      <c r="G32" s="175">
        <f>'2.1'!H32/'2.1'!$C32</f>
        <v>0.20720443349753712</v>
      </c>
      <c r="H32" s="176"/>
      <c r="I32" s="175">
        <f>'2.1'!J32/'2.1'!$C32</f>
        <v>9.2364532019704494E-4</v>
      </c>
      <c r="J32" s="175">
        <f>'2.1'!K32/'2.1'!$B32</f>
        <v>0.10152143845089899</v>
      </c>
      <c r="K32" s="177"/>
    </row>
    <row r="33" spans="1:11" ht="12.75" customHeight="1" x14ac:dyDescent="0.25">
      <c r="A33" s="285">
        <v>2004.12</v>
      </c>
      <c r="B33" s="174">
        <f>'2.1'!C33/'2.1'!$B33</f>
        <v>0.87716156903186859</v>
      </c>
      <c r="C33" s="175">
        <f>'2.1'!D33/'2.1'!$C33</f>
        <v>0.31925290291824154</v>
      </c>
      <c r="D33" s="175">
        <f>'2.1'!E33/'2.1'!$C33</f>
        <v>0.45946309230016502</v>
      </c>
      <c r="E33" s="175">
        <f>'2.1'!F33/'2.1'!$C33</f>
        <v>1.6432694771969257E-2</v>
      </c>
      <c r="F33" s="175">
        <f>'2.1'!G33/'2.1'!$C33</f>
        <v>6.9016780381846429E-2</v>
      </c>
      <c r="G33" s="175">
        <f>'2.1'!H33/'2.1'!$C33</f>
        <v>0.13557107601980736</v>
      </c>
      <c r="H33" s="176"/>
      <c r="I33" s="175">
        <f>'2.1'!J33/'2.1'!$C33</f>
        <v>2.6345360797027815E-4</v>
      </c>
      <c r="J33" s="175">
        <f>'2.1'!K33/'2.1'!$B33</f>
        <v>0.12283843096813139</v>
      </c>
      <c r="K33" s="177"/>
    </row>
    <row r="34" spans="1:11" ht="12.75" customHeight="1" x14ac:dyDescent="0.25">
      <c r="A34" s="285">
        <v>2005.01</v>
      </c>
      <c r="B34" s="174">
        <f>'2.1'!C34/'2.1'!$B34</f>
        <v>0.97317765856737137</v>
      </c>
      <c r="C34" s="175">
        <f>'2.1'!D34/'2.1'!$C34</f>
        <v>0.51005188067444884</v>
      </c>
      <c r="D34" s="175">
        <f>'2.1'!E34/'2.1'!$C34</f>
        <v>0.1335927367055772</v>
      </c>
      <c r="E34" s="175">
        <f>'2.1'!F34/'2.1'!$C34</f>
        <v>3.5667963683527889E-3</v>
      </c>
      <c r="F34" s="175">
        <f>'2.1'!G34/'2.1'!$C34</f>
        <v>0.1640726329442283</v>
      </c>
      <c r="G34" s="175">
        <f>'2.1'!H34/'2.1'!$C34</f>
        <v>0.1877431906614786</v>
      </c>
      <c r="H34" s="176"/>
      <c r="I34" s="175">
        <f>'2.1'!J34/'2.1'!$C34</f>
        <v>9.727626459143969E-4</v>
      </c>
      <c r="J34" s="175">
        <f>'2.1'!K34/'2.1'!$B34</f>
        <v>2.6822341432628592E-2</v>
      </c>
      <c r="K34" s="177"/>
    </row>
    <row r="35" spans="1:11" ht="12.75" customHeight="1" x14ac:dyDescent="0.25">
      <c r="A35" s="285">
        <v>2005.02</v>
      </c>
      <c r="B35" s="174">
        <f>'2.1'!C35/'2.1'!$B35</f>
        <v>0.95267958950969212</v>
      </c>
      <c r="C35" s="175">
        <f>'2.1'!D35/'2.1'!$C35</f>
        <v>0.47456612806702575</v>
      </c>
      <c r="D35" s="175">
        <f>'2.1'!E35/'2.1'!$C35</f>
        <v>0.12687013764213045</v>
      </c>
      <c r="E35" s="175">
        <f>'2.1'!F35/'2.1'!$C35</f>
        <v>4.7875523638539813E-3</v>
      </c>
      <c r="F35" s="175">
        <f>'2.1'!G35/'2.1'!$C35</f>
        <v>0.16038300418910836</v>
      </c>
      <c r="G35" s="175">
        <f>'2.1'!H35/'2.1'!$C35</f>
        <v>0.23219628964691805</v>
      </c>
      <c r="H35" s="176"/>
      <c r="I35" s="175">
        <f>'2.1'!J35/'2.1'!$C35</f>
        <v>1.1968880909634951E-3</v>
      </c>
      <c r="J35" s="175">
        <f>'2.1'!K35/'2.1'!$B35</f>
        <v>4.7320410490307878E-2</v>
      </c>
      <c r="K35" s="177"/>
    </row>
    <row r="36" spans="1:11" ht="12.75" customHeight="1" x14ac:dyDescent="0.25">
      <c r="A36" s="285">
        <v>2005.03</v>
      </c>
      <c r="B36" s="174">
        <f>'2.1'!C36/'2.1'!$B36</f>
        <v>0.9668658337859859</v>
      </c>
      <c r="C36" s="175">
        <f>'2.1'!D36/'2.1'!$C36</f>
        <v>0.46544943820224727</v>
      </c>
      <c r="D36" s="175">
        <f>'2.1'!E36/'2.1'!$C36</f>
        <v>0.12752808988764044</v>
      </c>
      <c r="E36" s="175">
        <f>'2.1'!F36/'2.1'!$C36</f>
        <v>3.9325842696629205E-2</v>
      </c>
      <c r="F36" s="175">
        <f>'2.1'!G36/'2.1'!$C36</f>
        <v>0.15842696629213479</v>
      </c>
      <c r="G36" s="175">
        <f>'2.1'!H36/'2.1'!$C36</f>
        <v>0.20870786516853931</v>
      </c>
      <c r="H36" s="176"/>
      <c r="I36" s="175">
        <f>'2.1'!J36/'2.1'!$C36</f>
        <v>5.6179775280898881E-4</v>
      </c>
      <c r="J36" s="175">
        <f>'2.1'!K36/'2.1'!$B36</f>
        <v>3.3134166214014105E-2</v>
      </c>
      <c r="K36" s="177"/>
    </row>
    <row r="37" spans="1:11" ht="12.75" customHeight="1" x14ac:dyDescent="0.25">
      <c r="A37" s="285">
        <v>2005.04</v>
      </c>
      <c r="B37" s="174">
        <f>'2.1'!C37/'2.1'!$B37</f>
        <v>0.86351643079875273</v>
      </c>
      <c r="C37" s="175">
        <f>'2.1'!D37/'2.1'!$C37</f>
        <v>0.50888888888888884</v>
      </c>
      <c r="D37" s="175">
        <f>'2.1'!E37/'2.1'!$C37</f>
        <v>0.13250000000000001</v>
      </c>
      <c r="E37" s="175">
        <f>'2.1'!F37/'2.1'!$C37</f>
        <v>1.0000000000000007E-2</v>
      </c>
      <c r="F37" s="175">
        <f>'2.1'!G37/'2.1'!$C37</f>
        <v>0.15583333333333338</v>
      </c>
      <c r="G37" s="175">
        <f>'2.1'!H37/'2.1'!$C37</f>
        <v>0.19194444444444442</v>
      </c>
      <c r="H37" s="176"/>
      <c r="I37" s="175">
        <f>'2.1'!J37/'2.1'!$C37</f>
        <v>8.3333333333333339E-4</v>
      </c>
      <c r="J37" s="175">
        <f>'2.1'!K37/'2.1'!$B37</f>
        <v>0.13648356920124735</v>
      </c>
      <c r="K37" s="177"/>
    </row>
    <row r="38" spans="1:11" ht="12.75" customHeight="1" x14ac:dyDescent="0.25">
      <c r="A38" s="285">
        <v>2005.05</v>
      </c>
      <c r="B38" s="174">
        <f>'2.1'!C38/'2.1'!$B38</f>
        <v>0.90478319177469824</v>
      </c>
      <c r="C38" s="175">
        <f>'2.1'!D38/'2.1'!$C38</f>
        <v>0.46442687747035566</v>
      </c>
      <c r="D38" s="175">
        <f>'2.1'!E38/'2.1'!$C38</f>
        <v>0.1338932806324111</v>
      </c>
      <c r="E38" s="175">
        <f>'2.1'!F38/'2.1'!$C38</f>
        <v>1.4822134387351776E-2</v>
      </c>
      <c r="F38" s="175">
        <f>'2.1'!G38/'2.1'!$C38</f>
        <v>0.15834980237154153</v>
      </c>
      <c r="G38" s="175">
        <f>'2.1'!H38/'2.1'!$C38</f>
        <v>0.22751976284584982</v>
      </c>
      <c r="H38" s="176"/>
      <c r="I38" s="175">
        <f>'2.1'!J38/'2.1'!$C38</f>
        <v>9.8814229249011873E-4</v>
      </c>
      <c r="J38" s="175">
        <f>'2.1'!K38/'2.1'!$B38</f>
        <v>9.5216808225301749E-2</v>
      </c>
      <c r="K38" s="177"/>
    </row>
    <row r="39" spans="1:11" ht="12.75" customHeight="1" x14ac:dyDescent="0.25">
      <c r="A39" s="285">
        <v>2005.06</v>
      </c>
      <c r="B39" s="174">
        <f>'2.1'!C39/'2.1'!$B39</f>
        <v>0.9232721593127684</v>
      </c>
      <c r="C39" s="175">
        <f>'2.1'!D39/'2.1'!$C39</f>
        <v>0.48255445125819418</v>
      </c>
      <c r="D39" s="175">
        <f>'2.1'!E39/'2.1'!$C39</f>
        <v>0.10128991330090929</v>
      </c>
      <c r="E39" s="175">
        <f>'2.1'!F39/'2.1'!$C39</f>
        <v>7.1896806935927218E-3</v>
      </c>
      <c r="F39" s="175">
        <f>'2.1'!G39/'2.1'!$C39</f>
        <v>0.18777754282089237</v>
      </c>
      <c r="G39" s="175">
        <f>'2.1'!H39/'2.1'!$C39</f>
        <v>0.2205540283358004</v>
      </c>
      <c r="H39" s="176"/>
      <c r="I39" s="175">
        <f>'2.1'!J39/'2.1'!$C39</f>
        <v>6.3438359061112248E-4</v>
      </c>
      <c r="J39" s="175">
        <f>'2.1'!K39/'2.1'!$B39</f>
        <v>7.6727840687231513E-2</v>
      </c>
      <c r="K39" s="177"/>
    </row>
    <row r="40" spans="1:11" ht="12.75" customHeight="1" x14ac:dyDescent="0.25">
      <c r="A40" s="285">
        <v>2005.07</v>
      </c>
      <c r="B40" s="174">
        <f>'2.1'!C40/'2.1'!$B40</f>
        <v>0.86425141859450016</v>
      </c>
      <c r="C40" s="175">
        <f>'2.1'!D40/'2.1'!$C40</f>
        <v>0.47272727272727283</v>
      </c>
      <c r="D40" s="175">
        <f>'2.1'!E40/'2.1'!$C40</f>
        <v>0.12171717171717168</v>
      </c>
      <c r="E40" s="175">
        <f>'2.1'!F40/'2.1'!$C40</f>
        <v>1.3888888888888899E-2</v>
      </c>
      <c r="F40" s="175">
        <f>'2.1'!G40/'2.1'!$C40</f>
        <v>0.15505050505050499</v>
      </c>
      <c r="G40" s="175">
        <f>'2.1'!H40/'2.1'!$C40</f>
        <v>0.23560606060606062</v>
      </c>
      <c r="H40" s="176"/>
      <c r="I40" s="175">
        <f>'2.1'!J40/'2.1'!$C40</f>
        <v>1.0101010101010099E-3</v>
      </c>
      <c r="J40" s="175">
        <f>'2.1'!K40/'2.1'!$B40</f>
        <v>0.13574858140549981</v>
      </c>
      <c r="K40" s="177"/>
    </row>
    <row r="41" spans="1:11" ht="12.75" customHeight="1" x14ac:dyDescent="0.25">
      <c r="A41" s="285">
        <v>2005.08</v>
      </c>
      <c r="B41" s="174">
        <f>'2.1'!C41/'2.1'!$B41</f>
        <v>0.87820934825543118</v>
      </c>
      <c r="C41" s="175">
        <f>'2.1'!D41/'2.1'!$C41</f>
        <v>0.46176911544227883</v>
      </c>
      <c r="D41" s="175">
        <f>'2.1'!E41/'2.1'!$C41</f>
        <v>0.15367316341829088</v>
      </c>
      <c r="E41" s="175">
        <f>'2.1'!F41/'2.1'!$C41</f>
        <v>4.4977511244377747E-3</v>
      </c>
      <c r="F41" s="175">
        <f>'2.1'!G41/'2.1'!$C41</f>
        <v>0.15492253873063472</v>
      </c>
      <c r="G41" s="175">
        <f>'2.1'!H41/'2.1'!$C41</f>
        <v>0.22463768115942026</v>
      </c>
      <c r="H41" s="176"/>
      <c r="I41" s="175">
        <f>'2.1'!J41/'2.1'!$C41</f>
        <v>4.9975012493753176E-4</v>
      </c>
      <c r="J41" s="175">
        <f>'2.1'!K41/'2.1'!$B41</f>
        <v>0.12179065174456881</v>
      </c>
      <c r="K41" s="177"/>
    </row>
    <row r="42" spans="1:11" ht="12.75" customHeight="1" x14ac:dyDescent="0.25">
      <c r="A42" s="285">
        <v>2005.09</v>
      </c>
      <c r="B42" s="174">
        <f>'2.1'!C42/'2.1'!$B42</f>
        <v>0.95011337868480727</v>
      </c>
      <c r="C42" s="175">
        <f>'2.1'!D42/'2.1'!$C42</f>
        <v>0.44391408114558473</v>
      </c>
      <c r="D42" s="175">
        <f>'2.1'!E42/'2.1'!$C42</f>
        <v>0.1627684964200477</v>
      </c>
      <c r="E42" s="175">
        <f>'2.1'!F42/'2.1'!$C42</f>
        <v>3.2458233890214801E-2</v>
      </c>
      <c r="F42" s="175">
        <f>'2.1'!G42/'2.1'!$C42</f>
        <v>0.14892601431980901</v>
      </c>
      <c r="G42" s="175">
        <f>'2.1'!H42/'2.1'!$C42</f>
        <v>0.21121718377088305</v>
      </c>
      <c r="H42" s="176"/>
      <c r="I42" s="175">
        <f>'2.1'!J42/'2.1'!$C42</f>
        <v>7.1599045346062008E-4</v>
      </c>
      <c r="J42" s="175">
        <f>'2.1'!K42/'2.1'!$B42</f>
        <v>4.9886621315192746E-2</v>
      </c>
      <c r="K42" s="177"/>
    </row>
    <row r="43" spans="1:11" ht="12.75" customHeight="1" x14ac:dyDescent="0.25">
      <c r="A43" s="285">
        <v>2005.1</v>
      </c>
      <c r="B43" s="174">
        <f>'2.1'!C43/'2.1'!$B43</f>
        <v>0.80482367247669229</v>
      </c>
      <c r="C43" s="175">
        <f>'2.1'!D43/'2.1'!$C43</f>
        <v>0.4741878619994962</v>
      </c>
      <c r="D43" s="175">
        <f>'2.1'!E43/'2.1'!$C43</f>
        <v>0.1329639889196676</v>
      </c>
      <c r="E43" s="175">
        <f>'2.1'!F43/'2.1'!$C43</f>
        <v>2.3419793502895987E-2</v>
      </c>
      <c r="F43" s="175">
        <f>'2.1'!G43/'2.1'!$C43</f>
        <v>0.15663560815915398</v>
      </c>
      <c r="G43" s="175">
        <f>'2.1'!H43/'2.1'!$C43</f>
        <v>0.21178544447242512</v>
      </c>
      <c r="H43" s="176"/>
      <c r="I43" s="175">
        <f>'2.1'!J43/'2.1'!$C43</f>
        <v>1.0073029463611189E-3</v>
      </c>
      <c r="J43" s="175">
        <f>'2.1'!K43/'2.1'!$B43</f>
        <v>0.19517632752330766</v>
      </c>
      <c r="K43" s="177"/>
    </row>
    <row r="44" spans="1:11" ht="12.75" customHeight="1" x14ac:dyDescent="0.25">
      <c r="A44" s="285">
        <v>2005.11</v>
      </c>
      <c r="B44" s="174">
        <f>'2.1'!C44/'2.1'!$B44</f>
        <v>0.90333670374115282</v>
      </c>
      <c r="C44" s="175">
        <f>'2.1'!D44/'2.1'!$C44</f>
        <v>0.42847548690396242</v>
      </c>
      <c r="D44" s="175">
        <f>'2.1'!E44/'2.1'!$C44</f>
        <v>0.13140810387284538</v>
      </c>
      <c r="E44" s="175">
        <f>'2.1'!F44/'2.1'!$C44</f>
        <v>6.4248936646518887E-2</v>
      </c>
      <c r="F44" s="175">
        <f>'2.1'!G44/'2.1'!$C44</f>
        <v>0.14551152899037381</v>
      </c>
      <c r="G44" s="175">
        <f>'2.1'!H44/'2.1'!$C44</f>
        <v>0.2252070740989478</v>
      </c>
      <c r="H44" s="176"/>
      <c r="I44" s="175">
        <f>'2.1'!J44/'2.1'!$C44</f>
        <v>5.148869487351688E-3</v>
      </c>
      <c r="J44" s="175">
        <f>'2.1'!K44/'2.1'!$B44</f>
        <v>9.6663296258847203E-2</v>
      </c>
      <c r="K44" s="177"/>
    </row>
    <row r="45" spans="1:11" ht="12.75" customHeight="1" x14ac:dyDescent="0.25">
      <c r="A45" s="285">
        <v>2005.12</v>
      </c>
      <c r="B45" s="174">
        <f>'2.1'!C45/'2.1'!$B45</f>
        <v>0.78222044256914469</v>
      </c>
      <c r="C45" s="175">
        <f>'2.1'!D45/'2.1'!$C45</f>
        <v>0.33436816662369467</v>
      </c>
      <c r="D45" s="175">
        <f>'2.1'!E45/'2.1'!$C45</f>
        <v>0.48142900204235506</v>
      </c>
      <c r="E45" s="175">
        <f>'2.1'!F45/'2.1'!$C45</f>
        <v>1.0008065686105756E-2</v>
      </c>
      <c r="F45" s="175">
        <f>'2.1'!G45/'2.1'!$C45</f>
        <v>6.9807648796123056E-2</v>
      </c>
      <c r="G45" s="175">
        <f>'2.1'!H45/'2.1'!$C45</f>
        <v>0.10414807787859676</v>
      </c>
      <c r="H45" s="176"/>
      <c r="I45" s="175">
        <f>'2.1'!J45/'2.1'!$C45</f>
        <v>2.3903897312465259E-4</v>
      </c>
      <c r="J45" s="175">
        <f>'2.1'!K45/'2.1'!$B45</f>
        <v>0.21777955743085523</v>
      </c>
      <c r="K45" s="177"/>
    </row>
    <row r="46" spans="1:11" ht="12.75" customHeight="1" x14ac:dyDescent="0.25">
      <c r="A46" s="285">
        <v>2006.01</v>
      </c>
      <c r="B46" s="174">
        <f>'2.1'!C46/'2.1'!$B46</f>
        <v>0.92433734939759038</v>
      </c>
      <c r="C46" s="175">
        <f>'2.1'!D46/'2.1'!$C46</f>
        <v>0.49739311783107409</v>
      </c>
      <c r="D46" s="175">
        <f>'2.1'!E46/'2.1'!$C46</f>
        <v>0.11678832116788321</v>
      </c>
      <c r="E46" s="175">
        <f>'2.1'!F46/'2.1'!$C46</f>
        <v>1.6162669447340981E-2</v>
      </c>
      <c r="F46" s="175">
        <f>'2.1'!G46/'2.1'!$C46</f>
        <v>0.16423357664233579</v>
      </c>
      <c r="G46" s="175">
        <f>'2.1'!H46/'2.1'!$C46</f>
        <v>0.20490093847758081</v>
      </c>
      <c r="H46" s="176"/>
      <c r="I46" s="175">
        <f>'2.1'!J46/'2.1'!$C46</f>
        <v>5.2137643378519303E-4</v>
      </c>
      <c r="J46" s="175">
        <f>'2.1'!K46/'2.1'!$B46</f>
        <v>7.5662650602409648E-2</v>
      </c>
      <c r="K46" s="177"/>
    </row>
    <row r="47" spans="1:11" ht="12.75" customHeight="1" x14ac:dyDescent="0.25">
      <c r="A47" s="285">
        <v>2006.02</v>
      </c>
      <c r="B47" s="174">
        <f>'2.1'!C47/'2.1'!$B47</f>
        <v>0.9563328760859624</v>
      </c>
      <c r="C47" s="175">
        <f>'2.1'!D47/'2.1'!$C47</f>
        <v>0.5108773607458762</v>
      </c>
      <c r="D47" s="175">
        <f>'2.1'!E47/'2.1'!$C47</f>
        <v>0.11857518527372703</v>
      </c>
      <c r="E47" s="175">
        <f>'2.1'!F47/'2.1'!$C47</f>
        <v>3.3468802295003575E-3</v>
      </c>
      <c r="F47" s="175">
        <f>'2.1'!G47/'2.1'!$C47</f>
        <v>0.14272053550083674</v>
      </c>
      <c r="G47" s="175">
        <f>'2.1'!H47/'2.1'!$C47</f>
        <v>0.2232847238823811</v>
      </c>
      <c r="H47" s="176"/>
      <c r="I47" s="175">
        <f>'2.1'!J47/'2.1'!$C47</f>
        <v>1.1953143676786994E-3</v>
      </c>
      <c r="J47" s="175">
        <f>'2.1'!K47/'2.1'!$B47</f>
        <v>4.3667123914037501E-2</v>
      </c>
      <c r="K47" s="177"/>
    </row>
    <row r="48" spans="1:11" ht="12.75" customHeight="1" x14ac:dyDescent="0.25">
      <c r="A48" s="285">
        <v>2006.03</v>
      </c>
      <c r="B48" s="174">
        <f>'2.1'!C48/'2.1'!$B48</f>
        <v>0.87247975185249016</v>
      </c>
      <c r="C48" s="175">
        <f>'2.1'!D48/'2.1'!$C48</f>
        <v>0.48607544933833696</v>
      </c>
      <c r="D48" s="175">
        <f>'2.1'!E48/'2.1'!$C48</f>
        <v>0.14556587003752713</v>
      </c>
      <c r="E48" s="175">
        <f>'2.1'!F48/'2.1'!$C48</f>
        <v>2.5083942326683786E-2</v>
      </c>
      <c r="F48" s="175">
        <f>'2.1'!G48/'2.1'!$C48</f>
        <v>0.1493185858186846</v>
      </c>
      <c r="G48" s="175">
        <f>'2.1'!H48/'2.1'!$C48</f>
        <v>0.19336361840805841</v>
      </c>
      <c r="H48" s="176"/>
      <c r="I48" s="175">
        <f>'2.1'!J48/'2.1'!$C48</f>
        <v>5.925340707090658E-4</v>
      </c>
      <c r="J48" s="175">
        <f>'2.1'!K48/'2.1'!$B48</f>
        <v>0.12752024814750992</v>
      </c>
      <c r="K48" s="177"/>
    </row>
    <row r="49" spans="1:11" ht="12.75" customHeight="1" x14ac:dyDescent="0.25">
      <c r="A49" s="285">
        <v>2006.04</v>
      </c>
      <c r="B49" s="174">
        <f>'2.1'!C49/'2.1'!$B49</f>
        <v>0.8588280796751111</v>
      </c>
      <c r="C49" s="175">
        <f>'2.1'!D49/'2.1'!$C49</f>
        <v>0.52690835397433</v>
      </c>
      <c r="D49" s="175">
        <f>'2.1'!E49/'2.1'!$C49</f>
        <v>0.12654807475793742</v>
      </c>
      <c r="E49" s="175">
        <f>'2.1'!F49/'2.1'!$C49</f>
        <v>1.7113262778653448E-2</v>
      </c>
      <c r="F49" s="175">
        <f>'2.1'!G49/'2.1'!$C49</f>
        <v>0.14771447872100868</v>
      </c>
      <c r="G49" s="175">
        <f>'2.1'!H49/'2.1'!$C49</f>
        <v>0.18104030623733397</v>
      </c>
      <c r="H49" s="176"/>
      <c r="I49" s="175">
        <f>'2.1'!J49/'2.1'!$C49</f>
        <v>6.7552353073632059E-4</v>
      </c>
      <c r="J49" s="175">
        <f>'2.1'!K49/'2.1'!$B49</f>
        <v>0.14117192032488876</v>
      </c>
      <c r="K49" s="177"/>
    </row>
    <row r="50" spans="1:11" ht="12.75" customHeight="1" x14ac:dyDescent="0.25">
      <c r="A50" s="285">
        <v>2006.05</v>
      </c>
      <c r="B50" s="174">
        <f>'2.1'!C50/'2.1'!$B50</f>
        <v>0.85547979378014305</v>
      </c>
      <c r="C50" s="175">
        <f>'2.1'!D50/'2.1'!$C50</f>
        <v>0.46248055987558317</v>
      </c>
      <c r="D50" s="175">
        <f>'2.1'!E50/'2.1'!$C50</f>
        <v>0.11877916018662513</v>
      </c>
      <c r="E50" s="175">
        <f>'2.1'!F50/'2.1'!$C50</f>
        <v>1.1080870917573879E-2</v>
      </c>
      <c r="F50" s="175">
        <f>'2.1'!G50/'2.1'!$C50</f>
        <v>0.17457231726283051</v>
      </c>
      <c r="G50" s="175">
        <f>'2.1'!H50/'2.1'!$C50</f>
        <v>0.23230948678071542</v>
      </c>
      <c r="H50" s="176"/>
      <c r="I50" s="175">
        <f>'2.1'!J50/'2.1'!$C50</f>
        <v>7.7760497667185059E-4</v>
      </c>
      <c r="J50" s="175">
        <f>'2.1'!K50/'2.1'!$B50</f>
        <v>0.14452020621985695</v>
      </c>
      <c r="K50" s="177"/>
    </row>
    <row r="51" spans="1:11" ht="12.75" customHeight="1" x14ac:dyDescent="0.25">
      <c r="A51" s="285">
        <v>2006.06</v>
      </c>
      <c r="B51" s="174">
        <f>'2.1'!C51/'2.1'!$B51</f>
        <v>0.8514160623888356</v>
      </c>
      <c r="C51" s="175">
        <f>'2.1'!D51/'2.1'!$C51</f>
        <v>0.51341796561144148</v>
      </c>
      <c r="D51" s="175">
        <f>'2.1'!E51/'2.1'!$C51</f>
        <v>0.10300498152016717</v>
      </c>
      <c r="E51" s="175">
        <f>'2.1'!F51/'2.1'!$C51</f>
        <v>4.660131769243128E-3</v>
      </c>
      <c r="F51" s="175">
        <f>'2.1'!G51/'2.1'!$C51</f>
        <v>0.18511971717820985</v>
      </c>
      <c r="G51" s="175">
        <f>'2.1'!H51/'2.1'!$C51</f>
        <v>0.19315442712518077</v>
      </c>
      <c r="H51" s="176"/>
      <c r="I51" s="175">
        <f>'2.1'!J51/'2.1'!$C51</f>
        <v>6.4277679575767336E-4</v>
      </c>
      <c r="J51" s="175">
        <f>'2.1'!K51/'2.1'!$B51</f>
        <v>0.14858393761116434</v>
      </c>
      <c r="K51" s="177"/>
    </row>
    <row r="52" spans="1:11" ht="12.75" customHeight="1" x14ac:dyDescent="0.25">
      <c r="A52" s="285">
        <v>2006.07</v>
      </c>
      <c r="B52" s="174">
        <f>'2.1'!C52/'2.1'!$B52</f>
        <v>0.83726455116239618</v>
      </c>
      <c r="C52" s="175">
        <f>'2.1'!D52/'2.1'!$C52</f>
        <v>0.47608431293068515</v>
      </c>
      <c r="D52" s="175">
        <f>'2.1'!E52/'2.1'!$C52</f>
        <v>0.13964329144710166</v>
      </c>
      <c r="E52" s="175">
        <f>'2.1'!F52/'2.1'!$C52</f>
        <v>1.2363194162950954E-2</v>
      </c>
      <c r="F52" s="175">
        <f>'2.1'!G52/'2.1'!$C52</f>
        <v>0.16436967977300365</v>
      </c>
      <c r="G52" s="175">
        <f>'2.1'!H52/'2.1'!$C52</f>
        <v>0.20672882042967164</v>
      </c>
      <c r="H52" s="176"/>
      <c r="I52" s="175">
        <f>'2.1'!J52/'2.1'!$C52</f>
        <v>8.1070125658694737E-4</v>
      </c>
      <c r="J52" s="175">
        <f>'2.1'!K52/'2.1'!$B52</f>
        <v>0.16273544883760388</v>
      </c>
      <c r="K52" s="177"/>
    </row>
    <row r="53" spans="1:11" ht="12.75" customHeight="1" x14ac:dyDescent="0.25">
      <c r="A53" s="285">
        <v>2006.08</v>
      </c>
      <c r="B53" s="174">
        <f>'2.1'!C53/'2.1'!$B53</f>
        <v>0.81543847949316428</v>
      </c>
      <c r="C53" s="175">
        <f>'2.1'!D53/'2.1'!$C53</f>
        <v>0.48558576978123075</v>
      </c>
      <c r="D53" s="175">
        <f>'2.1'!E53/'2.1'!$C53</f>
        <v>0.12921692905336341</v>
      </c>
      <c r="E53" s="175">
        <f>'2.1'!F53/'2.1'!$C53</f>
        <v>3.2713146595788208E-3</v>
      </c>
      <c r="F53" s="175">
        <f>'2.1'!G53/'2.1'!$C53</f>
        <v>0.15272950316908615</v>
      </c>
      <c r="G53" s="175">
        <f>'2.1'!H53/'2.1'!$C53</f>
        <v>0.22858311183806979</v>
      </c>
      <c r="H53" s="176"/>
      <c r="I53" s="175">
        <f>'2.1'!J53/'2.1'!$C53</f>
        <v>6.1337149867102801E-4</v>
      </c>
      <c r="J53" s="175">
        <f>'2.1'!K53/'2.1'!$B53</f>
        <v>0.18456152050683564</v>
      </c>
      <c r="K53" s="177"/>
    </row>
    <row r="54" spans="1:11" ht="12.75" customHeight="1" x14ac:dyDescent="0.25">
      <c r="A54" s="285">
        <v>2006.09</v>
      </c>
      <c r="B54" s="174">
        <f>'2.1'!C54/'2.1'!$B54</f>
        <v>0.81320269836170889</v>
      </c>
      <c r="C54" s="175">
        <f>'2.1'!D54/'2.1'!$C54</f>
        <v>0.4702745407860951</v>
      </c>
      <c r="D54" s="175">
        <f>'2.1'!E54/'2.1'!$C54</f>
        <v>0.14082559747185458</v>
      </c>
      <c r="E54" s="175">
        <f>'2.1'!F54/'2.1'!$C54</f>
        <v>3.0614260319968403E-2</v>
      </c>
      <c r="F54" s="175">
        <f>'2.1'!G54/'2.1'!$C54</f>
        <v>0.15682401738099938</v>
      </c>
      <c r="G54" s="175">
        <f>'2.1'!H54/'2.1'!$C54</f>
        <v>0.20086904997037341</v>
      </c>
      <c r="H54" s="176"/>
      <c r="I54" s="175">
        <f>'2.1'!J54/'2.1'!$C54</f>
        <v>5.9253407070906645E-4</v>
      </c>
      <c r="J54" s="175">
        <f>'2.1'!K54/'2.1'!$B54</f>
        <v>0.186797301638291</v>
      </c>
      <c r="K54" s="177"/>
    </row>
    <row r="55" spans="1:11" ht="12.75" customHeight="1" x14ac:dyDescent="0.25">
      <c r="A55" s="285">
        <v>2006.1</v>
      </c>
      <c r="B55" s="174">
        <f>'2.1'!C55/'2.1'!$B55</f>
        <v>0.836070959264126</v>
      </c>
      <c r="C55" s="175">
        <f>'2.1'!D55/'2.1'!$C55</f>
        <v>0.4709233791748525</v>
      </c>
      <c r="D55" s="175">
        <f>'2.1'!E55/'2.1'!$C55</f>
        <v>0.13732809430255405</v>
      </c>
      <c r="E55" s="175">
        <f>'2.1'!F55/'2.1'!$C55</f>
        <v>1.6502946954813351E-2</v>
      </c>
      <c r="F55" s="175">
        <f>'2.1'!G55/'2.1'!$C55</f>
        <v>0.15638506876227909</v>
      </c>
      <c r="G55" s="175">
        <f>'2.1'!H55/'2.1'!$C55</f>
        <v>0.21807465618860519</v>
      </c>
      <c r="H55" s="176"/>
      <c r="I55" s="175">
        <f>'2.1'!J55/'2.1'!$C55</f>
        <v>7.8585461689587445E-4</v>
      </c>
      <c r="J55" s="175">
        <f>'2.1'!K55/'2.1'!$B55</f>
        <v>0.163929040735874</v>
      </c>
      <c r="K55" s="177"/>
    </row>
    <row r="56" spans="1:11" ht="12.75" customHeight="1" x14ac:dyDescent="0.25">
      <c r="A56" s="285">
        <v>2006.11</v>
      </c>
      <c r="B56" s="174">
        <f>'2.1'!C56/'2.1'!$B56</f>
        <v>0.83244680851063835</v>
      </c>
      <c r="C56" s="175">
        <f>'2.1'!D56/'2.1'!$C56</f>
        <v>0.48841853035143806</v>
      </c>
      <c r="D56" s="175">
        <f>'2.1'!E56/'2.1'!$C56</f>
        <v>0.12539936102236426</v>
      </c>
      <c r="E56" s="175">
        <f>'2.1'!F56/'2.1'!$C56</f>
        <v>7.7875399361022422E-3</v>
      </c>
      <c r="F56" s="175">
        <f>'2.1'!G56/'2.1'!$C56</f>
        <v>0.16952875399361006</v>
      </c>
      <c r="G56" s="175">
        <f>'2.1'!H56/'2.1'!$C56</f>
        <v>0.20826677316293907</v>
      </c>
      <c r="H56" s="176"/>
      <c r="I56" s="175">
        <f>'2.1'!J56/'2.1'!$C56</f>
        <v>5.9904153354632509E-4</v>
      </c>
      <c r="J56" s="175">
        <f>'2.1'!K56/'2.1'!$B56</f>
        <v>0.16755319148936151</v>
      </c>
      <c r="K56" s="177"/>
    </row>
    <row r="57" spans="1:11" ht="12.75" customHeight="1" x14ac:dyDescent="0.25">
      <c r="A57" s="285">
        <v>2006.12</v>
      </c>
      <c r="B57" s="174">
        <f>'2.1'!C57/'2.1'!$B57</f>
        <v>0.72033665721342954</v>
      </c>
      <c r="C57" s="175">
        <f>'2.1'!D57/'2.1'!$C57</f>
        <v>0.47040894081788132</v>
      </c>
      <c r="D57" s="175">
        <f>'2.1'!E57/'2.1'!$C57</f>
        <v>0.13652527305054615</v>
      </c>
      <c r="E57" s="175">
        <f>'2.1'!F57/'2.1'!$C57</f>
        <v>2.9210058420116848E-2</v>
      </c>
      <c r="F57" s="175">
        <f>'2.1'!G57/'2.1'!$C57</f>
        <v>0.16141732283464574</v>
      </c>
      <c r="G57" s="175">
        <f>'2.1'!H57/'2.1'!$C57</f>
        <v>0.2018034036068074</v>
      </c>
      <c r="H57" s="176"/>
      <c r="I57" s="175">
        <f>'2.1'!J57/'2.1'!$C57</f>
        <v>6.3500127000254024E-4</v>
      </c>
      <c r="J57" s="175">
        <f>'2.1'!K57/'2.1'!$B57</f>
        <v>0.27966334278657035</v>
      </c>
      <c r="K57" s="177"/>
    </row>
    <row r="58" spans="1:11" ht="12.75" customHeight="1" x14ac:dyDescent="0.25">
      <c r="A58" s="285">
        <v>2007.01</v>
      </c>
      <c r="B58" s="174">
        <f>'2.1'!C58/'2.1'!$B58</f>
        <v>0.92668403423892809</v>
      </c>
      <c r="C58" s="175">
        <f>'2.1'!D58/'2.1'!$C58</f>
        <v>0.49638554216867464</v>
      </c>
      <c r="D58" s="175">
        <f>'2.1'!E58/'2.1'!$C58</f>
        <v>0.12208835341365459</v>
      </c>
      <c r="E58" s="175">
        <f>'2.1'!F58/'2.1'!$C58</f>
        <v>9.2369477911646569E-3</v>
      </c>
      <c r="F58" s="175">
        <f>'2.1'!G58/'2.1'!$C58</f>
        <v>0.16224899598393572</v>
      </c>
      <c r="G58" s="175">
        <f>'2.1'!H58/'2.1'!$C58</f>
        <v>0.20943775100401604</v>
      </c>
      <c r="H58" s="176"/>
      <c r="I58" s="175">
        <f>'2.1'!J58/'2.1'!$C58</f>
        <v>6.0240963855421681E-4</v>
      </c>
      <c r="J58" s="175">
        <f>'2.1'!K58/'2.1'!$B58</f>
        <v>7.3315965761071814E-2</v>
      </c>
      <c r="K58" s="177"/>
    </row>
    <row r="59" spans="1:11" ht="12.75" customHeight="1" x14ac:dyDescent="0.25">
      <c r="A59" s="285">
        <v>2007.02</v>
      </c>
      <c r="B59" s="174">
        <f>'2.1'!C59/'2.1'!$B59</f>
        <v>0.90150009036688949</v>
      </c>
      <c r="C59" s="175">
        <f>'2.1'!D59/'2.1'!$C59</f>
        <v>0.50942261427425828</v>
      </c>
      <c r="D59" s="175">
        <f>'2.1'!E59/'2.1'!$C59</f>
        <v>0.11106655974338413</v>
      </c>
      <c r="E59" s="175">
        <f>'2.1'!F59/'2.1'!$C59</f>
        <v>1.6038492381716134E-3</v>
      </c>
      <c r="F59" s="175">
        <f>'2.1'!G59/'2.1'!$C59</f>
        <v>0.16659983961507618</v>
      </c>
      <c r="G59" s="175">
        <f>'2.1'!H59/'2.1'!$C59</f>
        <v>0.21030473135525257</v>
      </c>
      <c r="H59" s="176"/>
      <c r="I59" s="175">
        <f>'2.1'!J59/'2.1'!$C59</f>
        <v>1.0024057738572574E-3</v>
      </c>
      <c r="J59" s="175">
        <f>'2.1'!K59/'2.1'!$B59</f>
        <v>9.8499909633110436E-2</v>
      </c>
      <c r="K59" s="177"/>
    </row>
    <row r="60" spans="1:11" ht="12.75" customHeight="1" x14ac:dyDescent="0.25">
      <c r="A60" s="285">
        <v>2007.03</v>
      </c>
      <c r="B60" s="174">
        <f>'2.1'!C60/'2.1'!$B60</f>
        <v>0.89985092831006919</v>
      </c>
      <c r="C60" s="175">
        <f>'2.1'!D60/'2.1'!$C60</f>
        <v>0.51611445783132526</v>
      </c>
      <c r="D60" s="175">
        <f>'2.1'!E60/'2.1'!$C60</f>
        <v>0.13644578313253014</v>
      </c>
      <c r="E60" s="175">
        <f>'2.1'!F60/'2.1'!$C60</f>
        <v>2.3945783132530121E-2</v>
      </c>
      <c r="F60" s="175">
        <f>'2.1'!G60/'2.1'!$C60</f>
        <v>0.14397590361445783</v>
      </c>
      <c r="G60" s="175">
        <f>'2.1'!H60/'2.1'!$C60</f>
        <v>0.17906626506024101</v>
      </c>
      <c r="H60" s="176"/>
      <c r="I60" s="175">
        <f>'2.1'!J60/'2.1'!$C60</f>
        <v>4.5180722891566272E-4</v>
      </c>
      <c r="J60" s="175">
        <f>'2.1'!K60/'2.1'!$B60</f>
        <v>0.1001490716899309</v>
      </c>
      <c r="K60" s="177"/>
    </row>
    <row r="61" spans="1:11" ht="12.75" customHeight="1" x14ac:dyDescent="0.25">
      <c r="A61" s="285">
        <v>2007.04</v>
      </c>
      <c r="B61" s="174">
        <f>'2.1'!C61/'2.1'!$B61</f>
        <v>0.89951882253042736</v>
      </c>
      <c r="C61" s="175">
        <f>'2.1'!D61/'2.1'!$C61</f>
        <v>0.46821900566393959</v>
      </c>
      <c r="D61" s="175">
        <f>'2.1'!E61/'2.1'!$C61</f>
        <v>0.10855884203901829</v>
      </c>
      <c r="E61" s="175">
        <f>'2.1'!F61/'2.1'!$C61</f>
        <v>1.1642542479546887E-2</v>
      </c>
      <c r="F61" s="175">
        <f>'2.1'!G61/'2.1'!$C61</f>
        <v>0.16425424795468849</v>
      </c>
      <c r="G61" s="175">
        <f>'2.1'!H61/'2.1'!$C61</f>
        <v>0.24669603524229075</v>
      </c>
      <c r="H61" s="176"/>
      <c r="I61" s="175">
        <f>'2.1'!J61/'2.1'!$C61</f>
        <v>6.2932662051604787E-4</v>
      </c>
      <c r="J61" s="175">
        <f>'2.1'!K61/'2.1'!$B61</f>
        <v>0.10048117746957264</v>
      </c>
      <c r="K61" s="177"/>
    </row>
    <row r="62" spans="1:11" ht="12.75" customHeight="1" x14ac:dyDescent="0.25">
      <c r="A62" s="285">
        <v>2007.05</v>
      </c>
      <c r="B62" s="174">
        <f>'2.1'!C62/'2.1'!$B62</f>
        <v>0.91239065152108645</v>
      </c>
      <c r="C62" s="175">
        <f>'2.1'!D62/'2.1'!$C62</f>
        <v>0.44676588437321119</v>
      </c>
      <c r="D62" s="175">
        <f>'2.1'!E62/'2.1'!$C62</f>
        <v>0.11090440755580994</v>
      </c>
      <c r="E62" s="175">
        <f>'2.1'!F62/'2.1'!$C62</f>
        <v>5.7240984544934207E-3</v>
      </c>
      <c r="F62" s="175">
        <f>'2.1'!G62/'2.1'!$C62</f>
        <v>0.16943331425300515</v>
      </c>
      <c r="G62" s="175">
        <f>'2.1'!H62/'2.1'!$C62</f>
        <v>0.26659988551803093</v>
      </c>
      <c r="H62" s="176"/>
      <c r="I62" s="175">
        <f>'2.1'!J62/'2.1'!$C62</f>
        <v>5.7240984544934146E-4</v>
      </c>
      <c r="J62" s="175">
        <f>'2.1'!K62/'2.1'!$B62</f>
        <v>8.7609348478913635E-2</v>
      </c>
      <c r="K62" s="177"/>
    </row>
    <row r="63" spans="1:11" ht="12.75" customHeight="1" x14ac:dyDescent="0.25">
      <c r="A63" s="285">
        <v>2007.06</v>
      </c>
      <c r="B63" s="174">
        <f>'2.1'!C63/'2.1'!$B63</f>
        <v>0.89953370072064442</v>
      </c>
      <c r="C63" s="175">
        <f>'2.1'!D63/'2.1'!$C63</f>
        <v>0.49210650329877481</v>
      </c>
      <c r="D63" s="175">
        <f>'2.1'!E63/'2.1'!$C63</f>
        <v>0.10414703110273325</v>
      </c>
      <c r="E63" s="175">
        <f>'2.1'!F63/'2.1'!$C63</f>
        <v>3.5344015080113105E-3</v>
      </c>
      <c r="F63" s="175">
        <f>'2.1'!G63/'2.1'!$C63</f>
        <v>0.1754241281809614</v>
      </c>
      <c r="G63" s="175">
        <f>'2.1'!H63/'2.1'!$C63</f>
        <v>0.22419886899151739</v>
      </c>
      <c r="H63" s="176"/>
      <c r="I63" s="175">
        <f>'2.1'!J63/'2.1'!$C63</f>
        <v>5.8906691800188508E-4</v>
      </c>
      <c r="J63" s="175">
        <f>'2.1'!K63/'2.1'!$B63</f>
        <v>0.10046629927935569</v>
      </c>
      <c r="K63" s="177"/>
    </row>
    <row r="64" spans="1:11" ht="12.75" customHeight="1" x14ac:dyDescent="0.25">
      <c r="A64" s="285">
        <v>2007.07</v>
      </c>
      <c r="B64" s="174">
        <f>'2.1'!C64/'2.1'!$B64</f>
        <v>0.88693136997107547</v>
      </c>
      <c r="C64" s="175">
        <f>'2.1'!D64/'2.1'!$C64</f>
        <v>0.45849392232434061</v>
      </c>
      <c r="D64" s="175">
        <f>'2.1'!E64/'2.1'!$C64</f>
        <v>0.12110880521790689</v>
      </c>
      <c r="E64" s="175">
        <f>'2.1'!F64/'2.1'!$C64</f>
        <v>6.5223836347465146E-3</v>
      </c>
      <c r="F64" s="175">
        <f>'2.1'!G64/'2.1'!$C64</f>
        <v>0.15016305959086859</v>
      </c>
      <c r="G64" s="175">
        <f>'2.1'!H64/'2.1'!$C64</f>
        <v>0.26311888526534244</v>
      </c>
      <c r="H64" s="176"/>
      <c r="I64" s="175">
        <f>'2.1'!J64/'2.1'!$C64</f>
        <v>5.9294396679513773E-4</v>
      </c>
      <c r="J64" s="175">
        <f>'2.1'!K64/'2.1'!$B64</f>
        <v>0.11306863002892453</v>
      </c>
      <c r="K64" s="177"/>
    </row>
    <row r="65" spans="1:11" ht="12.75" customHeight="1" x14ac:dyDescent="0.25">
      <c r="A65" s="285">
        <v>2007.08</v>
      </c>
      <c r="B65" s="174">
        <f>'2.1'!C65/'2.1'!$B65</f>
        <v>0.88265562248995966</v>
      </c>
      <c r="C65" s="175">
        <f>'2.1'!D65/'2.1'!$C65</f>
        <v>0.45471349353049878</v>
      </c>
      <c r="D65" s="175">
        <f>'2.1'!E65/'2.1'!$C65</f>
        <v>0.13792122849424146</v>
      </c>
      <c r="E65" s="175">
        <f>'2.1'!F65/'2.1'!$C65</f>
        <v>3.2702971704820102E-3</v>
      </c>
      <c r="F65" s="175">
        <f>'2.1'!G65/'2.1'!$C65</f>
        <v>0.14872742784018206</v>
      </c>
      <c r="G65" s="175">
        <f>'2.1'!H65/'2.1'!$C65</f>
        <v>0.2547988056305987</v>
      </c>
      <c r="H65" s="176"/>
      <c r="I65" s="175">
        <f>'2.1'!J65/'2.1'!$C65</f>
        <v>5.6874733399687257E-4</v>
      </c>
      <c r="J65" s="175">
        <f>'2.1'!K65/'2.1'!$B65</f>
        <v>0.11734437751004023</v>
      </c>
      <c r="K65" s="177"/>
    </row>
    <row r="66" spans="1:11" ht="12.75" customHeight="1" x14ac:dyDescent="0.25">
      <c r="A66" s="285">
        <v>2007.09</v>
      </c>
      <c r="B66" s="174">
        <f>'2.1'!C66/'2.1'!$B66</f>
        <v>0.87833370068327088</v>
      </c>
      <c r="C66" s="175">
        <f>'2.1'!D66/'2.1'!$C66</f>
        <v>0.47176913425345052</v>
      </c>
      <c r="D66" s="175">
        <f>'2.1'!E66/'2.1'!$C66</f>
        <v>9.9874529485570934E-2</v>
      </c>
      <c r="E66" s="175">
        <f>'2.1'!F66/'2.1'!$C66</f>
        <v>2.0577164366373902E-2</v>
      </c>
      <c r="F66" s="175">
        <f>'2.1'!G66/'2.1'!$C66</f>
        <v>0.15219573400250938</v>
      </c>
      <c r="G66" s="175">
        <f>'2.1'!H66/'2.1'!$C66</f>
        <v>0.25508155583437891</v>
      </c>
      <c r="H66" s="176"/>
      <c r="I66" s="175">
        <f>'2.1'!J66/'2.1'!$C66</f>
        <v>5.018820577164366E-4</v>
      </c>
      <c r="J66" s="175">
        <f>'2.1'!K66/'2.1'!$B66</f>
        <v>0.12166629931672911</v>
      </c>
      <c r="K66" s="177"/>
    </row>
    <row r="67" spans="1:11" ht="12.75" customHeight="1" x14ac:dyDescent="0.25">
      <c r="A67" s="285">
        <v>2007.1</v>
      </c>
      <c r="B67" s="174">
        <f>'2.1'!C67/'2.1'!$B67</f>
        <v>0.91271413588159889</v>
      </c>
      <c r="C67" s="175">
        <f>'2.1'!D67/'2.1'!$C67</f>
        <v>0.45224719101123628</v>
      </c>
      <c r="D67" s="175">
        <f>'2.1'!E67/'2.1'!$C67</f>
        <v>0.12614913176710923</v>
      </c>
      <c r="E67" s="175">
        <f>'2.1'!F67/'2.1'!$C67</f>
        <v>3.9581205311542403E-3</v>
      </c>
      <c r="F67" s="175">
        <f>'2.1'!G67/'2.1'!$C67</f>
        <v>0.14772727272727262</v>
      </c>
      <c r="G67" s="175">
        <f>'2.1'!H67/'2.1'!$C67</f>
        <v>0.26762002042900906</v>
      </c>
      <c r="H67" s="176"/>
      <c r="I67" s="175">
        <f>'2.1'!J67/'2.1'!$C67</f>
        <v>2.2982635342185904E-3</v>
      </c>
      <c r="J67" s="175">
        <f>'2.1'!K67/'2.1'!$B67</f>
        <v>8.7285864118401085E-2</v>
      </c>
      <c r="K67" s="177"/>
    </row>
    <row r="68" spans="1:11" ht="12.75" customHeight="1" x14ac:dyDescent="0.25">
      <c r="A68" s="285">
        <v>2007.11</v>
      </c>
      <c r="B68" s="174">
        <f>'2.1'!C68/'2.1'!$B68</f>
        <v>0.85758585046514302</v>
      </c>
      <c r="C68" s="175">
        <f>'2.1'!D68/'2.1'!$C68</f>
        <v>0.47314852015534975</v>
      </c>
      <c r="D68" s="175">
        <f>'2.1'!E68/'2.1'!$C68</f>
        <v>0.14142225793491361</v>
      </c>
      <c r="E68" s="175">
        <f>'2.1'!F68/'2.1'!$C68</f>
        <v>8.4371233427079188E-3</v>
      </c>
      <c r="F68" s="175">
        <f>'2.1'!G68/'2.1'!$C68</f>
        <v>0.16110887906789897</v>
      </c>
      <c r="G68" s="175">
        <f>'2.1'!H68/'2.1'!$C68</f>
        <v>0.21534752912816413</v>
      </c>
      <c r="H68" s="176"/>
      <c r="I68" s="175">
        <f>'2.1'!J68/'2.1'!$C68</f>
        <v>5.3569037096558108E-4</v>
      </c>
      <c r="J68" s="175">
        <f>'2.1'!K68/'2.1'!$B68</f>
        <v>0.14241414953485698</v>
      </c>
      <c r="K68" s="177"/>
    </row>
    <row r="69" spans="1:11" ht="12.75" customHeight="1" x14ac:dyDescent="0.25">
      <c r="A69" s="285">
        <v>2007.12</v>
      </c>
      <c r="B69" s="174">
        <f>'2.1'!C69/'2.1'!$B69</f>
        <v>0.87433992660878901</v>
      </c>
      <c r="C69" s="175">
        <f>'2.1'!D69/'2.1'!$C69</f>
        <v>0.49175964786569776</v>
      </c>
      <c r="D69" s="175">
        <f>'2.1'!E69/'2.1'!$C69</f>
        <v>0.14218446105026103</v>
      </c>
      <c r="E69" s="175">
        <f>'2.1'!F69/'2.1'!$C69</f>
        <v>7.0631589722591794E-3</v>
      </c>
      <c r="F69" s="175">
        <f>'2.1'!G69/'2.1'!$C69</f>
        <v>0.17340567100010226</v>
      </c>
      <c r="G69" s="175">
        <f>'2.1'!H69/'2.1'!$C69</f>
        <v>0.18661070733954344</v>
      </c>
      <c r="H69" s="176"/>
      <c r="I69" s="175">
        <f>'2.1'!J69/'2.1'!$C69</f>
        <v>-1.0236462278636505E-3</v>
      </c>
      <c r="J69" s="175">
        <f>'2.1'!K69/'2.1'!$B69</f>
        <v>0.12566007339121105</v>
      </c>
      <c r="K69" s="177"/>
    </row>
    <row r="70" spans="1:11" ht="12.75" customHeight="1" x14ac:dyDescent="0.25">
      <c r="A70" s="285">
        <v>2008.01</v>
      </c>
      <c r="B70" s="174">
        <f>'2.1'!C70/'2.1'!$B70</f>
        <v>0.97719254032258063</v>
      </c>
      <c r="C70" s="175">
        <f>'2.1'!D70/'2.1'!$C70</f>
        <v>0.44461637653127012</v>
      </c>
      <c r="D70" s="175">
        <f>'2.1'!E70/'2.1'!$C70</f>
        <v>0.11399097356544165</v>
      </c>
      <c r="E70" s="175">
        <f>'2.1'!F70/'2.1'!$C70</f>
        <v>4.6421663442940036E-3</v>
      </c>
      <c r="F70" s="175">
        <f>'2.1'!G70/'2.1'!$C70</f>
        <v>0.15293359123146355</v>
      </c>
      <c r="G70" s="175">
        <f>'2.1'!H70/'2.1'!$C70</f>
        <v>0.23791102514506765</v>
      </c>
      <c r="H70" s="176"/>
      <c r="I70" s="175">
        <f>'2.1'!J70/'2.1'!$C70</f>
        <v>4.5905867182462923E-2</v>
      </c>
      <c r="J70" s="175">
        <f>'2.1'!K70/'2.1'!$B70</f>
        <v>2.2807459677419352E-2</v>
      </c>
      <c r="K70" s="177"/>
    </row>
    <row r="71" spans="1:11" ht="12.75" customHeight="1" x14ac:dyDescent="0.25">
      <c r="A71" s="285">
        <v>2008.02</v>
      </c>
      <c r="B71" s="174">
        <f>'2.1'!C71/'2.1'!$B71</f>
        <v>0.94433902593295382</v>
      </c>
      <c r="C71" s="175">
        <f>'2.1'!D71/'2.1'!$C71</f>
        <v>0.45264567983924986</v>
      </c>
      <c r="D71" s="175">
        <f>'2.1'!E71/'2.1'!$C71</f>
        <v>0.13784326858673812</v>
      </c>
      <c r="E71" s="175">
        <f>'2.1'!F71/'2.1'!$C71</f>
        <v>1.2056262558606831E-3</v>
      </c>
      <c r="F71" s="175">
        <f>'2.1'!G71/'2.1'!$C71</f>
        <v>0.15914266577361019</v>
      </c>
      <c r="G71" s="175">
        <f>'2.1'!H71/'2.1'!$C71</f>
        <v>0.2018754186202277</v>
      </c>
      <c r="H71" s="176"/>
      <c r="I71" s="175">
        <f>'2.1'!J71/'2.1'!$C71</f>
        <v>4.728734092431347E-2</v>
      </c>
      <c r="J71" s="175">
        <f>'2.1'!K71/'2.1'!$B71</f>
        <v>5.5660974067046176E-2</v>
      </c>
      <c r="K71" s="177"/>
    </row>
    <row r="72" spans="1:11" ht="12.75" customHeight="1" x14ac:dyDescent="0.25">
      <c r="A72" s="285">
        <v>2008.03</v>
      </c>
      <c r="B72" s="174">
        <f>'2.1'!C72/'2.1'!$B72</f>
        <v>0.93375226328682492</v>
      </c>
      <c r="C72" s="175">
        <f>'2.1'!D72/'2.1'!$C72</f>
        <v>0.46937378806889468</v>
      </c>
      <c r="D72" s="175">
        <f>'2.1'!E72/'2.1'!$C72</f>
        <v>0.1231892323485799</v>
      </c>
      <c r="E72" s="175">
        <f>'2.1'!F72/'2.1'!$C72</f>
        <v>1.7679936124101743E-2</v>
      </c>
      <c r="F72" s="175">
        <f>'2.1'!G72/'2.1'!$C72</f>
        <v>0.14326451465723736</v>
      </c>
      <c r="G72" s="175">
        <f>'2.1'!H72/'2.1'!$C72</f>
        <v>0.20577164366373904</v>
      </c>
      <c r="H72" s="176"/>
      <c r="I72" s="175">
        <f>'2.1'!J72/'2.1'!$C72</f>
        <v>4.0720885137447232E-2</v>
      </c>
      <c r="J72" s="175">
        <f>'2.1'!K72/'2.1'!$B72</f>
        <v>6.6247736713174979E-2</v>
      </c>
      <c r="K72" s="177"/>
    </row>
    <row r="73" spans="1:11" ht="12.75" customHeight="1" x14ac:dyDescent="0.25">
      <c r="A73" s="285">
        <v>2008.04</v>
      </c>
      <c r="B73" s="174">
        <f>'2.1'!C73/'2.1'!$B73</f>
        <v>0.93273716951788488</v>
      </c>
      <c r="C73" s="175">
        <f>'2.1'!D73/'2.1'!$C73</f>
        <v>0.5265735723218008</v>
      </c>
      <c r="D73" s="175">
        <f>'2.1'!E73/'2.1'!$C73</f>
        <v>0.10983743226344309</v>
      </c>
      <c r="E73" s="175">
        <f>'2.1'!F73/'2.1'!$C73</f>
        <v>2.3968320133388923E-3</v>
      </c>
      <c r="F73" s="175">
        <f>'2.1'!G73/'2.1'!$C73</f>
        <v>0.15193830762817842</v>
      </c>
      <c r="G73" s="175">
        <f>'2.1'!H73/'2.1'!$C73</f>
        <v>0.17163401417257185</v>
      </c>
      <c r="H73" s="176"/>
      <c r="I73" s="175">
        <f>'2.1'!J73/'2.1'!$C73</f>
        <v>3.7619841600666941E-2</v>
      </c>
      <c r="J73" s="175">
        <f>'2.1'!K73/'2.1'!$B73</f>
        <v>6.7262830482115094E-2</v>
      </c>
      <c r="K73" s="177"/>
    </row>
    <row r="74" spans="1:11" ht="12.75" customHeight="1" x14ac:dyDescent="0.25">
      <c r="A74" s="285">
        <v>2008.05</v>
      </c>
      <c r="B74" s="174">
        <f>'2.1'!C74/'2.1'!$B74</f>
        <v>0.92745611482882351</v>
      </c>
      <c r="C74" s="175">
        <f>'2.1'!D74/'2.1'!$C74</f>
        <v>0.45247307330335668</v>
      </c>
      <c r="D74" s="175">
        <f>'2.1'!E74/'2.1'!$C74</f>
        <v>0.11366725922827563</v>
      </c>
      <c r="E74" s="175">
        <f>'2.1'!F74/'2.1'!$C74</f>
        <v>6.7970302206420575E-3</v>
      </c>
      <c r="F74" s="175">
        <f>'2.1'!G74/'2.1'!$C74</f>
        <v>0.16469727073094209</v>
      </c>
      <c r="G74" s="175">
        <f>'2.1'!H74/'2.1'!$C74</f>
        <v>0.21436787618948028</v>
      </c>
      <c r="H74" s="176"/>
      <c r="I74" s="175">
        <f>'2.1'!J74/'2.1'!$C74</f>
        <v>4.7997490327303147E-2</v>
      </c>
      <c r="J74" s="175">
        <f>'2.1'!K74/'2.1'!$B74</f>
        <v>7.2543885171176409E-2</v>
      </c>
      <c r="K74" s="177"/>
    </row>
    <row r="75" spans="1:11" ht="12.75" customHeight="1" x14ac:dyDescent="0.25">
      <c r="A75" s="285">
        <v>2008.06</v>
      </c>
      <c r="B75" s="174">
        <f>'2.1'!C75/'2.1'!$B75</f>
        <v>0.94879858087405256</v>
      </c>
      <c r="C75" s="175">
        <f>'2.1'!D75/'2.1'!$C75</f>
        <v>0.49791790600832825</v>
      </c>
      <c r="D75" s="175">
        <f>'2.1'!E75/'2.1'!$C75</f>
        <v>9.985552817200645E-2</v>
      </c>
      <c r="E75" s="175">
        <f>'2.1'!F75/'2.1'!$C75</f>
        <v>1.1897679952409268E-3</v>
      </c>
      <c r="F75" s="175">
        <f>'2.1'!G75/'2.1'!$C75</f>
        <v>0.18611370782697373</v>
      </c>
      <c r="G75" s="175">
        <f>'2.1'!H75/'2.1'!$C75</f>
        <v>0.17812526557321334</v>
      </c>
      <c r="H75" s="176"/>
      <c r="I75" s="175">
        <f>'2.1'!J75/'2.1'!$C75</f>
        <v>3.6797824424237284E-2</v>
      </c>
      <c r="J75" s="175">
        <f>'2.1'!K75/'2.1'!$B75</f>
        <v>5.1201419125947424E-2</v>
      </c>
      <c r="K75" s="177"/>
    </row>
    <row r="76" spans="1:11" ht="12.75" customHeight="1" x14ac:dyDescent="0.25">
      <c r="A76" s="285">
        <v>2008.07</v>
      </c>
      <c r="B76" s="174">
        <f>'2.1'!C76/'2.1'!$B76</f>
        <v>0.90944372574385512</v>
      </c>
      <c r="C76" s="175">
        <f>'2.1'!D76/'2.1'!$C76</f>
        <v>0.44868929079455394</v>
      </c>
      <c r="D76" s="175">
        <f>'2.1'!E76/'2.1'!$C76</f>
        <v>0.14001219264377168</v>
      </c>
      <c r="E76" s="175">
        <f>'2.1'!F76/'2.1'!$C76</f>
        <v>3.3529770371875647E-3</v>
      </c>
      <c r="F76" s="175">
        <f>'2.1'!G76/'2.1'!$C76</f>
        <v>0.15220483641536273</v>
      </c>
      <c r="G76" s="175">
        <f>'2.1'!H76/'2.1'!$C76</f>
        <v>0.2043283885389148</v>
      </c>
      <c r="H76" s="176"/>
      <c r="I76" s="175">
        <f>'2.1'!J76/'2.1'!$C76</f>
        <v>5.1412314570209311E-2</v>
      </c>
      <c r="J76" s="175">
        <f>'2.1'!K76/'2.1'!$B76</f>
        <v>9.0556274256144903E-2</v>
      </c>
      <c r="K76" s="177"/>
    </row>
    <row r="77" spans="1:11" ht="12.75" customHeight="1" x14ac:dyDescent="0.25">
      <c r="A77" s="285">
        <v>2008.08</v>
      </c>
      <c r="B77" s="174">
        <f>'2.1'!C77/'2.1'!$B77</f>
        <v>0.91023263654753883</v>
      </c>
      <c r="C77" s="175">
        <f>'2.1'!D77/'2.1'!$C77</f>
        <v>0.40309287897027507</v>
      </c>
      <c r="D77" s="175">
        <f>'2.1'!E77/'2.1'!$C77</f>
        <v>0.12788221131586247</v>
      </c>
      <c r="E77" s="175">
        <f>'2.1'!F77/'2.1'!$C77</f>
        <v>1.2964163348458174E-3</v>
      </c>
      <c r="F77" s="175">
        <f>'2.1'!G77/'2.1'!$C77</f>
        <v>0.14103157699787031</v>
      </c>
      <c r="G77" s="175">
        <f>'2.1'!H77/'2.1'!$C77</f>
        <v>0.19066580238911013</v>
      </c>
      <c r="H77" s="176"/>
      <c r="I77" s="175">
        <f>'2.1'!J77/'2.1'!$C77</f>
        <v>0.13603111399203624</v>
      </c>
      <c r="J77" s="175">
        <f>'2.1'!K77/'2.1'!$B77</f>
        <v>8.9767363452461155E-2</v>
      </c>
      <c r="K77" s="177"/>
    </row>
    <row r="78" spans="1:11" ht="12.75" customHeight="1" x14ac:dyDescent="0.25">
      <c r="A78" s="285">
        <v>2008.09</v>
      </c>
      <c r="B78" s="174">
        <f>'2.1'!C78/'2.1'!$B78</f>
        <v>0.92059366090893846</v>
      </c>
      <c r="C78" s="175">
        <f>'2.1'!D78/'2.1'!$C78</f>
        <v>0.46124419346024231</v>
      </c>
      <c r="D78" s="175">
        <f>'2.1'!E78/'2.1'!$C78</f>
        <v>0.12851807997085357</v>
      </c>
      <c r="E78" s="175">
        <f>'2.1'!F78/'2.1'!$C78</f>
        <v>6.6490572911922794E-3</v>
      </c>
      <c r="F78" s="175">
        <f>'2.1'!G78/'2.1'!$C78</f>
        <v>0.14810091993806349</v>
      </c>
      <c r="G78" s="175">
        <f>'2.1'!H78/'2.1'!$C78</f>
        <v>0.19673922943801803</v>
      </c>
      <c r="H78" s="176"/>
      <c r="I78" s="175">
        <f>'2.1'!J78/'2.1'!$C78</f>
        <v>5.8748519901630381E-2</v>
      </c>
      <c r="J78" s="175">
        <f>'2.1'!K78/'2.1'!$B78</f>
        <v>7.9406339091061581E-2</v>
      </c>
      <c r="K78" s="177"/>
    </row>
    <row r="79" spans="1:11" ht="12.75" customHeight="1" x14ac:dyDescent="0.25">
      <c r="A79" s="285">
        <v>2008.1</v>
      </c>
      <c r="B79" s="174">
        <f>'2.1'!C79/'2.1'!$B79</f>
        <v>0.88710512687726562</v>
      </c>
      <c r="C79" s="175">
        <f>'2.1'!D79/'2.1'!$C79</f>
        <v>0.46263864565090462</v>
      </c>
      <c r="D79" s="175">
        <f>'2.1'!E79/'2.1'!$C79</f>
        <v>0.13903483167931496</v>
      </c>
      <c r="E79" s="175">
        <f>'2.1'!F79/'2.1'!$C79</f>
        <v>4.3782837127845902E-3</v>
      </c>
      <c r="F79" s="175">
        <f>'2.1'!G79/'2.1'!$C79</f>
        <v>0.1592722319517417</v>
      </c>
      <c r="G79" s="175">
        <f>'2.1'!H79/'2.1'!$C79</f>
        <v>0.23428682623078426</v>
      </c>
      <c r="H79" s="176"/>
      <c r="I79" s="175">
        <f>'2.1'!J79/'2.1'!$C79</f>
        <v>3.8918077446977459E-4</v>
      </c>
      <c r="J79" s="175">
        <f>'2.1'!K79/'2.1'!$B79</f>
        <v>0.11289487312273434</v>
      </c>
      <c r="K79" s="177"/>
    </row>
    <row r="80" spans="1:11" ht="12.75" customHeight="1" x14ac:dyDescent="0.25">
      <c r="A80" s="285">
        <v>2008.11</v>
      </c>
      <c r="B80" s="174">
        <f>'2.1'!C80/'2.1'!$B80</f>
        <v>0.89571211171784093</v>
      </c>
      <c r="C80" s="175">
        <f>'2.1'!D80/'2.1'!$C80</f>
        <v>0.48700779532280647</v>
      </c>
      <c r="D80" s="175">
        <f>'2.1'!E80/'2.1'!$C80</f>
        <v>0.12752348590845505</v>
      </c>
      <c r="E80" s="175">
        <f>'2.1'!F80/'2.1'!$C80</f>
        <v>2.4985008994603238E-3</v>
      </c>
      <c r="F80" s="175">
        <f>'2.1'!G80/'2.1'!$C80</f>
        <v>0.1816909854087547</v>
      </c>
      <c r="G80" s="175">
        <f>'2.1'!H80/'2.1'!$C80</f>
        <v>0.2008794723166098</v>
      </c>
      <c r="H80" s="176"/>
      <c r="I80" s="175">
        <f>'2.1'!J80/'2.1'!$C80</f>
        <v>3.997601439136291E-4</v>
      </c>
      <c r="J80" s="175">
        <f>'2.1'!K80/'2.1'!$B80</f>
        <v>0.10428788828215917</v>
      </c>
      <c r="K80" s="177"/>
    </row>
    <row r="81" spans="1:11" ht="12.75" customHeight="1" x14ac:dyDescent="0.25">
      <c r="A81" s="285">
        <v>2008.12</v>
      </c>
      <c r="B81" s="174">
        <f>'2.1'!C81/'2.1'!$B81</f>
        <v>0.80499605055292256</v>
      </c>
      <c r="C81" s="175">
        <f>'2.1'!D81/'2.1'!$C81</f>
        <v>0.40782534036550966</v>
      </c>
      <c r="D81" s="175">
        <f>'2.1'!E81/'2.1'!$C81</f>
        <v>0.11339384275726719</v>
      </c>
      <c r="E81" s="175">
        <f>'2.1'!F81/'2.1'!$C81</f>
        <v>1.1038881393352123E-3</v>
      </c>
      <c r="F81" s="175">
        <f>'2.1'!G81/'2.1'!$C81</f>
        <v>0.15356310560529873</v>
      </c>
      <c r="G81" s="175">
        <f>'2.1'!H81/'2.1'!$C81</f>
        <v>0.1774806819575617</v>
      </c>
      <c r="H81" s="176"/>
      <c r="I81" s="175">
        <f>'2.1'!J81/'2.1'!$C81</f>
        <v>0.1466331411750276</v>
      </c>
      <c r="J81" s="175">
        <f>'2.1'!K81/'2.1'!$B81</f>
        <v>0.19500394944707741</v>
      </c>
      <c r="K81" s="177"/>
    </row>
    <row r="82" spans="1:11" ht="12.75" customHeight="1" x14ac:dyDescent="0.25">
      <c r="A82" s="285">
        <v>2009.01</v>
      </c>
      <c r="B82" s="174">
        <f>'2.1'!C82/'2.1'!$B82</f>
        <v>0.98563605350570072</v>
      </c>
      <c r="C82" s="175">
        <f>'2.1'!D82/'2.1'!$C82</f>
        <v>0.43483013024865647</v>
      </c>
      <c r="D82" s="175">
        <f>'2.1'!E82/'2.1'!$C82</f>
        <v>9.700337007013389E-2</v>
      </c>
      <c r="E82" s="175">
        <f>'2.1'!F82/'2.1'!$C82</f>
        <v>2.7324892977502501E-4</v>
      </c>
      <c r="F82" s="175">
        <f>'2.1'!G82/'2.1'!$C82</f>
        <v>0.15502322615903086</v>
      </c>
      <c r="G82" s="175">
        <f>'2.1'!H82/'2.1'!$C82</f>
        <v>0.25284634301848985</v>
      </c>
      <c r="H82" s="176"/>
      <c r="I82" s="175">
        <f>'2.1'!J82/'2.1'!$C82</f>
        <v>6.0023681573913835E-2</v>
      </c>
      <c r="J82" s="175">
        <f>'2.1'!K82/'2.1'!$B82</f>
        <v>1.4363946494299307E-2</v>
      </c>
      <c r="K82" s="177"/>
    </row>
    <row r="83" spans="1:11" ht="12.75" customHeight="1" x14ac:dyDescent="0.25">
      <c r="A83" s="285">
        <v>2009.02</v>
      </c>
      <c r="B83" s="174">
        <f>'2.1'!C83/'2.1'!$B83</f>
        <v>0.94610503081026409</v>
      </c>
      <c r="C83" s="175">
        <f>'2.1'!D83/'2.1'!$C83</f>
        <v>0.45795664430835037</v>
      </c>
      <c r="D83" s="175">
        <f>'2.1'!E83/'2.1'!$C83</f>
        <v>0.12870613395547778</v>
      </c>
      <c r="E83" s="175">
        <f>'2.1'!F83/'2.1'!$C83</f>
        <v>2.9163021289005538E-3</v>
      </c>
      <c r="F83" s="175">
        <f>'2.1'!G83/'2.1'!$C83</f>
        <v>0.16797900262467191</v>
      </c>
      <c r="G83" s="175">
        <f>'2.1'!H83/'2.1'!$C83</f>
        <v>0.18683775639156214</v>
      </c>
      <c r="H83" s="176"/>
      <c r="I83" s="175">
        <f>'2.1'!J83/'2.1'!$C83</f>
        <v>5.5604160591037219E-2</v>
      </c>
      <c r="J83" s="175">
        <f>'2.1'!K83/'2.1'!$B83</f>
        <v>5.389496918973604E-2</v>
      </c>
      <c r="K83" s="177"/>
    </row>
    <row r="84" spans="1:11" ht="12.75" customHeight="1" x14ac:dyDescent="0.25">
      <c r="A84" s="285">
        <v>2009.03</v>
      </c>
      <c r="B84" s="174">
        <f>'2.1'!C84/'2.1'!$B84</f>
        <v>0.9297335534072152</v>
      </c>
      <c r="C84" s="175">
        <f>'2.1'!D84/'2.1'!$C84</f>
        <v>0.48017583903964839</v>
      </c>
      <c r="D84" s="175">
        <f>'2.1'!E84/'2.1'!$C84</f>
        <v>0.12722968974554061</v>
      </c>
      <c r="E84" s="175">
        <f>'2.1'!F84/'2.1'!$C84</f>
        <v>8.0311099839377818E-3</v>
      </c>
      <c r="F84" s="175">
        <f>'2.1'!G84/'2.1'!$C84</f>
        <v>0.15639529968720942</v>
      </c>
      <c r="G84" s="175">
        <f>'2.1'!H84/'2.1'!$C84</f>
        <v>0.17693803364612395</v>
      </c>
      <c r="H84" s="176"/>
      <c r="I84" s="175">
        <f>'2.1'!J84/'2.1'!$C84</f>
        <v>5.1230027897539943E-2</v>
      </c>
      <c r="J84" s="175">
        <f>'2.1'!K84/'2.1'!$B84</f>
        <v>7.0266446592784734E-2</v>
      </c>
      <c r="K84" s="177"/>
    </row>
    <row r="85" spans="1:11" ht="12.75" customHeight="1" x14ac:dyDescent="0.25">
      <c r="A85" s="285">
        <v>2009.04</v>
      </c>
      <c r="B85" s="174">
        <f>'2.1'!C85/'2.1'!$B85</f>
        <v>0.93542435424354242</v>
      </c>
      <c r="C85" s="175">
        <f>'2.1'!D85/'2.1'!$C85</f>
        <v>0.46951376382814503</v>
      </c>
      <c r="D85" s="175">
        <f>'2.1'!E85/'2.1'!$C85</f>
        <v>0.12314552782780208</v>
      </c>
      <c r="E85" s="175">
        <f>'2.1'!F85/'2.1'!$C85</f>
        <v>3.7732612983449086E-3</v>
      </c>
      <c r="F85" s="175">
        <f>'2.1'!G85/'2.1'!$C85</f>
        <v>0.17091158562730463</v>
      </c>
      <c r="G85" s="175">
        <f>'2.1'!H85/'2.1'!$C85</f>
        <v>0.17845810822399452</v>
      </c>
      <c r="H85" s="176"/>
      <c r="I85" s="175">
        <f>'2.1'!J85/'2.1'!$C85</f>
        <v>5.419775319440872E-2</v>
      </c>
      <c r="J85" s="175">
        <f>'2.1'!K85/'2.1'!$B85</f>
        <v>6.4575645756457564E-2</v>
      </c>
      <c r="K85" s="177"/>
    </row>
    <row r="86" spans="1:11" ht="12.75" customHeight="1" x14ac:dyDescent="0.25">
      <c r="A86" s="285">
        <v>2009.05</v>
      </c>
      <c r="B86" s="174">
        <f>'2.1'!C86/'2.1'!$B86</f>
        <v>0.92220596164214741</v>
      </c>
      <c r="C86" s="175">
        <f>'2.1'!D86/'2.1'!$C86</f>
        <v>0.46396057796709267</v>
      </c>
      <c r="D86" s="175">
        <f>'2.1'!E86/'2.1'!$C86</f>
        <v>0.12904034076672513</v>
      </c>
      <c r="E86" s="175">
        <f>'2.1'!F86/'2.1'!$C86</f>
        <v>1.8374676355132377E-3</v>
      </c>
      <c r="F86" s="175">
        <f>'2.1'!G86/'2.1'!$C86</f>
        <v>0.15418023887079263</v>
      </c>
      <c r="G86" s="175">
        <f>'2.1'!H86/'2.1'!$C86</f>
        <v>0.19477156936440329</v>
      </c>
      <c r="H86" s="176"/>
      <c r="I86" s="175">
        <f>'2.1'!J86/'2.1'!$C86</f>
        <v>5.6209805395473135E-2</v>
      </c>
      <c r="J86" s="175">
        <f>'2.1'!K86/'2.1'!$B86</f>
        <v>7.7794038357852577E-2</v>
      </c>
      <c r="K86" s="177"/>
    </row>
    <row r="87" spans="1:11" ht="12.75" customHeight="1" x14ac:dyDescent="0.25">
      <c r="A87" s="285">
        <v>2009.06</v>
      </c>
      <c r="B87" s="174">
        <f>'2.1'!C87/'2.1'!$B87</f>
        <v>0.95225526423837181</v>
      </c>
      <c r="C87" s="175">
        <f>'2.1'!D87/'2.1'!$C87</f>
        <v>0.46707730212503856</v>
      </c>
      <c r="D87" s="175">
        <f>'2.1'!E87/'2.1'!$C87</f>
        <v>0.11000923929781337</v>
      </c>
      <c r="E87" s="175">
        <f>'2.1'!F87/'2.1'!$C87</f>
        <v>9.2392978133661833E-4</v>
      </c>
      <c r="F87" s="175">
        <f>'2.1'!G87/'2.1'!$C87</f>
        <v>0.19593470896211887</v>
      </c>
      <c r="G87" s="175">
        <f>'2.1'!H87/'2.1'!$C87</f>
        <v>0.18065906991068673</v>
      </c>
      <c r="H87" s="176"/>
      <c r="I87" s="175">
        <f>'2.1'!J87/'2.1'!$C87</f>
        <v>4.5395749923005838E-2</v>
      </c>
      <c r="J87" s="175">
        <f>'2.1'!K87/'2.1'!$B87</f>
        <v>4.7744735761628229E-2</v>
      </c>
      <c r="K87" s="177"/>
    </row>
    <row r="88" spans="1:11" ht="12.75" customHeight="1" x14ac:dyDescent="0.25">
      <c r="A88" s="285">
        <v>2009.07</v>
      </c>
      <c r="B88" s="174">
        <f>'2.1'!C88/'2.1'!$B88</f>
        <v>0.9028715003589376</v>
      </c>
      <c r="C88" s="175">
        <f>'2.1'!D88/'2.1'!$C88</f>
        <v>0.44772203228114804</v>
      </c>
      <c r="D88" s="175">
        <f>'2.1'!E88/'2.1'!$C88</f>
        <v>0.1429593702790809</v>
      </c>
      <c r="E88" s="175">
        <f>'2.1'!F88/'2.1'!$C88</f>
        <v>1.5106941241949607E-3</v>
      </c>
      <c r="F88" s="175">
        <f>'2.1'!G88/'2.1'!$C88</f>
        <v>0.16132623042060912</v>
      </c>
      <c r="G88" s="175">
        <f>'2.1'!H88/'2.1'!$C88</f>
        <v>0.17786435556969074</v>
      </c>
      <c r="H88" s="176"/>
      <c r="I88" s="175">
        <f>'2.1'!J88/'2.1'!$C88</f>
        <v>6.8617317325276303E-2</v>
      </c>
      <c r="J88" s="175">
        <f>'2.1'!K88/'2.1'!$B88</f>
        <v>9.7128499641062502E-2</v>
      </c>
      <c r="K88" s="177"/>
    </row>
    <row r="89" spans="1:11" ht="12.75" customHeight="1" x14ac:dyDescent="0.25">
      <c r="A89" s="285">
        <v>2009.08</v>
      </c>
      <c r="B89" s="174">
        <f>'2.1'!C89/'2.1'!$B89</f>
        <v>0.93580265540132768</v>
      </c>
      <c r="C89" s="175">
        <f>'2.1'!D89/'2.1'!$C89</f>
        <v>0.44119306731156793</v>
      </c>
      <c r="D89" s="175">
        <f>'2.1'!E89/'2.1'!$C89</f>
        <v>0.14058847239016523</v>
      </c>
      <c r="E89" s="175">
        <f>'2.1'!F89/'2.1'!$C89</f>
        <v>8.8673921805723372E-4</v>
      </c>
      <c r="F89" s="175">
        <f>'2.1'!G89/'2.1'!$C89</f>
        <v>0.16517533252720676</v>
      </c>
      <c r="G89" s="175">
        <f>'2.1'!H89/'2.1'!$C89</f>
        <v>0.18661829907295455</v>
      </c>
      <c r="H89" s="176"/>
      <c r="I89" s="175">
        <f>'2.1'!J89/'2.1'!$C89</f>
        <v>6.5538089480048412E-2</v>
      </c>
      <c r="J89" s="175">
        <f>'2.1'!K89/'2.1'!$B89</f>
        <v>6.4197344598672268E-2</v>
      </c>
      <c r="K89" s="177"/>
    </row>
    <row r="90" spans="1:11" ht="12.75" customHeight="1" x14ac:dyDescent="0.25">
      <c r="A90" s="285">
        <v>2009.09</v>
      </c>
      <c r="B90" s="174">
        <f>'2.1'!C90/'2.1'!$B90</f>
        <v>0.92127142962254438</v>
      </c>
      <c r="C90" s="175">
        <f>'2.1'!D90/'2.1'!$C90</f>
        <v>0.44541170833000548</v>
      </c>
      <c r="D90" s="175">
        <f>'2.1'!E90/'2.1'!$C90</f>
        <v>0.14327929079147042</v>
      </c>
      <c r="E90" s="175">
        <f>'2.1'!F90/'2.1'!$C90</f>
        <v>3.9134254452519784E-3</v>
      </c>
      <c r="F90" s="175">
        <f>'2.1'!G90/'2.1'!$C90</f>
        <v>0.16420413704975653</v>
      </c>
      <c r="G90" s="175">
        <f>'2.1'!H90/'2.1'!$C90</f>
        <v>0.1967893938183852</v>
      </c>
      <c r="H90" s="176"/>
      <c r="I90" s="175">
        <f>'2.1'!J90/'2.1'!$C90</f>
        <v>4.6402044565130605E-2</v>
      </c>
      <c r="J90" s="175">
        <f>'2.1'!K90/'2.1'!$B90</f>
        <v>7.8728570377455676E-2</v>
      </c>
      <c r="K90" s="177"/>
    </row>
    <row r="91" spans="1:11" ht="12.75" customHeight="1" x14ac:dyDescent="0.25">
      <c r="A91" s="285">
        <v>2009.1</v>
      </c>
      <c r="B91" s="174">
        <f>'2.1'!C91/'2.1'!$B91</f>
        <v>0.92880807458201708</v>
      </c>
      <c r="C91" s="175">
        <f>'2.1'!D91/'2.1'!$C91</f>
        <v>0.47482372459560396</v>
      </c>
      <c r="D91" s="175">
        <f>'2.1'!E91/'2.1'!$C91</f>
        <v>0.13131480713396926</v>
      </c>
      <c r="E91" s="175">
        <f>'2.1'!F91/'2.1'!$C91</f>
        <v>3.3181252592285331E-3</v>
      </c>
      <c r="F91" s="175">
        <f>'2.1'!G91/'2.1'!$C91</f>
        <v>0.17154707590211507</v>
      </c>
      <c r="G91" s="175">
        <f>'2.1'!H91/'2.1'!$C91</f>
        <v>0.21841559518871814</v>
      </c>
      <c r="H91" s="176"/>
      <c r="I91" s="175">
        <f>'2.1'!J91/'2.1'!$C91</f>
        <v>5.806719203649372E-4</v>
      </c>
      <c r="J91" s="175">
        <f>'2.1'!K91/'2.1'!$B91</f>
        <v>7.1191925417982957E-2</v>
      </c>
      <c r="K91" s="177"/>
    </row>
    <row r="92" spans="1:11" ht="12.75" customHeight="1" x14ac:dyDescent="0.25">
      <c r="A92" s="285">
        <v>2009.11</v>
      </c>
      <c r="B92" s="174">
        <f>'2.1'!C92/'2.1'!$B92</f>
        <v>0.94120407615982837</v>
      </c>
      <c r="C92" s="175">
        <f>'2.1'!D92/'2.1'!$C92</f>
        <v>0.40273523755253215</v>
      </c>
      <c r="D92" s="175">
        <f>'2.1'!E92/'2.1'!$C92</f>
        <v>0.15157774770282786</v>
      </c>
      <c r="E92" s="175">
        <f>'2.1'!F92/'2.1'!$C92</f>
        <v>1.3533727473466818E-3</v>
      </c>
      <c r="F92" s="175">
        <f>'2.1'!G92/'2.1'!$C92</f>
        <v>0.14780255003917664</v>
      </c>
      <c r="G92" s="175">
        <f>'2.1'!H92/'2.1'!$C92</f>
        <v>0.17280433079279151</v>
      </c>
      <c r="H92" s="176"/>
      <c r="I92" s="175">
        <f>'2.1'!J92/'2.1'!$C92</f>
        <v>0.12372676116532524</v>
      </c>
      <c r="J92" s="175">
        <f>'2.1'!K92/'2.1'!$B92</f>
        <v>5.8795923840171606E-2</v>
      </c>
      <c r="K92" s="177"/>
    </row>
    <row r="93" spans="1:11" ht="12.75" customHeight="1" x14ac:dyDescent="0.25">
      <c r="A93" s="285">
        <v>2009.12</v>
      </c>
      <c r="B93" s="174">
        <f>'2.1'!C93/'2.1'!$B93</f>
        <v>0.86597395135031618</v>
      </c>
      <c r="C93" s="175">
        <f>'2.1'!D93/'2.1'!$C93</f>
        <v>0.42786839922587772</v>
      </c>
      <c r="D93" s="175">
        <f>'2.1'!E93/'2.1'!$C93</f>
        <v>0.14481614597732928</v>
      </c>
      <c r="E93" s="175">
        <f>'2.1'!F93/'2.1'!$C93</f>
        <v>1.271772186895215E-3</v>
      </c>
      <c r="F93" s="175">
        <f>'2.1'!G93/'2.1'!$C93</f>
        <v>0.1704727674868676</v>
      </c>
      <c r="G93" s="175">
        <f>'2.1'!H93/'2.1'!$C93</f>
        <v>0.21050594415261273</v>
      </c>
      <c r="H93" s="176"/>
      <c r="I93" s="175">
        <f>'2.1'!J93/'2.1'!$C93</f>
        <v>4.5064970970417458E-2</v>
      </c>
      <c r="J93" s="175">
        <f>'2.1'!K93/'2.1'!$B93</f>
        <v>0.13402604864968393</v>
      </c>
      <c r="K93" s="177"/>
    </row>
    <row r="94" spans="1:11" ht="12.75" customHeight="1" x14ac:dyDescent="0.25">
      <c r="A94" s="285">
        <v>2010.01</v>
      </c>
      <c r="B94" s="174">
        <f>'2.1'!C94/'2.1'!$B94</f>
        <v>0.9860070787719154</v>
      </c>
      <c r="C94" s="175">
        <f>'2.1'!D94/'2.1'!$C94</f>
        <v>0.4630603556223391</v>
      </c>
      <c r="D94" s="175">
        <f>'2.1'!E94/'2.1'!$C94</f>
        <v>0.11044327573253193</v>
      </c>
      <c r="E94" s="175">
        <f>'2.1'!F94/'2.1'!$C94</f>
        <v>8.3479422322397531E-5</v>
      </c>
      <c r="F94" s="175">
        <f>'2.1'!G94/'2.1'!$C94</f>
        <v>0.17697637532348276</v>
      </c>
      <c r="G94" s="175">
        <f>'2.1'!H94/'2.1'!$C94</f>
        <v>0.1849903998664329</v>
      </c>
      <c r="H94" s="176"/>
      <c r="I94" s="175">
        <f>'2.1'!J94/'2.1'!$C94</f>
        <v>6.4446114032890883E-2</v>
      </c>
      <c r="J94" s="175">
        <f>'2.1'!K94/'2.1'!$B94</f>
        <v>1.3992921228084616E-2</v>
      </c>
      <c r="K94" s="177"/>
    </row>
    <row r="95" spans="1:11" ht="12.75" customHeight="1" x14ac:dyDescent="0.25">
      <c r="A95" s="285">
        <v>2010.02</v>
      </c>
      <c r="B95" s="174">
        <f>'2.1'!C95/'2.1'!$B95</f>
        <v>0.93435217947752758</v>
      </c>
      <c r="C95" s="175">
        <f>'2.1'!D95/'2.1'!$C95</f>
        <v>0.44299411812102174</v>
      </c>
      <c r="D95" s="175">
        <f>'2.1'!E95/'2.1'!$C95</f>
        <v>0.13383289017806785</v>
      </c>
      <c r="E95" s="175">
        <f>'2.1'!F95/'2.1'!$C95</f>
        <v>1.1280315848843771E-3</v>
      </c>
      <c r="F95" s="175">
        <f>'2.1'!G95/'2.1'!$C95</f>
        <v>0.16976875352509874</v>
      </c>
      <c r="G95" s="175">
        <f>'2.1'!H95/'2.1'!$C95</f>
        <v>0.1966803641930546</v>
      </c>
      <c r="H95" s="176"/>
      <c r="I95" s="175">
        <f>'2.1'!J95/'2.1'!$C95</f>
        <v>5.5595842397872859E-2</v>
      </c>
      <c r="J95" s="175">
        <f>'2.1'!K95/'2.1'!$B95</f>
        <v>6.5647820522472353E-2</v>
      </c>
      <c r="K95" s="177"/>
    </row>
    <row r="96" spans="1:11" ht="12.75" customHeight="1" x14ac:dyDescent="0.25">
      <c r="A96" s="285">
        <v>2010.03</v>
      </c>
      <c r="B96" s="174">
        <f>'2.1'!C96/'2.1'!$B96</f>
        <v>0.94181980507402718</v>
      </c>
      <c r="C96" s="175">
        <f>'2.1'!D96/'2.1'!$C96</f>
        <v>0.43376254048503032</v>
      </c>
      <c r="D96" s="175">
        <f>'2.1'!E96/'2.1'!$C96</f>
        <v>0.14148036969744845</v>
      </c>
      <c r="E96" s="175">
        <f>'2.1'!F96/'2.1'!$C96</f>
        <v>2.1328698949364087E-3</v>
      </c>
      <c r="F96" s="175">
        <f>'2.1'!G96/'2.1'!$C96</f>
        <v>0.17252547594596732</v>
      </c>
      <c r="G96" s="175">
        <f>'2.1'!H96/'2.1'!$C96</f>
        <v>0.18911446401769494</v>
      </c>
      <c r="H96" s="176"/>
      <c r="I96" s="175">
        <f>'2.1'!J96/'2.1'!$C96</f>
        <v>6.0984279958922513E-2</v>
      </c>
      <c r="J96" s="175">
        <f>'2.1'!K96/'2.1'!$B96</f>
        <v>5.8180194925972768E-2</v>
      </c>
      <c r="K96" s="177"/>
    </row>
    <row r="97" spans="1:11" ht="12.75" customHeight="1" x14ac:dyDescent="0.25">
      <c r="A97" s="285">
        <v>2010.04</v>
      </c>
      <c r="B97" s="174">
        <f>'2.1'!C97/'2.1'!$B97</f>
        <v>0.93156759348034512</v>
      </c>
      <c r="C97" s="175">
        <f>'2.1'!D97/'2.1'!$C97</f>
        <v>0.47793644667438567</v>
      </c>
      <c r="D97" s="175">
        <f>'2.1'!E97/'2.1'!$C97</f>
        <v>0.12228225910201981</v>
      </c>
      <c r="E97" s="175">
        <f>'2.1'!F97/'2.1'!$C97</f>
        <v>2.3157082207641831E-3</v>
      </c>
      <c r="F97" s="175">
        <f>'2.1'!G97/'2.1'!$C97</f>
        <v>0.17702302843175088</v>
      </c>
      <c r="G97" s="175">
        <f>'2.1'!H97/'2.1'!$C97</f>
        <v>0.17612247523478705</v>
      </c>
      <c r="H97" s="176"/>
      <c r="I97" s="175">
        <f>'2.1'!J97/'2.1'!$C97</f>
        <v>4.4320082336292296E-2</v>
      </c>
      <c r="J97" s="175">
        <f>'2.1'!K97/'2.1'!$B97</f>
        <v>6.8432406519654848E-2</v>
      </c>
      <c r="K97" s="177"/>
    </row>
    <row r="98" spans="1:11" ht="12.75" customHeight="1" x14ac:dyDescent="0.25">
      <c r="A98" s="285">
        <v>2010.05</v>
      </c>
      <c r="B98" s="174">
        <f>'2.1'!C98/'2.1'!$B98</f>
        <v>0.93071693448702109</v>
      </c>
      <c r="C98" s="175">
        <f>'2.1'!D98/'2.1'!$C98</f>
        <v>0.43774487017730279</v>
      </c>
      <c r="D98" s="175">
        <f>'2.1'!E98/'2.1'!$C98</f>
        <v>0.13965070721827474</v>
      </c>
      <c r="E98" s="175">
        <f>'2.1'!F98/'2.1'!$C98</f>
        <v>8.6327113354140361E-4</v>
      </c>
      <c r="F98" s="175">
        <f>'2.1'!G98/'2.1'!$C98</f>
        <v>0.16528321933727344</v>
      </c>
      <c r="G98" s="175">
        <f>'2.1'!H98/'2.1'!$C98</f>
        <v>0.2049936914801779</v>
      </c>
      <c r="H98" s="176"/>
      <c r="I98" s="175">
        <f>'2.1'!J98/'2.1'!$C98</f>
        <v>5.1464240653429839E-2</v>
      </c>
      <c r="J98" s="175">
        <f>'2.1'!K98/'2.1'!$B98</f>
        <v>6.928306551297897E-2</v>
      </c>
      <c r="K98" s="177"/>
    </row>
    <row r="99" spans="1:11" ht="12.75" customHeight="1" x14ac:dyDescent="0.25">
      <c r="A99" s="285">
        <v>2010.06</v>
      </c>
      <c r="B99" s="174">
        <f>'2.1'!C99/'2.1'!$B99</f>
        <v>0.93331417073871803</v>
      </c>
      <c r="C99" s="175">
        <f>'2.1'!D99/'2.1'!$C99</f>
        <v>0.45416281695924438</v>
      </c>
      <c r="D99" s="175">
        <f>'2.1'!E99/'2.1'!$C99</f>
        <v>0.11092290319269073</v>
      </c>
      <c r="E99" s="175">
        <f>'2.1'!F99/'2.1'!$C99</f>
        <v>3.079765937788727E-4</v>
      </c>
      <c r="F99" s="175">
        <f>'2.1'!G99/'2.1'!$C99</f>
        <v>0.18724976901755469</v>
      </c>
      <c r="G99" s="175">
        <f>'2.1'!H99/'2.1'!$C99</f>
        <v>0.2055230469151012</v>
      </c>
      <c r="H99" s="176"/>
      <c r="I99" s="175">
        <f>'2.1'!J99/'2.1'!$C99</f>
        <v>4.1833487321630232E-2</v>
      </c>
      <c r="J99" s="175">
        <f>'2.1'!K99/'2.1'!$B99</f>
        <v>6.6685829261281984E-2</v>
      </c>
      <c r="K99" s="177"/>
    </row>
    <row r="100" spans="1:11" ht="12.75" customHeight="1" x14ac:dyDescent="0.25">
      <c r="A100" s="285">
        <v>2010.07</v>
      </c>
      <c r="B100" s="174">
        <f>'2.1'!C100/'2.1'!$B100</f>
        <v>0.91589732042332817</v>
      </c>
      <c r="C100" s="175">
        <f>'2.1'!D100/'2.1'!$C100</f>
        <v>0.41972956361401353</v>
      </c>
      <c r="D100" s="175">
        <f>'2.1'!E100/'2.1'!$C100</f>
        <v>0.14640442532267978</v>
      </c>
      <c r="E100" s="175">
        <f>'2.1'!F100/'2.1'!$C100</f>
        <v>8.6047940995697618E-4</v>
      </c>
      <c r="F100" s="175">
        <f>'2.1'!G100/'2.1'!$C100</f>
        <v>0.16644130301167789</v>
      </c>
      <c r="G100" s="175">
        <f>'2.1'!H100/'2.1'!$C100</f>
        <v>0.20774431468961277</v>
      </c>
      <c r="H100" s="176"/>
      <c r="I100" s="175">
        <f>'2.1'!J100/'2.1'!$C100</f>
        <v>5.8819913952058989E-2</v>
      </c>
      <c r="J100" s="175">
        <f>'2.1'!K100/'2.1'!$B100</f>
        <v>8.4102679576671904E-2</v>
      </c>
      <c r="K100" s="177"/>
    </row>
    <row r="101" spans="1:11" ht="12.75" customHeight="1" x14ac:dyDescent="0.25">
      <c r="A101" s="285">
        <v>2010.08</v>
      </c>
      <c r="B101" s="174">
        <f>'2.1'!C101/'2.1'!$B101</f>
        <v>0.90390731485688325</v>
      </c>
      <c r="C101" s="175">
        <f>'2.1'!D101/'2.1'!$C101</f>
        <v>0.42183965820557906</v>
      </c>
      <c r="D101" s="175">
        <f>'2.1'!E101/'2.1'!$C101</f>
        <v>0.15688615229957278</v>
      </c>
      <c r="E101" s="175">
        <f>'2.1'!F101/'2.1'!$C101</f>
        <v>6.2829856747926392E-5</v>
      </c>
      <c r="F101" s="175">
        <f>'2.1'!G101/'2.1'!$C101</f>
        <v>0.16461422467956788</v>
      </c>
      <c r="G101" s="175">
        <f>'2.1'!H101/'2.1'!$C101</f>
        <v>0.19935913546117126</v>
      </c>
      <c r="H101" s="176"/>
      <c r="I101" s="175">
        <f>'2.1'!J101/'2.1'!$C101</f>
        <v>5.7237999497361164E-2</v>
      </c>
      <c r="J101" s="175">
        <f>'2.1'!K101/'2.1'!$B101</f>
        <v>9.6092685143116793E-2</v>
      </c>
      <c r="K101" s="177"/>
    </row>
    <row r="102" spans="1:11" ht="12.75" customHeight="1" x14ac:dyDescent="0.25">
      <c r="A102" s="285">
        <v>2010.09</v>
      </c>
      <c r="B102" s="174">
        <f>'2.1'!C102/'2.1'!$B102</f>
        <v>0.92169330354585555</v>
      </c>
      <c r="C102" s="175">
        <f>'2.1'!D102/'2.1'!$C102</f>
        <v>0.42827843380982006</v>
      </c>
      <c r="D102" s="175">
        <f>'2.1'!E102/'2.1'!$C102</f>
        <v>0.14512119328775638</v>
      </c>
      <c r="E102" s="175">
        <f>'2.1'!F102/'2.1'!$C102</f>
        <v>1.6159105034182733E-3</v>
      </c>
      <c r="F102" s="175">
        <f>'2.1'!G102/'2.1'!$C102</f>
        <v>0.16463642013673069</v>
      </c>
      <c r="G102" s="175">
        <f>'2.1'!H102/'2.1'!$C102</f>
        <v>0.19956494717215659</v>
      </c>
      <c r="H102" s="176"/>
      <c r="I102" s="175">
        <f>'2.1'!J102/'2.1'!$C102</f>
        <v>6.0783095090118068E-2</v>
      </c>
      <c r="J102" s="175">
        <f>'2.1'!K102/'2.1'!$B102</f>
        <v>7.8306696454144509E-2</v>
      </c>
      <c r="K102" s="177"/>
    </row>
    <row r="103" spans="1:11" ht="12.75" customHeight="1" x14ac:dyDescent="0.25">
      <c r="A103" s="285">
        <v>2010.1</v>
      </c>
      <c r="B103" s="174">
        <f>'2.1'!C103/'2.1'!$B103</f>
        <v>0.94252611152331489</v>
      </c>
      <c r="C103" s="175">
        <f>'2.1'!D103/'2.1'!$C103</f>
        <v>0.43484316337652906</v>
      </c>
      <c r="D103" s="175">
        <f>'2.1'!E103/'2.1'!$C103</f>
        <v>0.13261475112026155</v>
      </c>
      <c r="E103" s="175">
        <f>'2.1'!F103/'2.1'!$C103</f>
        <v>1.8166404263049527E-3</v>
      </c>
      <c r="F103" s="175">
        <f>'2.1'!G103/'2.1'!$C103</f>
        <v>0.16598038028339607</v>
      </c>
      <c r="G103" s="175">
        <f>'2.1'!H103/'2.1'!$C103</f>
        <v>0.20546203221508999</v>
      </c>
      <c r="H103" s="176"/>
      <c r="I103" s="175">
        <f>'2.1'!J103/'2.1'!$C103</f>
        <v>5.9283032578418278E-2</v>
      </c>
      <c r="J103" s="175">
        <f>'2.1'!K103/'2.1'!$B103</f>
        <v>5.747388847668513E-2</v>
      </c>
      <c r="K103" s="177"/>
    </row>
    <row r="104" spans="1:11" ht="12.75" customHeight="1" x14ac:dyDescent="0.25">
      <c r="A104" s="285">
        <v>2010.11</v>
      </c>
      <c r="B104" s="174">
        <f>'2.1'!C104/'2.1'!$B104</f>
        <v>0.91221863303081585</v>
      </c>
      <c r="C104" s="175">
        <f>'2.1'!D104/'2.1'!$C104</f>
        <v>0.43926704513518083</v>
      </c>
      <c r="D104" s="175">
        <f>'2.1'!E104/'2.1'!$C104</f>
        <v>0.13591141588443584</v>
      </c>
      <c r="E104" s="175">
        <f>'2.1'!F104/'2.1'!$C104</f>
        <v>8.4312292732280391E-4</v>
      </c>
      <c r="F104" s="175">
        <f>'2.1'!G104/'2.1'!$C104</f>
        <v>0.16688213141476013</v>
      </c>
      <c r="G104" s="175">
        <f>'2.1'!H104/'2.1'!$C104</f>
        <v>0.20532853690068029</v>
      </c>
      <c r="H104" s="176"/>
      <c r="I104" s="175">
        <f>'2.1'!J104/'2.1'!$C104</f>
        <v>5.1767747737620176E-2</v>
      </c>
      <c r="J104" s="175">
        <f>'2.1'!K104/'2.1'!$B104</f>
        <v>8.7781366969184163E-2</v>
      </c>
      <c r="K104" s="177"/>
    </row>
    <row r="105" spans="1:11" ht="12.75" customHeight="1" x14ac:dyDescent="0.25">
      <c r="A105" s="285">
        <v>2010.12</v>
      </c>
      <c r="B105" s="174">
        <f>'2.1'!C105/'2.1'!$B105</f>
        <v>0.84461906388793984</v>
      </c>
      <c r="C105" s="175">
        <f>'2.1'!D105/'2.1'!$C105</f>
        <v>0.42213413154275553</v>
      </c>
      <c r="D105" s="175">
        <f>'2.1'!E105/'2.1'!$C105</f>
        <v>0.17021276595744686</v>
      </c>
      <c r="E105" s="175">
        <f>'2.1'!F105/'2.1'!$C105</f>
        <v>4.4494781975568229E-4</v>
      </c>
      <c r="F105" s="175">
        <f>'2.1'!G105/'2.1'!$C105</f>
        <v>0.17352964970471643</v>
      </c>
      <c r="G105" s="175">
        <f>'2.1'!H105/'2.1'!$C105</f>
        <v>0.19395679961168188</v>
      </c>
      <c r="H105" s="176"/>
      <c r="I105" s="175">
        <f>'2.1'!J105/'2.1'!$C105</f>
        <v>3.9721705363643688E-2</v>
      </c>
      <c r="J105" s="175">
        <f>'2.1'!K105/'2.1'!$B105</f>
        <v>0.15538093611206016</v>
      </c>
      <c r="K105" s="177"/>
    </row>
    <row r="106" spans="1:11" ht="12.75" customHeight="1" x14ac:dyDescent="0.25">
      <c r="A106" s="285">
        <v>2011.01</v>
      </c>
      <c r="B106" s="174">
        <f>'2.1'!C106/'2.1'!$B106</f>
        <v>0.96157816263332951</v>
      </c>
      <c r="C106" s="175">
        <f>'2.1'!D106/'2.1'!$C106</f>
        <v>0.45270753816793891</v>
      </c>
      <c r="D106" s="175">
        <f>'2.1'!E106/'2.1'!$C106</f>
        <v>0.11533874045801526</v>
      </c>
      <c r="E106" s="175">
        <f>'2.1'!F106/'2.1'!$C106</f>
        <v>0</v>
      </c>
      <c r="F106" s="175">
        <f>'2.1'!G106/'2.1'!$C106</f>
        <v>0.17634780534351144</v>
      </c>
      <c r="G106" s="175">
        <f>'2.1'!H106/'2.1'!$C106</f>
        <v>0.1965648854961832</v>
      </c>
      <c r="H106" s="176"/>
      <c r="I106" s="175">
        <f>'2.1'!J106/'2.1'!$C106</f>
        <v>5.9041030534351141E-2</v>
      </c>
      <c r="J106" s="175">
        <f>'2.1'!K106/'2.1'!$B106</f>
        <v>3.8421837366670486E-2</v>
      </c>
      <c r="K106" s="177"/>
    </row>
    <row r="107" spans="1:11" ht="12.75" customHeight="1" x14ac:dyDescent="0.25">
      <c r="A107" s="285">
        <v>2011.02</v>
      </c>
      <c r="B107" s="174">
        <f>'2.1'!C107/'2.1'!$B107</f>
        <v>0.96016803320174104</v>
      </c>
      <c r="C107" s="175">
        <f>'2.1'!D107/'2.1'!$C107</f>
        <v>0.47129829740129681</v>
      </c>
      <c r="D107" s="175">
        <f>'2.1'!E107/'2.1'!$C107</f>
        <v>0.1337304306573191</v>
      </c>
      <c r="E107" s="175">
        <f>'2.1'!F107/'2.1'!$C107</f>
        <v>1.054240683147963E-4</v>
      </c>
      <c r="F107" s="175">
        <f>'2.1'!G107/'2.1'!$C107</f>
        <v>0.15502609245690793</v>
      </c>
      <c r="G107" s="175">
        <f>'2.1'!H107/'2.1'!$C107</f>
        <v>0.18881450635180011</v>
      </c>
      <c r="H107" s="176"/>
      <c r="I107" s="175">
        <f>'2.1'!J107/'2.1'!$C107</f>
        <v>5.1025249064361407E-2</v>
      </c>
      <c r="J107" s="175">
        <f>'2.1'!K107/'2.1'!$B107</f>
        <v>3.9831966798258935E-2</v>
      </c>
      <c r="K107" s="177"/>
    </row>
    <row r="108" spans="1:11" ht="12.75" customHeight="1" x14ac:dyDescent="0.25">
      <c r="A108" s="285">
        <v>2011.03</v>
      </c>
      <c r="B108" s="174">
        <f>'2.1'!C108/'2.1'!$B108</f>
        <v>0.92141428198660524</v>
      </c>
      <c r="C108" s="175">
        <f>'2.1'!D108/'2.1'!$C108</f>
        <v>0.47127955821966294</v>
      </c>
      <c r="D108" s="175">
        <f>'2.1'!E108/'2.1'!$C108</f>
        <v>0.11761929485061592</v>
      </c>
      <c r="E108" s="175">
        <f>'2.1'!F108/'2.1'!$C108</f>
        <v>1.2743663567281825E-3</v>
      </c>
      <c r="F108" s="175">
        <f>'2.1'!G108/'2.1'!$C108</f>
        <v>0.20031151177608916</v>
      </c>
      <c r="G108" s="175">
        <f>'2.1'!H108/'2.1'!$C108</f>
        <v>0.16269410487563132</v>
      </c>
      <c r="H108" s="176"/>
      <c r="I108" s="175">
        <f>'2.1'!J108/'2.1'!$C108</f>
        <v>4.6821163921272474E-2</v>
      </c>
      <c r="J108" s="175">
        <f>'2.1'!K108/'2.1'!$B108</f>
        <v>7.8585718013394812E-2</v>
      </c>
      <c r="K108" s="177"/>
    </row>
    <row r="109" spans="1:11" ht="12.75" customHeight="1" x14ac:dyDescent="0.25">
      <c r="A109" s="285">
        <v>2011.04</v>
      </c>
      <c r="B109" s="174">
        <f>'2.1'!C109/'2.1'!$B109</f>
        <v>0.91366462366065515</v>
      </c>
      <c r="C109" s="175">
        <f>'2.1'!D109/'2.1'!$C109</f>
        <v>0.46822064572173172</v>
      </c>
      <c r="D109" s="175">
        <f>'2.1'!E109/'2.1'!$C109</f>
        <v>0.12808262149510163</v>
      </c>
      <c r="E109" s="175">
        <f>'2.1'!F109/'2.1'!$C109</f>
        <v>3.4264755561990252E-3</v>
      </c>
      <c r="F109" s="175">
        <f>'2.1'!G109/'2.1'!$C109</f>
        <v>0.18271318951788038</v>
      </c>
      <c r="G109" s="175">
        <f>'2.1'!H109/'2.1'!$C109</f>
        <v>0.16944162926499684</v>
      </c>
      <c r="H109" s="176"/>
      <c r="I109" s="175">
        <f>'2.1'!J109/'2.1'!$C109</f>
        <v>4.8115438444090532E-2</v>
      </c>
      <c r="J109" s="175">
        <f>'2.1'!K109/'2.1'!$B109</f>
        <v>8.6335376339344794E-2</v>
      </c>
      <c r="K109" s="177"/>
    </row>
    <row r="110" spans="1:11" ht="12.75" customHeight="1" x14ac:dyDescent="0.25">
      <c r="A110" s="285">
        <v>2011.05</v>
      </c>
      <c r="B110" s="174">
        <f>'2.1'!C110/'2.1'!$B110</f>
        <v>0.91145101281521301</v>
      </c>
      <c r="C110" s="175">
        <f>'2.1'!D110/'2.1'!$C110</f>
        <v>0.4449836719883889</v>
      </c>
      <c r="D110" s="175">
        <f>'2.1'!E110/'2.1'!$C110</f>
        <v>0.15021770682148042</v>
      </c>
      <c r="E110" s="175">
        <f>'2.1'!F110/'2.1'!$C110</f>
        <v>8.6175616835994207E-4</v>
      </c>
      <c r="F110" s="175">
        <f>'2.1'!G110/'2.1'!$C110</f>
        <v>0.1665457184325109</v>
      </c>
      <c r="G110" s="175">
        <f>'2.1'!H110/'2.1'!$C110</f>
        <v>0.18818033381712629</v>
      </c>
      <c r="H110" s="176"/>
      <c r="I110" s="175">
        <f>'2.1'!J110/'2.1'!$C110</f>
        <v>4.9210812772133523E-2</v>
      </c>
      <c r="J110" s="175">
        <f>'2.1'!K110/'2.1'!$B110</f>
        <v>8.854898718478707E-2</v>
      </c>
      <c r="K110" s="177"/>
    </row>
    <row r="111" spans="1:11" ht="12.75" customHeight="1" x14ac:dyDescent="0.25">
      <c r="A111" s="285">
        <v>2011.06</v>
      </c>
      <c r="B111" s="174">
        <f>'2.1'!C111/'2.1'!$B111</f>
        <v>0.93255959849435388</v>
      </c>
      <c r="C111" s="175">
        <f>'2.1'!D111/'2.1'!$C111</f>
        <v>0.4465523040699631</v>
      </c>
      <c r="D111" s="175">
        <f>'2.1'!E111/'2.1'!$C111</f>
        <v>0.12314160780356539</v>
      </c>
      <c r="E111" s="175">
        <f>'2.1'!F111/'2.1'!$C111</f>
        <v>1.6818028927009755E-4</v>
      </c>
      <c r="F111" s="175">
        <f>'2.1'!G111/'2.1'!$C111</f>
        <v>0.18873192061890343</v>
      </c>
      <c r="G111" s="175">
        <f>'2.1'!H111/'2.1'!$C111</f>
        <v>0.19919273461150347</v>
      </c>
      <c r="H111" s="176"/>
      <c r="I111" s="175">
        <f>'2.1'!J111/'2.1'!$C111</f>
        <v>4.2213252606794503E-2</v>
      </c>
      <c r="J111" s="175">
        <f>'2.1'!K111/'2.1'!$B111</f>
        <v>6.7440401505646175E-2</v>
      </c>
      <c r="K111" s="177"/>
    </row>
    <row r="112" spans="1:11" ht="12.75" customHeight="1" x14ac:dyDescent="0.25">
      <c r="A112" s="285">
        <v>2011.07</v>
      </c>
      <c r="B112" s="174">
        <f>'2.1'!C112/'2.1'!$B112</f>
        <v>0.92943680419122465</v>
      </c>
      <c r="C112" s="175">
        <f>'2.1'!D112/'2.1'!$C112</f>
        <v>0.44896071868944853</v>
      </c>
      <c r="D112" s="175">
        <f>'2.1'!E112/'2.1'!$C112</f>
        <v>0.14276906816980797</v>
      </c>
      <c r="E112" s="175">
        <f>'2.1'!F112/'2.1'!$C112</f>
        <v>6.6056015501144956E-4</v>
      </c>
      <c r="F112" s="175">
        <f>'2.1'!G112/'2.1'!$C112</f>
        <v>0.17588515060771534</v>
      </c>
      <c r="G112" s="175">
        <f>'2.1'!H112/'2.1'!$C112</f>
        <v>0.1782631671657566</v>
      </c>
      <c r="H112" s="176"/>
      <c r="I112" s="175">
        <f>'2.1'!J112/'2.1'!$C112</f>
        <v>5.3461335212259972E-2</v>
      </c>
      <c r="J112" s="175">
        <f>'2.1'!K112/'2.1'!$B112</f>
        <v>7.0563195808775347E-2</v>
      </c>
      <c r="K112" s="177"/>
    </row>
    <row r="113" spans="1:11" ht="12.75" customHeight="1" x14ac:dyDescent="0.25">
      <c r="A113" s="285">
        <v>2011.08</v>
      </c>
      <c r="B113" s="174">
        <f>'2.1'!C113/'2.1'!$B113</f>
        <v>0.91496406363562932</v>
      </c>
      <c r="C113" s="175">
        <f>'2.1'!D113/'2.1'!$C113</f>
        <v>0.4403353927625771</v>
      </c>
      <c r="D113" s="175">
        <f>'2.1'!E113/'2.1'!$C113</f>
        <v>0.13340688437775819</v>
      </c>
      <c r="E113" s="175">
        <f>'2.1'!F113/'2.1'!$C113</f>
        <v>1.7652250661959423E-4</v>
      </c>
      <c r="F113" s="175">
        <f>'2.1'!G113/'2.1'!$C113</f>
        <v>0.17422771403353943</v>
      </c>
      <c r="G113" s="175">
        <f>'2.1'!H113/'2.1'!$C113</f>
        <v>0.1963812886142984</v>
      </c>
      <c r="H113" s="176"/>
      <c r="I113" s="175">
        <f>'2.1'!J113/'2.1'!$C113</f>
        <v>5.5472197705207407E-2</v>
      </c>
      <c r="J113" s="175">
        <f>'2.1'!K113/'2.1'!$B113</f>
        <v>8.5035936364370582E-2</v>
      </c>
      <c r="K113" s="177"/>
    </row>
    <row r="114" spans="1:11" ht="12.75" customHeight="1" x14ac:dyDescent="0.25">
      <c r="A114" s="285">
        <v>2011.09</v>
      </c>
      <c r="B114" s="174">
        <f>'2.1'!C114/'2.1'!$B114</f>
        <v>0.93090595205398829</v>
      </c>
      <c r="C114" s="175">
        <f>'2.1'!D114/'2.1'!$C114</f>
        <v>0.42695776784961648</v>
      </c>
      <c r="D114" s="175">
        <f>'2.1'!E114/'2.1'!$C114</f>
        <v>0.13685408412711786</v>
      </c>
      <c r="E114" s="175">
        <f>'2.1'!F114/'2.1'!$C114</f>
        <v>1.8545056056646712E-3</v>
      </c>
      <c r="F114" s="175">
        <f>'2.1'!G114/'2.1'!$C114</f>
        <v>0.16838067942341736</v>
      </c>
      <c r="G114" s="175">
        <f>'2.1'!H114/'2.1'!$C114</f>
        <v>0.21331029250611142</v>
      </c>
      <c r="H114" s="176"/>
      <c r="I114" s="175">
        <f>'2.1'!J114/'2.1'!$C114</f>
        <v>5.2642670488072196E-2</v>
      </c>
      <c r="J114" s="175">
        <f>'2.1'!K114/'2.1'!$B114</f>
        <v>6.9094047946011664E-2</v>
      </c>
      <c r="K114" s="177"/>
    </row>
    <row r="115" spans="1:11" ht="12.75" customHeight="1" x14ac:dyDescent="0.25">
      <c r="A115" s="285">
        <v>2011.1</v>
      </c>
      <c r="B115" s="174">
        <f>'2.1'!C115/'2.1'!$B115</f>
        <v>0.91077462680183074</v>
      </c>
      <c r="C115" s="175">
        <f>'2.1'!D115/'2.1'!$C115</f>
        <v>0.47217395388155708</v>
      </c>
      <c r="D115" s="175">
        <f>'2.1'!E115/'2.1'!$C115</f>
        <v>0.13300145587751855</v>
      </c>
      <c r="E115" s="175">
        <f>'2.1'!F115/'2.1'!$C115</f>
        <v>1.4089137275160851E-3</v>
      </c>
      <c r="F115" s="175">
        <f>'2.1'!G115/'2.1'!$C115</f>
        <v>0.18644624994129524</v>
      </c>
      <c r="G115" s="175">
        <f>'2.1'!H115/'2.1'!$C115</f>
        <v>0.20640586108110667</v>
      </c>
      <c r="H115" s="176"/>
      <c r="I115" s="175">
        <f>'2.1'!J115/'2.1'!$C115</f>
        <v>5.6356549100640191E-4</v>
      </c>
      <c r="J115" s="175">
        <f>'2.1'!K115/'2.1'!$B115</f>
        <v>8.9225373198169255E-2</v>
      </c>
      <c r="K115" s="177"/>
    </row>
    <row r="116" spans="1:11" ht="12.75" customHeight="1" x14ac:dyDescent="0.25">
      <c r="A116" s="285">
        <v>2011.11</v>
      </c>
      <c r="B116" s="174">
        <f>'2.1'!C116/'2.1'!$B116</f>
        <v>0.93541643334453284</v>
      </c>
      <c r="C116" s="175">
        <f>'2.1'!D116/'2.1'!$C116</f>
        <v>0.40419842758510632</v>
      </c>
      <c r="D116" s="175">
        <f>'2.1'!E116/'2.1'!$C116</f>
        <v>0.15412858682204564</v>
      </c>
      <c r="E116" s="175">
        <f>'2.1'!F116/'2.1'!$C116</f>
        <v>3.5918106716686037E-4</v>
      </c>
      <c r="F116" s="175">
        <f>'2.1'!G116/'2.1'!$C116</f>
        <v>0.16111266312806791</v>
      </c>
      <c r="G116" s="175">
        <f>'2.1'!H116/'2.1'!$C116</f>
        <v>0.17496108871772342</v>
      </c>
      <c r="H116" s="176"/>
      <c r="I116" s="175">
        <f>'2.1'!J116/'2.1'!$C116</f>
        <v>0.10524005267988981</v>
      </c>
      <c r="J116" s="175">
        <f>'2.1'!K116/'2.1'!$B116</f>
        <v>6.4583566655467203E-2</v>
      </c>
      <c r="K116" s="177"/>
    </row>
    <row r="117" spans="1:11" ht="12.75" customHeight="1" x14ac:dyDescent="0.25">
      <c r="A117" s="285">
        <v>2011.12</v>
      </c>
      <c r="B117" s="174">
        <f>'2.1'!C117/'2.1'!$B117</f>
        <v>0.89153466102989865</v>
      </c>
      <c r="C117" s="175">
        <f>'2.1'!D117/'2.1'!$C117</f>
        <v>0.40523323906647257</v>
      </c>
      <c r="D117" s="175">
        <f>'2.1'!E117/'2.1'!$C117</f>
        <v>0.1408004113463022</v>
      </c>
      <c r="E117" s="175">
        <f>'2.1'!F117/'2.1'!$C117</f>
        <v>2.5137829576941748E-3</v>
      </c>
      <c r="F117" s="175">
        <f>'2.1'!G117/'2.1'!$C117</f>
        <v>0.17022309823749526</v>
      </c>
      <c r="G117" s="175">
        <f>'2.1'!H117/'2.1'!$C117</f>
        <v>0.22829719770331644</v>
      </c>
      <c r="H117" s="176"/>
      <c r="I117" s="175">
        <f>'2.1'!J117/'2.1'!$C117</f>
        <v>5.2932270688719453E-2</v>
      </c>
      <c r="J117" s="175">
        <f>'2.1'!K117/'2.1'!$B117</f>
        <v>0.10846533897010138</v>
      </c>
      <c r="K117" s="177"/>
    </row>
    <row r="118" spans="1:11" ht="12.75" customHeight="1" x14ac:dyDescent="0.25">
      <c r="A118" s="285">
        <v>2012.01</v>
      </c>
      <c r="B118" s="174">
        <f>'2.1'!C118/'2.1'!$B118</f>
        <v>0.96043203464727733</v>
      </c>
      <c r="C118" s="175">
        <f>'2.1'!D118/'2.1'!$C118</f>
        <v>0.46365952688645096</v>
      </c>
      <c r="D118" s="175">
        <f>'2.1'!E118/'2.1'!$C118</f>
        <v>0.1026790215109938</v>
      </c>
      <c r="E118" s="175">
        <f>'2.1'!F118/'2.1'!$C118</f>
        <v>3.7119524870081667E-4</v>
      </c>
      <c r="F118" s="175">
        <f>'2.1'!G118/'2.1'!$C118</f>
        <v>0.18897962550523797</v>
      </c>
      <c r="G118" s="175">
        <f>'2.1'!H118/'2.1'!$C118</f>
        <v>0.18287552585993566</v>
      </c>
      <c r="H118" s="176"/>
      <c r="I118" s="175">
        <f>'2.1'!J118/'2.1'!$C118</f>
        <v>6.1435104988680843E-2</v>
      </c>
      <c r="J118" s="175">
        <f>'2.1'!K118/'2.1'!$B118</f>
        <v>3.9567965352722667E-2</v>
      </c>
      <c r="K118" s="177"/>
    </row>
    <row r="119" spans="1:11" ht="12.75" customHeight="1" x14ac:dyDescent="0.25">
      <c r="A119" s="285">
        <v>2012.02</v>
      </c>
      <c r="B119" s="174">
        <f>'2.1'!C119/'2.1'!$B119</f>
        <v>0.96362753976748317</v>
      </c>
      <c r="C119" s="175">
        <f>'2.1'!D119/'2.1'!$C119</f>
        <v>0.45514310767362909</v>
      </c>
      <c r="D119" s="175">
        <f>'2.1'!E119/'2.1'!$C119</f>
        <v>0.12878116779459045</v>
      </c>
      <c r="E119" s="175">
        <f>'2.1'!F119/'2.1'!$C119</f>
        <v>3.1476943139150574E-5</v>
      </c>
      <c r="F119" s="175">
        <f>'2.1'!G119/'2.1'!$C119</f>
        <v>0.18635249679609686</v>
      </c>
      <c r="G119" s="175">
        <f>'2.1'!H119/'2.1'!$C119</f>
        <v>0.17409897250264184</v>
      </c>
      <c r="H119" s="176"/>
      <c r="I119" s="175">
        <f>'2.1'!J119/'2.1'!$C119</f>
        <v>5.5592778289902646E-2</v>
      </c>
      <c r="J119" s="175">
        <f>'2.1'!K119/'2.1'!$B119</f>
        <v>3.6372460232516821E-2</v>
      </c>
      <c r="K119" s="177"/>
    </row>
    <row r="120" spans="1:11" ht="12.75" customHeight="1" x14ac:dyDescent="0.25">
      <c r="A120" s="285">
        <v>2012.03</v>
      </c>
      <c r="B120" s="174">
        <f>'2.1'!C120/'2.1'!$B120</f>
        <v>0.95078340164170561</v>
      </c>
      <c r="C120" s="175">
        <f>'2.1'!D120/'2.1'!$C120</f>
        <v>0.45334227515493319</v>
      </c>
      <c r="D120" s="175">
        <f>'2.1'!E120/'2.1'!$C120</f>
        <v>0.13224065350710631</v>
      </c>
      <c r="E120" s="175">
        <f>'2.1'!F120/'2.1'!$C120</f>
        <v>1.7573911427486402E-3</v>
      </c>
      <c r="F120" s="175">
        <f>'2.1'!G120/'2.1'!$C120</f>
        <v>0.17920541680469929</v>
      </c>
      <c r="G120" s="175">
        <f>'2.1'!H120/'2.1'!$C120</f>
        <v>0.18021541171432492</v>
      </c>
      <c r="H120" s="176"/>
      <c r="I120" s="175">
        <f>'2.1'!J120/'2.1'!$C120</f>
        <v>5.3238851676187547E-2</v>
      </c>
      <c r="J120" s="175">
        <f>'2.1'!K120/'2.1'!$B120</f>
        <v>4.9216598358294367E-2</v>
      </c>
      <c r="K120" s="177"/>
    </row>
    <row r="121" spans="1:11" ht="12.75" customHeight="1" x14ac:dyDescent="0.25">
      <c r="A121" s="285">
        <v>2012.04</v>
      </c>
      <c r="B121" s="174">
        <f>'2.1'!C121/'2.1'!$B121</f>
        <v>0.9584178093272826</v>
      </c>
      <c r="C121" s="175">
        <f>'2.1'!D121/'2.1'!$C121</f>
        <v>0.49416634315945696</v>
      </c>
      <c r="D121" s="175">
        <f>'2.1'!E121/'2.1'!$C121</f>
        <v>0.10982869693019669</v>
      </c>
      <c r="E121" s="175">
        <f>'2.1'!F121/'2.1'!$C121</f>
        <v>1.2669416508729893E-3</v>
      </c>
      <c r="F121" s="175">
        <f>'2.1'!G121/'2.1'!$C121</f>
        <v>0.18656546893278081</v>
      </c>
      <c r="G121" s="175">
        <f>'2.1'!H121/'2.1'!$C121</f>
        <v>0.16327184172315884</v>
      </c>
      <c r="H121" s="176"/>
      <c r="I121" s="175">
        <f>'2.1'!J121/'2.1'!$C121</f>
        <v>4.49007076035337E-2</v>
      </c>
      <c r="J121" s="175">
        <f>'2.1'!K121/'2.1'!$B121</f>
        <v>4.1582190672717428E-2</v>
      </c>
      <c r="K121" s="177"/>
    </row>
    <row r="122" spans="1:11" ht="12.75" customHeight="1" x14ac:dyDescent="0.25">
      <c r="A122" s="285">
        <v>2012.05</v>
      </c>
      <c r="B122" s="174">
        <f>'2.1'!C122/'2.1'!$B122</f>
        <v>0.94047755412314771</v>
      </c>
      <c r="C122" s="175">
        <f>'2.1'!D122/'2.1'!$C122</f>
        <v>0.45335031094871653</v>
      </c>
      <c r="D122" s="175">
        <f>'2.1'!E122/'2.1'!$C122</f>
        <v>0.12290317223052651</v>
      </c>
      <c r="E122" s="175">
        <f>'2.1'!F122/'2.1'!$C122</f>
        <v>8.9686098654708532E-4</v>
      </c>
      <c r="F122" s="175">
        <f>'2.1'!G122/'2.1'!$C122</f>
        <v>0.17817269187473472</v>
      </c>
      <c r="G122" s="175">
        <f>'2.1'!H122/'2.1'!$C122</f>
        <v>0.18914908929856614</v>
      </c>
      <c r="H122" s="176"/>
      <c r="I122" s="175">
        <f>'2.1'!J122/'2.1'!$C122</f>
        <v>5.5527874660909041E-2</v>
      </c>
      <c r="J122" s="175">
        <f>'2.1'!K122/'2.1'!$B122</f>
        <v>5.9522445876852265E-2</v>
      </c>
      <c r="K122" s="177"/>
    </row>
    <row r="123" spans="1:11" ht="12.75" customHeight="1" x14ac:dyDescent="0.25">
      <c r="A123" s="285">
        <v>2012.06</v>
      </c>
      <c r="B123" s="174">
        <f>'2.1'!C123/'2.1'!$B123</f>
        <v>0.95241650585906945</v>
      </c>
      <c r="C123" s="175">
        <f>'2.1'!D123/'2.1'!$C123</f>
        <v>0.48850339508663521</v>
      </c>
      <c r="D123" s="175">
        <f>'2.1'!E123/'2.1'!$C123</f>
        <v>0.10435424184084018</v>
      </c>
      <c r="E123" s="175">
        <f>'2.1'!F123/'2.1'!$C123</f>
        <v>3.890803868900084E-4</v>
      </c>
      <c r="F123" s="175">
        <f>'2.1'!G123/'2.1'!$C123</f>
        <v>0.20864219591206204</v>
      </c>
      <c r="G123" s="175">
        <f>'2.1'!H123/'2.1'!$C123</f>
        <v>0.15824043438663635</v>
      </c>
      <c r="H123" s="176"/>
      <c r="I123" s="175">
        <f>'2.1'!J123/'2.1'!$C123</f>
        <v>3.9870652386936122E-2</v>
      </c>
      <c r="J123" s="175">
        <f>'2.1'!K123/'2.1'!$B123</f>
        <v>4.7583494140930584E-2</v>
      </c>
      <c r="K123" s="177"/>
    </row>
    <row r="124" spans="1:11" ht="12.75" customHeight="1" x14ac:dyDescent="0.25">
      <c r="A124" s="285">
        <v>2012.07</v>
      </c>
      <c r="B124" s="174">
        <f>'2.1'!C124/'2.1'!$B124</f>
        <v>0.953801914557871</v>
      </c>
      <c r="C124" s="175">
        <f>'2.1'!D124/'2.1'!$C124</f>
        <v>0.4598772101987097</v>
      </c>
      <c r="D124" s="175">
        <f>'2.1'!E124/'2.1'!$C124</f>
        <v>0.12363296264936888</v>
      </c>
      <c r="E124" s="175">
        <f>'2.1'!F124/'2.1'!$C124</f>
        <v>4.2158067955971385E-4</v>
      </c>
      <c r="F124" s="175">
        <f>'2.1'!G124/'2.1'!$C124</f>
        <v>0.17741106950412899</v>
      </c>
      <c r="G124" s="175">
        <f>'2.1'!H124/'2.1'!$C124</f>
        <v>0.18526522384517008</v>
      </c>
      <c r="H124" s="176"/>
      <c r="I124" s="175">
        <f>'2.1'!J124/'2.1'!$C124</f>
        <v>5.3391953123062594E-2</v>
      </c>
      <c r="J124" s="175">
        <f>'2.1'!K124/'2.1'!$B124</f>
        <v>4.6198085442129062E-2</v>
      </c>
      <c r="K124" s="177"/>
    </row>
    <row r="125" spans="1:11" ht="12.75" customHeight="1" x14ac:dyDescent="0.25">
      <c r="A125" s="285">
        <v>2012.08</v>
      </c>
      <c r="B125" s="174">
        <f>'2.1'!C125/'2.1'!$B125</f>
        <v>0.94948480199834373</v>
      </c>
      <c r="C125" s="175">
        <f>'2.1'!D125/'2.1'!$C125</f>
        <v>0.45649485273091228</v>
      </c>
      <c r="D125" s="175">
        <f>'2.1'!E125/'2.1'!$C125</f>
        <v>0.1361309694023449</v>
      </c>
      <c r="E125" s="175">
        <f>'2.1'!F125/'2.1'!$C125</f>
        <v>1.1080926508435804E-4</v>
      </c>
      <c r="F125" s="175">
        <f>'2.1'!G125/'2.1'!$C125</f>
        <v>0.18010794967114674</v>
      </c>
      <c r="G125" s="175">
        <f>'2.1'!H125/'2.1'!$C125</f>
        <v>0.17035315985130114</v>
      </c>
      <c r="H125" s="176"/>
      <c r="I125" s="175">
        <f>'2.1'!J125/'2.1'!$C125</f>
        <v>5.6802259079210764E-2</v>
      </c>
      <c r="J125" s="175">
        <f>'2.1'!K125/'2.1'!$B125</f>
        <v>5.0515198001656242E-2</v>
      </c>
      <c r="K125" s="177"/>
    </row>
    <row r="126" spans="1:11" ht="12.75" customHeight="1" x14ac:dyDescent="0.25">
      <c r="A126" s="285">
        <v>2012.09</v>
      </c>
      <c r="B126" s="174">
        <f>'2.1'!C126/'2.1'!$B126</f>
        <v>0.96055216491604889</v>
      </c>
      <c r="C126" s="175">
        <f>'2.1'!D126/'2.1'!$C126</f>
        <v>0.44313285702598793</v>
      </c>
      <c r="D126" s="175">
        <f>'2.1'!E126/'2.1'!$C126</f>
        <v>0.13561806331978951</v>
      </c>
      <c r="E126" s="175">
        <f>'2.1'!F126/'2.1'!$C126</f>
        <v>2.9962368083771922E-3</v>
      </c>
      <c r="F126" s="175">
        <f>'2.1'!G126/'2.1'!$C126</f>
        <v>0.17359766573041371</v>
      </c>
      <c r="G126" s="175">
        <f>'2.1'!H126/'2.1'!$C126</f>
        <v>0.19197731177224514</v>
      </c>
      <c r="H126" s="176"/>
      <c r="I126" s="175">
        <f>'2.1'!J126/'2.1'!$C126</f>
        <v>5.2677865343186719E-2</v>
      </c>
      <c r="J126" s="175">
        <f>'2.1'!K126/'2.1'!$B126</f>
        <v>3.9447835083951076E-2</v>
      </c>
      <c r="K126" s="177"/>
    </row>
    <row r="127" spans="1:11" ht="12.75" customHeight="1" x14ac:dyDescent="0.25">
      <c r="A127" s="285">
        <v>2012.1</v>
      </c>
      <c r="B127" s="174">
        <f>'2.1'!C127/'2.1'!$B127</f>
        <v>0.94247140853694666</v>
      </c>
      <c r="C127" s="175">
        <f>'2.1'!D127/'2.1'!$C127</f>
        <v>0.4513163364036788</v>
      </c>
      <c r="D127" s="175">
        <f>'2.1'!E127/'2.1'!$C127</f>
        <v>0.13408572516390896</v>
      </c>
      <c r="E127" s="175">
        <f>'2.1'!F127/'2.1'!$C127</f>
        <v>2.2390119006451569E-3</v>
      </c>
      <c r="F127" s="175">
        <f>'2.1'!G127/'2.1'!$C127</f>
        <v>0.17858303031573211</v>
      </c>
      <c r="G127" s="175">
        <f>'2.1'!H127/'2.1'!$C127</f>
        <v>0.17998721562627712</v>
      </c>
      <c r="H127" s="176"/>
      <c r="I127" s="175">
        <f>'2.1'!J127/'2.1'!$C127</f>
        <v>5.3788680589757838E-2</v>
      </c>
      <c r="J127" s="175">
        <f>'2.1'!K127/'2.1'!$B127</f>
        <v>5.7528591463053315E-2</v>
      </c>
      <c r="K127" s="177"/>
    </row>
    <row r="128" spans="1:11" ht="12.75" customHeight="1" x14ac:dyDescent="0.25">
      <c r="A128" s="285">
        <v>2012.11</v>
      </c>
      <c r="B128" s="174">
        <f>'2.1'!C128/'2.1'!$B128</f>
        <v>0.96933935090543399</v>
      </c>
      <c r="C128" s="175">
        <f>'2.1'!D128/'2.1'!$C128</f>
        <v>0.44264304853241321</v>
      </c>
      <c r="D128" s="175">
        <f>'2.1'!E128/'2.1'!$C128</f>
        <v>0.12600904018501474</v>
      </c>
      <c r="E128" s="175">
        <f>'2.1'!F128/'2.1'!$C128</f>
        <v>2.5809694257003421E-4</v>
      </c>
      <c r="F128" s="175">
        <f>'2.1'!G128/'2.1'!$C128</f>
        <v>0.17419845617276192</v>
      </c>
      <c r="G128" s="175">
        <f>'2.1'!H128/'2.1'!$C128</f>
        <v>0.21055616495111437</v>
      </c>
      <c r="H128" s="176"/>
      <c r="I128" s="175">
        <f>'2.1'!J128/'2.1'!$C128</f>
        <v>4.6335193216125614E-2</v>
      </c>
      <c r="J128" s="175">
        <f>'2.1'!K128/'2.1'!$B128</f>
        <v>3.0660649094566075E-2</v>
      </c>
      <c r="K128" s="177"/>
    </row>
    <row r="129" spans="1:11" ht="12.75" customHeight="1" x14ac:dyDescent="0.25">
      <c r="A129" s="285">
        <v>2012.12</v>
      </c>
      <c r="B129" s="174">
        <f>'2.1'!C129/'2.1'!$B129</f>
        <v>0.95194542578377062</v>
      </c>
      <c r="C129" s="175">
        <f>'2.1'!D129/'2.1'!$C129</f>
        <v>0.4079759330041578</v>
      </c>
      <c r="D129" s="175">
        <f>'2.1'!E129/'2.1'!$C129</f>
        <v>0.15409134395219248</v>
      </c>
      <c r="E129" s="175">
        <f>'2.1'!F129/'2.1'!$C129</f>
        <v>-8.4787645487891699E-4</v>
      </c>
      <c r="F129" s="175">
        <f>'2.1'!G129/'2.1'!$C129</f>
        <v>0.17232975592946759</v>
      </c>
      <c r="G129" s="175">
        <f>'2.1'!H129/'2.1'!$C129</f>
        <v>0.22731930483198901</v>
      </c>
      <c r="H129" s="176"/>
      <c r="I129" s="175">
        <f>'2.1'!J129/'2.1'!$C129</f>
        <v>3.9131538737072161E-2</v>
      </c>
      <c r="J129" s="175">
        <f>'2.1'!K129/'2.1'!$B129</f>
        <v>4.8054574216229398E-2</v>
      </c>
      <c r="K129" s="177"/>
    </row>
    <row r="130" spans="1:11" ht="12.75" customHeight="1" x14ac:dyDescent="0.25">
      <c r="A130" s="285">
        <v>2013.01</v>
      </c>
      <c r="B130" s="174">
        <f>'2.1'!C130/'2.1'!$B130</f>
        <v>0.9685976354061312</v>
      </c>
      <c r="C130" s="175">
        <f>'2.1'!D130/'2.1'!$C130</f>
        <v>0.46162044605114394</v>
      </c>
      <c r="D130" s="175">
        <f>'2.1'!E130/'2.1'!$C130</f>
        <v>0.12365784982320706</v>
      </c>
      <c r="E130" s="175">
        <f>'2.1'!F130/'2.1'!$C130</f>
        <v>1.5842953126462775E-4</v>
      </c>
      <c r="F130" s="175">
        <f>'2.1'!G130/'2.1'!$C130</f>
        <v>0.18840151804296323</v>
      </c>
      <c r="G130" s="175">
        <f>'2.1'!H130/'2.1'!$C130</f>
        <v>0.16678308836767175</v>
      </c>
      <c r="H130" s="176"/>
      <c r="I130" s="175">
        <f>'2.1'!J130/'2.1'!$C130</f>
        <v>5.9378668183749456E-2</v>
      </c>
      <c r="J130" s="175">
        <f>'2.1'!K130/'2.1'!$B130</f>
        <v>3.1402364593868803E-2</v>
      </c>
      <c r="K130" s="177"/>
    </row>
    <row r="131" spans="1:11" ht="12.75" customHeight="1" x14ac:dyDescent="0.25">
      <c r="A131" s="285">
        <v>2013.02</v>
      </c>
      <c r="B131" s="174">
        <f>'2.1'!C131/'2.1'!$B131</f>
        <v>0.97891080248870843</v>
      </c>
      <c r="C131" s="175">
        <f>'2.1'!D131/'2.1'!$C131</f>
        <v>0.4502512092594726</v>
      </c>
      <c r="D131" s="175">
        <f>'2.1'!E131/'2.1'!$C131</f>
        <v>0.11562104111482209</v>
      </c>
      <c r="E131" s="175">
        <f>'2.1'!F131/'2.1'!$C131</f>
        <v>2.5192905677761149E-5</v>
      </c>
      <c r="F131" s="175">
        <f>'2.1'!G131/'2.1'!$C131</f>
        <v>0.18794627432914895</v>
      </c>
      <c r="G131" s="175">
        <f>'2.1'!H131/'2.1'!$C131</f>
        <v>0.19328357134630889</v>
      </c>
      <c r="H131" s="176"/>
      <c r="I131" s="175">
        <f>'2.1'!J131/'2.1'!$C131</f>
        <v>5.2872711044569858E-2</v>
      </c>
      <c r="J131" s="175">
        <f>'2.1'!K131/'2.1'!$B131</f>
        <v>2.1089197511291496E-2</v>
      </c>
      <c r="K131" s="177"/>
    </row>
    <row r="132" spans="1:11" ht="12.75" customHeight="1" x14ac:dyDescent="0.25">
      <c r="A132" s="285">
        <v>2013.03</v>
      </c>
      <c r="B132" s="174">
        <f>'2.1'!C132/'2.1'!$B132</f>
        <v>0.95824771487281224</v>
      </c>
      <c r="C132" s="175">
        <f>'2.1'!D132/'2.1'!$C132</f>
        <v>0.4720923067443078</v>
      </c>
      <c r="D132" s="175">
        <f>'2.1'!E132/'2.1'!$C132</f>
        <v>0.12560926764642449</v>
      </c>
      <c r="E132" s="175">
        <f>'2.1'!F132/'2.1'!$C132</f>
        <v>8.1338386172474352E-4</v>
      </c>
      <c r="F132" s="175">
        <f>'2.1'!G132/'2.1'!$C132</f>
        <v>0.16130264657855006</v>
      </c>
      <c r="G132" s="175">
        <f>'2.1'!H132/'2.1'!$C132</f>
        <v>0.18553778845857596</v>
      </c>
      <c r="H132" s="176"/>
      <c r="I132" s="175">
        <f>'2.1'!J132/'2.1'!$C132</f>
        <v>5.4644606710416856E-2</v>
      </c>
      <c r="J132" s="175">
        <f>'2.1'!K132/'2.1'!$B132</f>
        <v>4.1752285127187691E-2</v>
      </c>
      <c r="K132" s="177"/>
    </row>
    <row r="133" spans="1:11" ht="12.75" customHeight="1" x14ac:dyDescent="0.25">
      <c r="A133" s="285">
        <v>2013.04</v>
      </c>
      <c r="B133" s="174">
        <f>'2.1'!C133/'2.1'!$B133</f>
        <v>0.95660249047072066</v>
      </c>
      <c r="C133" s="175">
        <f>'2.1'!D133/'2.1'!$C133</f>
        <v>0.44880610300311247</v>
      </c>
      <c r="D133" s="175">
        <f>'2.1'!E133/'2.1'!$C133</f>
        <v>0.12230499483251989</v>
      </c>
      <c r="E133" s="175">
        <f>'2.1'!F133/'2.1'!$C133</f>
        <v>1.7414109311619961E-3</v>
      </c>
      <c r="F133" s="175">
        <f>'2.1'!G133/'2.1'!$C133</f>
        <v>0.19676450030765924</v>
      </c>
      <c r="G133" s="175">
        <f>'2.1'!H133/'2.1'!$C133</f>
        <v>0.18693135316291604</v>
      </c>
      <c r="H133" s="176"/>
      <c r="I133" s="175">
        <f>'2.1'!J133/'2.1'!$C133</f>
        <v>4.345163776263046E-2</v>
      </c>
      <c r="J133" s="175">
        <f>'2.1'!K133/'2.1'!$B133</f>
        <v>4.3397509529279323E-2</v>
      </c>
      <c r="K133" s="177"/>
    </row>
    <row r="134" spans="1:11" ht="12.75" customHeight="1" x14ac:dyDescent="0.25">
      <c r="A134" s="285">
        <v>2013.05</v>
      </c>
      <c r="B134" s="174">
        <f>'2.1'!C134/'2.1'!$B134</f>
        <v>0.93235952460828586</v>
      </c>
      <c r="C134" s="175">
        <f>'2.1'!D134/'2.1'!$C134</f>
        <v>0.45293458384946611</v>
      </c>
      <c r="D134" s="175">
        <f>'2.1'!E134/'2.1'!$C134</f>
        <v>0.14000471892880315</v>
      </c>
      <c r="E134" s="175">
        <f>'2.1'!F134/'2.1'!$C134</f>
        <v>1.3566920309089837E-4</v>
      </c>
      <c r="F134" s="175">
        <f>'2.1'!G134/'2.1'!$C134</f>
        <v>0.18094437562673271</v>
      </c>
      <c r="G134" s="175">
        <f>'2.1'!H134/'2.1'!$C134</f>
        <v>0.17132955819029078</v>
      </c>
      <c r="H134" s="176"/>
      <c r="I134" s="175">
        <f>'2.1'!J134/'2.1'!$C134</f>
        <v>5.4651094201616228E-2</v>
      </c>
      <c r="J134" s="175">
        <f>'2.1'!K134/'2.1'!$B134</f>
        <v>6.764047539171418E-2</v>
      </c>
      <c r="K134" s="177"/>
    </row>
    <row r="135" spans="1:11" ht="12.75" customHeight="1" x14ac:dyDescent="0.25">
      <c r="A135" s="285">
        <v>2013.06</v>
      </c>
      <c r="B135" s="174">
        <f>'2.1'!C135/'2.1'!$B135</f>
        <v>0.95870874792161787</v>
      </c>
      <c r="C135" s="175">
        <f>'2.1'!D135/'2.1'!$C135</f>
        <v>0.47598400977029365</v>
      </c>
      <c r="D135" s="175">
        <f>'2.1'!E135/'2.1'!$C135</f>
        <v>0.10498525602754931</v>
      </c>
      <c r="E135" s="175">
        <f>'2.1'!F135/'2.1'!$C135</f>
        <v>2.7467600716427667E-4</v>
      </c>
      <c r="F135" s="175">
        <f>'2.1'!G135/'2.1'!$C135</f>
        <v>0.20896488006192693</v>
      </c>
      <c r="G135" s="175">
        <f>'2.1'!H135/'2.1'!$C135</f>
        <v>0.17057153039936981</v>
      </c>
      <c r="H135" s="176"/>
      <c r="I135" s="175">
        <f>'2.1'!J135/'2.1'!$C135</f>
        <v>3.9219647733695934E-2</v>
      </c>
      <c r="J135" s="175">
        <f>'2.1'!K135/'2.1'!$B135</f>
        <v>4.1291252078382211E-2</v>
      </c>
      <c r="K135" s="177"/>
    </row>
    <row r="136" spans="1:11" ht="12.75" customHeight="1" x14ac:dyDescent="0.25">
      <c r="A136" s="285">
        <v>2013.07</v>
      </c>
      <c r="B136" s="174">
        <f>'2.1'!C136/'2.1'!$B136</f>
        <v>0.94127559252431081</v>
      </c>
      <c r="C136" s="175">
        <f>'2.1'!D136/'2.1'!$C136</f>
        <v>0.43985982641294169</v>
      </c>
      <c r="D136" s="175">
        <f>'2.1'!E136/'2.1'!$C136</f>
        <v>0.1406489819757413</v>
      </c>
      <c r="E136" s="175">
        <f>'2.1'!F136/'2.1'!$C136</f>
        <v>3.830324762642109E-4</v>
      </c>
      <c r="F136" s="175">
        <f>'2.1'!G136/'2.1'!$C136</f>
        <v>0.18194857585265475</v>
      </c>
      <c r="G136" s="175">
        <f>'2.1'!H136/'2.1'!$C136</f>
        <v>0.18812870977819432</v>
      </c>
      <c r="H136" s="176"/>
      <c r="I136" s="175">
        <f>'2.1'!J136/'2.1'!$C136</f>
        <v>4.9030873504203855E-2</v>
      </c>
      <c r="J136" s="175">
        <f>'2.1'!K136/'2.1'!$B136</f>
        <v>5.8724407475689189E-2</v>
      </c>
      <c r="K136" s="177"/>
    </row>
    <row r="137" spans="1:11" ht="12.75" customHeight="1" x14ac:dyDescent="0.25">
      <c r="A137" s="285">
        <v>2013.08</v>
      </c>
      <c r="B137" s="174">
        <f>'2.1'!C137/'2.1'!$B137</f>
        <v>0.92442724129152176</v>
      </c>
      <c r="C137" s="175">
        <f>'2.1'!D137/'2.1'!$C137</f>
        <v>0.4350030213742172</v>
      </c>
      <c r="D137" s="175">
        <f>'2.1'!E137/'2.1'!$C137</f>
        <v>0.13866503387682416</v>
      </c>
      <c r="E137" s="175">
        <f>'2.1'!F137/'2.1'!$C137</f>
        <v>7.7539692301110676E-5</v>
      </c>
      <c r="F137" s="175">
        <f>'2.1'!G137/'2.1'!$C137</f>
        <v>0.17802311217587069</v>
      </c>
      <c r="G137" s="175">
        <f>'2.1'!H137/'2.1'!$C137</f>
        <v>0.19087598462040309</v>
      </c>
      <c r="H137" s="176"/>
      <c r="I137" s="175">
        <f>'2.1'!J137/'2.1'!$C137</f>
        <v>5.7355308260383625E-2</v>
      </c>
      <c r="J137" s="175">
        <f>'2.1'!K137/'2.1'!$B137</f>
        <v>7.5572758708478224E-2</v>
      </c>
      <c r="K137" s="177"/>
    </row>
    <row r="138" spans="1:11" ht="12.75" customHeight="1" x14ac:dyDescent="0.25">
      <c r="A138" s="285">
        <v>2013.09</v>
      </c>
      <c r="B138" s="174">
        <f>'2.1'!C138/'2.1'!$B138</f>
        <v>0.94283350023979862</v>
      </c>
      <c r="C138" s="175">
        <f>'2.1'!D138/'2.1'!$C138</f>
        <v>0.4440429502182302</v>
      </c>
      <c r="D138" s="175">
        <f>'2.1'!E138/'2.1'!$C138</f>
        <v>0.13421152508065029</v>
      </c>
      <c r="E138" s="175">
        <f>'2.1'!F138/'2.1'!$C138</f>
        <v>5.877453771058681E-4</v>
      </c>
      <c r="F138" s="175">
        <f>'2.1'!G138/'2.1'!$C138</f>
        <v>0.17534843021907354</v>
      </c>
      <c r="G138" s="175">
        <f>'2.1'!H138/'2.1'!$C138</f>
        <v>0.1884448731735088</v>
      </c>
      <c r="H138" s="176"/>
      <c r="I138" s="175">
        <f>'2.1'!J138/'2.1'!$C138</f>
        <v>5.7364475931431472E-2</v>
      </c>
      <c r="J138" s="175">
        <f>'2.1'!K138/'2.1'!$B138</f>
        <v>5.7166499760201391E-2</v>
      </c>
      <c r="K138" s="177"/>
    </row>
    <row r="139" spans="1:11" ht="12.75" customHeight="1" x14ac:dyDescent="0.25">
      <c r="A139" s="285">
        <v>2013.1</v>
      </c>
      <c r="B139" s="174">
        <f>'2.1'!C139/'2.1'!$B139</f>
        <v>0.94088461640113108</v>
      </c>
      <c r="C139" s="175">
        <f>'2.1'!D139/'2.1'!$C139</f>
        <v>0.43140304239796318</v>
      </c>
      <c r="D139" s="175">
        <f>'2.1'!E139/'2.1'!$C139</f>
        <v>0.13982671048700326</v>
      </c>
      <c r="E139" s="175">
        <f>'2.1'!F139/'2.1'!$C139</f>
        <v>9.0143233256468984E-4</v>
      </c>
      <c r="F139" s="175">
        <f>'2.1'!G139/'2.1'!$C139</f>
        <v>0.17164241992446352</v>
      </c>
      <c r="G139" s="175">
        <f>'2.1'!H139/'2.1'!$C139</f>
        <v>0.19863687088067128</v>
      </c>
      <c r="H139" s="176"/>
      <c r="I139" s="175">
        <f>'2.1'!J139/'2.1'!$C139</f>
        <v>5.7589523977333953E-2</v>
      </c>
      <c r="J139" s="175">
        <f>'2.1'!K139/'2.1'!$B139</f>
        <v>5.9115383598868809E-2</v>
      </c>
      <c r="K139" s="177"/>
    </row>
    <row r="140" spans="1:11" ht="12.75" customHeight="1" x14ac:dyDescent="0.25">
      <c r="A140" s="285">
        <v>2013.11</v>
      </c>
      <c r="B140" s="174">
        <f>'2.1'!C140/'2.1'!$B140</f>
        <v>0.94349745917410821</v>
      </c>
      <c r="C140" s="175">
        <f>'2.1'!D140/'2.1'!$C140</f>
        <v>0.44283155761814502</v>
      </c>
      <c r="D140" s="175">
        <f>'2.1'!E140/'2.1'!$C140</f>
        <v>0.13240865416040265</v>
      </c>
      <c r="E140" s="175">
        <f>'2.1'!F140/'2.1'!$C140</f>
        <v>4.9414994444081314E-4</v>
      </c>
      <c r="F140" s="175">
        <f>'2.1'!G140/'2.1'!$C140</f>
        <v>0.17915942218445652</v>
      </c>
      <c r="G140" s="175">
        <f>'2.1'!H140/'2.1'!$C140</f>
        <v>0.1939107131185045</v>
      </c>
      <c r="H140" s="176"/>
      <c r="I140" s="175">
        <f>'2.1'!J140/'2.1'!$C140</f>
        <v>5.1195502974050601E-2</v>
      </c>
      <c r="J140" s="175">
        <f>'2.1'!K140/'2.1'!$B140</f>
        <v>5.6502540825891762E-2</v>
      </c>
      <c r="K140" s="177"/>
    </row>
    <row r="141" spans="1:11" ht="12.75" customHeight="1" x14ac:dyDescent="0.25">
      <c r="A141" s="285">
        <v>2013.12</v>
      </c>
      <c r="B141" s="174">
        <f>'2.1'!C141/'2.1'!$B141</f>
        <v>0.91411312855630034</v>
      </c>
      <c r="C141" s="175">
        <f>'2.1'!D141/'2.1'!$C141</f>
        <v>0.41939046570419664</v>
      </c>
      <c r="D141" s="175">
        <f>'2.1'!E141/'2.1'!$C141</f>
        <v>0.15500956671963684</v>
      </c>
      <c r="E141" s="175">
        <f>'2.1'!F141/'2.1'!$C141</f>
        <v>4.1205288462350351E-4</v>
      </c>
      <c r="F141" s="175">
        <f>'2.1'!G141/'2.1'!$C141</f>
        <v>0.17083138424438113</v>
      </c>
      <c r="G141" s="175">
        <f>'2.1'!H141/'2.1'!$C141</f>
        <v>0.18837571792615809</v>
      </c>
      <c r="H141" s="176"/>
      <c r="I141" s="175">
        <f>'2.1'!J141/'2.1'!$C141</f>
        <v>6.5980812521003712E-2</v>
      </c>
      <c r="J141" s="175">
        <f>'2.1'!K141/'2.1'!$B141</f>
        <v>8.5886871443699692E-2</v>
      </c>
      <c r="K141" s="177"/>
    </row>
    <row r="142" spans="1:11" ht="12.75" customHeight="1" x14ac:dyDescent="0.25">
      <c r="A142" s="285">
        <v>2014.01</v>
      </c>
      <c r="B142" s="174">
        <f>'2.1'!C142/'2.1'!$B142</f>
        <v>0.97486586377429418</v>
      </c>
      <c r="C142" s="175">
        <f>'2.1'!D142/'2.1'!$C142</f>
        <v>0.44189121145131277</v>
      </c>
      <c r="D142" s="175">
        <f>'2.1'!E142/'2.1'!$C142</f>
        <v>0.11836900649198533</v>
      </c>
      <c r="E142" s="175">
        <f>'2.1'!F142/'2.1'!$C142</f>
        <v>5.116039862028483E-5</v>
      </c>
      <c r="F142" s="175">
        <f>'2.1'!G142/'2.1'!$C142</f>
        <v>0.18852606891574958</v>
      </c>
      <c r="G142" s="175">
        <f>'2.1'!H142/'2.1'!$C142</f>
        <v>0.19550003904346211</v>
      </c>
      <c r="H142" s="176"/>
      <c r="I142" s="175">
        <f>'2.1'!J142/'2.1'!$C142</f>
        <v>5.5662513698869896E-2</v>
      </c>
      <c r="J142" s="175">
        <f>'2.1'!K142/'2.1'!$B142</f>
        <v>2.5134136225705855E-2</v>
      </c>
      <c r="K142" s="177"/>
    </row>
    <row r="143" spans="1:11" ht="12.75" customHeight="1" x14ac:dyDescent="0.25">
      <c r="A143" s="285">
        <v>2014.02</v>
      </c>
      <c r="B143" s="174">
        <f>'2.1'!C143/'2.1'!$B143</f>
        <v>0.95409844779927699</v>
      </c>
      <c r="C143" s="175">
        <f>'2.1'!D143/'2.1'!$C143</f>
        <v>0.46511863488212485</v>
      </c>
      <c r="D143" s="175">
        <f>'2.1'!E143/'2.1'!$C143</f>
        <v>0.13109730618157506</v>
      </c>
      <c r="E143" s="175">
        <f>'2.1'!F143/'2.1'!$C143</f>
        <v>4.6091468773029907E-4</v>
      </c>
      <c r="F143" s="175">
        <f>'2.1'!G143/'2.1'!$C143</f>
        <v>0.17753319472126056</v>
      </c>
      <c r="G143" s="175">
        <f>'2.1'!H143/'2.1'!$C143</f>
        <v>0.17824735923741411</v>
      </c>
      <c r="H143" s="176"/>
      <c r="I143" s="175">
        <f>'2.1'!J143/'2.1'!$C143</f>
        <v>4.7542590289895076E-2</v>
      </c>
      <c r="J143" s="175">
        <f>'2.1'!K143/'2.1'!$B143</f>
        <v>4.5901552200722937E-2</v>
      </c>
      <c r="K143" s="177"/>
    </row>
    <row r="144" spans="1:11" ht="12.75" customHeight="1" x14ac:dyDescent="0.25">
      <c r="A144" s="285">
        <v>2014.03</v>
      </c>
      <c r="B144" s="174">
        <f>'2.1'!C144/'2.1'!$B144</f>
        <v>0.95978029494790673</v>
      </c>
      <c r="C144" s="175">
        <f>'2.1'!D144/'2.1'!$C144</f>
        <v>0.44861823210296775</v>
      </c>
      <c r="D144" s="175">
        <f>'2.1'!E144/'2.1'!$C144</f>
        <v>0.11496223805978087</v>
      </c>
      <c r="E144" s="175">
        <f>'2.1'!F144/'2.1'!$C144</f>
        <v>3.5953621955111159E-4</v>
      </c>
      <c r="F144" s="175">
        <f>'2.1'!G144/'2.1'!$C144</f>
        <v>0.19723433677268376</v>
      </c>
      <c r="G144" s="175">
        <f>'2.1'!H144/'2.1'!$C144</f>
        <v>0.19256462078502284</v>
      </c>
      <c r="H144" s="176"/>
      <c r="I144" s="175">
        <f>'2.1'!J144/'2.1'!$C144</f>
        <v>4.6261036059993613E-2</v>
      </c>
      <c r="J144" s="175">
        <f>'2.1'!K144/'2.1'!$B144</f>
        <v>4.0219705052093171E-2</v>
      </c>
      <c r="K144" s="177"/>
    </row>
    <row r="145" spans="1:11" ht="12.75" customHeight="1" x14ac:dyDescent="0.25">
      <c r="A145" s="285">
        <v>2014.04</v>
      </c>
      <c r="B145" s="174">
        <f>'2.1'!C145/'2.1'!$B145</f>
        <v>0.93891924428487261</v>
      </c>
      <c r="C145" s="175">
        <f>'2.1'!D145/'2.1'!$C145</f>
        <v>0.45687010580159326</v>
      </c>
      <c r="D145" s="175">
        <f>'2.1'!E145/'2.1'!$C145</f>
        <v>0.12439079997923246</v>
      </c>
      <c r="E145" s="175">
        <f>'2.1'!F145/'2.1'!$C145</f>
        <v>1.5688522998923249E-3</v>
      </c>
      <c r="F145" s="175">
        <f>'2.1'!G145/'2.1'!$C145</f>
        <v>0.19040675035383828</v>
      </c>
      <c r="G145" s="175">
        <f>'2.1'!H145/'2.1'!$C145</f>
        <v>0.18323291926166876</v>
      </c>
      <c r="H145" s="176"/>
      <c r="I145" s="175">
        <f>'2.1'!J145/'2.1'!$C145</f>
        <v>4.3530572303774953E-2</v>
      </c>
      <c r="J145" s="175">
        <f>'2.1'!K145/'2.1'!$B145</f>
        <v>6.1080755715127451E-2</v>
      </c>
      <c r="K145" s="177"/>
    </row>
    <row r="146" spans="1:11" ht="12.75" customHeight="1" x14ac:dyDescent="0.25">
      <c r="A146" s="285">
        <v>2014.05</v>
      </c>
      <c r="B146" s="174">
        <f>'2.1'!C146/'2.1'!$B146</f>
        <v>0.93479635589201449</v>
      </c>
      <c r="C146" s="175">
        <f>'2.1'!D146/'2.1'!$C146</f>
        <v>0.42618445890884332</v>
      </c>
      <c r="D146" s="175">
        <f>'2.1'!E146/'2.1'!$C146</f>
        <v>0.15790722383256139</v>
      </c>
      <c r="E146" s="175">
        <f>'2.1'!F146/'2.1'!$C146</f>
        <v>2.8470338239996692E-4</v>
      </c>
      <c r="F146" s="175">
        <f>'2.1'!G146/'2.1'!$C146</f>
        <v>0.17839348895742857</v>
      </c>
      <c r="G146" s="175">
        <f>'2.1'!H146/'2.1'!$C146</f>
        <v>0.18671796829064502</v>
      </c>
      <c r="H146" s="176"/>
      <c r="I146" s="175">
        <f>'2.1'!J146/'2.1'!$C146</f>
        <v>5.0512156628121675E-2</v>
      </c>
      <c r="J146" s="175">
        <f>'2.1'!K146/'2.1'!$B146</f>
        <v>6.5203644107985584E-2</v>
      </c>
      <c r="K146" s="177"/>
    </row>
    <row r="147" spans="1:11" ht="12.75" customHeight="1" x14ac:dyDescent="0.25">
      <c r="A147" s="285">
        <v>2014.06</v>
      </c>
      <c r="B147" s="174">
        <f>'2.1'!C147/'2.1'!$B147</f>
        <v>0.94281746166485447</v>
      </c>
      <c r="C147" s="175">
        <f>'2.1'!D147/'2.1'!$C147</f>
        <v>0.47362910251071821</v>
      </c>
      <c r="D147" s="175">
        <f>'2.1'!E147/'2.1'!$C147</f>
        <v>0.10821614916769381</v>
      </c>
      <c r="E147" s="175">
        <f>'2.1'!F147/'2.1'!$C147</f>
        <v>1.040579790480006E-4</v>
      </c>
      <c r="F147" s="175">
        <f>'2.1'!G147/'2.1'!$C147</f>
        <v>0.21010749836486245</v>
      </c>
      <c r="G147" s="175">
        <f>'2.1'!H147/'2.1'!$C147</f>
        <v>0.16880793203935215</v>
      </c>
      <c r="H147" s="176"/>
      <c r="I147" s="175">
        <f>'2.1'!J147/'2.1'!$C147</f>
        <v>3.9135259938325319E-2</v>
      </c>
      <c r="J147" s="175">
        <f>'2.1'!K147/'2.1'!$B147</f>
        <v>5.7182538335145534E-2</v>
      </c>
      <c r="K147" s="177"/>
    </row>
    <row r="148" spans="1:11" ht="12.75" customHeight="1" x14ac:dyDescent="0.25">
      <c r="A148" s="285">
        <v>2014.07</v>
      </c>
      <c r="B148" s="174">
        <f>'2.1'!C148/'2.1'!$B148</f>
        <v>0.92003161325360716</v>
      </c>
      <c r="C148" s="175">
        <f>'2.1'!D148/'2.1'!$C148</f>
        <v>0.44340083381551731</v>
      </c>
      <c r="D148" s="175">
        <f>'2.1'!E148/'2.1'!$C148</f>
        <v>0.14918917892047251</v>
      </c>
      <c r="E148" s="175">
        <f>'2.1'!F148/'2.1'!$C148</f>
        <v>5.2222307533389422E-4</v>
      </c>
      <c r="F148" s="175">
        <f>'2.1'!G148/'2.1'!$C148</f>
        <v>0.179443684999157</v>
      </c>
      <c r="G148" s="175">
        <f>'2.1'!H148/'2.1'!$C148</f>
        <v>0.17644530529568633</v>
      </c>
      <c r="H148" s="176"/>
      <c r="I148" s="175">
        <f>'2.1'!J148/'2.1'!$C148</f>
        <v>5.0998773893832977E-2</v>
      </c>
      <c r="J148" s="175">
        <f>'2.1'!K148/'2.1'!$B148</f>
        <v>7.9968386746392853E-2</v>
      </c>
      <c r="K148" s="177"/>
    </row>
    <row r="149" spans="1:11" ht="12.75" customHeight="1" x14ac:dyDescent="0.25">
      <c r="A149" s="285">
        <v>2014.08</v>
      </c>
      <c r="B149" s="174">
        <f>'2.1'!C149/'2.1'!$B149</f>
        <v>0.93443043650609503</v>
      </c>
      <c r="C149" s="175">
        <f>'2.1'!D149/'2.1'!$C149</f>
        <v>0.43858916428131517</v>
      </c>
      <c r="D149" s="175">
        <f>'2.1'!E149/'2.1'!$C149</f>
        <v>0.13278370525670849</v>
      </c>
      <c r="E149" s="175">
        <f>'2.1'!F149/'2.1'!$C149</f>
        <v>7.2996544032472694E-5</v>
      </c>
      <c r="F149" s="175">
        <f>'2.1'!G149/'2.1'!$C149</f>
        <v>0.18497244480184832</v>
      </c>
      <c r="G149" s="175">
        <f>'2.1'!H149/'2.1'!$C149</f>
        <v>0.19423702257069098</v>
      </c>
      <c r="H149" s="176"/>
      <c r="I149" s="175">
        <f>'2.1'!J149/'2.1'!$C149</f>
        <v>4.9344666545404654E-2</v>
      </c>
      <c r="J149" s="175">
        <f>'2.1'!K149/'2.1'!$B149</f>
        <v>6.556956349390497E-2</v>
      </c>
      <c r="K149" s="177"/>
    </row>
    <row r="150" spans="1:11" ht="12.75" customHeight="1" x14ac:dyDescent="0.25">
      <c r="A150" s="285">
        <v>2014.09</v>
      </c>
      <c r="B150" s="174">
        <f>'2.1'!C150/'2.1'!$B150</f>
        <v>0.92364762491954533</v>
      </c>
      <c r="C150" s="175">
        <f>'2.1'!D150/'2.1'!$C150</f>
        <v>0.4439735861438211</v>
      </c>
      <c r="D150" s="175">
        <f>'2.1'!E150/'2.1'!$C150</f>
        <v>0.14430098544733477</v>
      </c>
      <c r="E150" s="175">
        <f>'2.1'!F150/'2.1'!$C150</f>
        <v>5.6211076256853522E-4</v>
      </c>
      <c r="F150" s="175">
        <f>'2.1'!G150/'2.1'!$C150</f>
        <v>0.18089802197244806</v>
      </c>
      <c r="G150" s="175">
        <f>'2.1'!H150/'2.1'!$C150</f>
        <v>0.17656994742273105</v>
      </c>
      <c r="H150" s="176"/>
      <c r="I150" s="175">
        <f>'2.1'!J150/'2.1'!$C150</f>
        <v>5.3695348251096481E-2</v>
      </c>
      <c r="J150" s="175">
        <f>'2.1'!K150/'2.1'!$B150</f>
        <v>7.6352375080454671E-2</v>
      </c>
      <c r="K150" s="177"/>
    </row>
    <row r="151" spans="1:11" ht="12.75" customHeight="1" x14ac:dyDescent="0.25">
      <c r="A151" s="285">
        <v>2014.1</v>
      </c>
      <c r="B151" s="174">
        <f>'2.1'!C151/'2.1'!$B151</f>
        <v>0.91701577668463596</v>
      </c>
      <c r="C151" s="175">
        <f>'2.1'!D151/'2.1'!$C151</f>
        <v>0.42139354193439066</v>
      </c>
      <c r="D151" s="175">
        <f>'2.1'!E151/'2.1'!$C151</f>
        <v>0.15489224561282494</v>
      </c>
      <c r="E151" s="175">
        <f>'2.1'!F151/'2.1'!$C151</f>
        <v>5.1133100510281353E-4</v>
      </c>
      <c r="F151" s="175">
        <f>'2.1'!G151/'2.1'!$C151</f>
        <v>0.17144639946497681</v>
      </c>
      <c r="G151" s="175">
        <f>'2.1'!H151/'2.1'!$C151</f>
        <v>0.20166178827897377</v>
      </c>
      <c r="H151" s="176"/>
      <c r="I151" s="175">
        <f>'2.1'!J151/'2.1'!$C151</f>
        <v>5.009469370373091E-2</v>
      </c>
      <c r="J151" s="175">
        <f>'2.1'!K151/'2.1'!$B151</f>
        <v>8.2984223315364036E-2</v>
      </c>
      <c r="K151" s="177"/>
    </row>
    <row r="152" spans="1:11" ht="12.75" customHeight="1" x14ac:dyDescent="0.25">
      <c r="A152" s="285">
        <v>2014.11</v>
      </c>
      <c r="B152" s="174">
        <f>'2.1'!C152/'2.1'!$B152</f>
        <v>0.93738073385640508</v>
      </c>
      <c r="C152" s="175">
        <f>'2.1'!D152/'2.1'!$C152</f>
        <v>0.46024617148432828</v>
      </c>
      <c r="D152" s="175">
        <f>'2.1'!E152/'2.1'!$C152</f>
        <v>0.13510020759849042</v>
      </c>
      <c r="E152" s="175">
        <f>'2.1'!F152/'2.1'!$C152</f>
        <v>4.1205183278820556E-4</v>
      </c>
      <c r="F152" s="175">
        <f>'2.1'!G152/'2.1'!$C152</f>
        <v>0.16996267570472379</v>
      </c>
      <c r="G152" s="175">
        <f>'2.1'!H152/'2.1'!$C152</f>
        <v>0.18610645839296791</v>
      </c>
      <c r="H152" s="176"/>
      <c r="I152" s="175">
        <f>'2.1'!J152/'2.1'!$C152</f>
        <v>4.817243498670145E-2</v>
      </c>
      <c r="J152" s="175">
        <f>'2.1'!K152/'2.1'!$B152</f>
        <v>6.2619266143594948E-2</v>
      </c>
      <c r="K152" s="177"/>
    </row>
    <row r="153" spans="1:11" ht="12.75" customHeight="1" x14ac:dyDescent="0.25">
      <c r="A153" s="285">
        <v>2014.12</v>
      </c>
      <c r="B153" s="174">
        <f>'2.1'!C153/'2.1'!$B153</f>
        <v>0.90661424706615612</v>
      </c>
      <c r="C153" s="175">
        <f>'2.1'!D153/'2.1'!$C153</f>
        <v>0.42773512584164702</v>
      </c>
      <c r="D153" s="175">
        <f>'2.1'!E153/'2.1'!$C153</f>
        <v>0.1642496772408128</v>
      </c>
      <c r="E153" s="175">
        <f>'2.1'!F153/'2.1'!$C153</f>
        <v>5.6600253198477797E-4</v>
      </c>
      <c r="F153" s="175">
        <f>'2.1'!G153/'2.1'!$C153</f>
        <v>0.1847472335374031</v>
      </c>
      <c r="G153" s="175">
        <f>'2.1'!H153/'2.1'!$C153</f>
        <v>0.18639139575973945</v>
      </c>
      <c r="H153" s="176"/>
      <c r="I153" s="175">
        <f>'2.1'!J153/'2.1'!$C153</f>
        <v>3.6310565088412856E-2</v>
      </c>
      <c r="J153" s="175">
        <f>'2.1'!K153/'2.1'!$B153</f>
        <v>9.3385752933843907E-2</v>
      </c>
      <c r="K153" s="177"/>
    </row>
    <row r="154" spans="1:11" ht="12.75" customHeight="1" x14ac:dyDescent="0.25">
      <c r="A154" s="285">
        <v>2015.01</v>
      </c>
      <c r="B154" s="174">
        <f>'2.1'!C154/'2.1'!$B154</f>
        <v>0.9428937544949143</v>
      </c>
      <c r="C154" s="175">
        <f>'2.1'!D154/'2.1'!$C154</f>
        <v>0.46508399362120256</v>
      </c>
      <c r="D154" s="175">
        <f>'2.1'!E154/'2.1'!$C154</f>
        <v>0.11446604004646684</v>
      </c>
      <c r="E154" s="175">
        <f>'2.1'!F154/'2.1'!$C154</f>
        <v>1.0290986730075287E-5</v>
      </c>
      <c r="F154" s="175">
        <f>'2.1'!G154/'2.1'!$C154</f>
        <v>0.18957753078064399</v>
      </c>
      <c r="G154" s="175">
        <f>'2.1'!H154/'2.1'!$C154</f>
        <v>0.17919594301053335</v>
      </c>
      <c r="H154" s="176"/>
      <c r="I154" s="175">
        <f>'2.1'!J154/'2.1'!$C154</f>
        <v>5.1666201554423287E-2</v>
      </c>
      <c r="J154" s="175">
        <f>'2.1'!K154/'2.1'!$B154</f>
        <v>5.7106245505085675E-2</v>
      </c>
      <c r="K154" s="177"/>
    </row>
    <row r="155" spans="1:11" ht="12.75" customHeight="1" x14ac:dyDescent="0.25">
      <c r="A155" s="285">
        <v>2015.02</v>
      </c>
      <c r="B155" s="174">
        <f>'2.1'!C155/'2.1'!$B155</f>
        <v>0.94637525423672009</v>
      </c>
      <c r="C155" s="175">
        <f>'2.1'!D155/'2.1'!$C155</f>
        <v>0.43451091747047121</v>
      </c>
      <c r="D155" s="175">
        <f>'2.1'!E155/'2.1'!$C155</f>
        <v>0.14189819332863224</v>
      </c>
      <c r="E155" s="175">
        <f>'2.1'!F155/'2.1'!$C155</f>
        <v>9.8376860503185833E-7</v>
      </c>
      <c r="F155" s="175">
        <f>'2.1'!G155/'2.1'!$C155</f>
        <v>0.18428386367642985</v>
      </c>
      <c r="G155" s="175">
        <f>'2.1'!H155/'2.1'!$C155</f>
        <v>0.18987068558440576</v>
      </c>
      <c r="H155" s="176"/>
      <c r="I155" s="175">
        <f>'2.1'!J155/'2.1'!$C155</f>
        <v>4.9435356171455912E-2</v>
      </c>
      <c r="J155" s="175">
        <f>'2.1'!K155/'2.1'!$B155</f>
        <v>5.3624745763279941E-2</v>
      </c>
      <c r="K155" s="177"/>
    </row>
    <row r="156" spans="1:11" ht="12.75" customHeight="1" x14ac:dyDescent="0.25">
      <c r="A156" s="285">
        <v>2015.03</v>
      </c>
      <c r="B156" s="174">
        <f>'2.1'!C156/'2.1'!$B156</f>
        <v>0.89420696265611088</v>
      </c>
      <c r="C156" s="175">
        <f>'2.1'!D156/'2.1'!$C156</f>
        <v>0.46956170185934548</v>
      </c>
      <c r="D156" s="175">
        <f>'2.1'!E156/'2.1'!$C156</f>
        <v>0.13883891977701204</v>
      </c>
      <c r="E156" s="175">
        <f>'2.1'!F156/'2.1'!$C156</f>
        <v>1.3834747098597608E-3</v>
      </c>
      <c r="F156" s="175">
        <f>'2.1'!G156/'2.1'!$C156</f>
        <v>0.17655993264369776</v>
      </c>
      <c r="G156" s="175">
        <f>'2.1'!H156/'2.1'!$C156</f>
        <v>0.16598914732707493</v>
      </c>
      <c r="H156" s="176"/>
      <c r="I156" s="175">
        <f>'2.1'!J156/'2.1'!$C156</f>
        <v>4.7666823683009958E-2</v>
      </c>
      <c r="J156" s="175">
        <f>'2.1'!K156/'2.1'!$B156</f>
        <v>0.10579303734388915</v>
      </c>
      <c r="K156" s="177"/>
    </row>
    <row r="157" spans="1:11" ht="12.75" customHeight="1" x14ac:dyDescent="0.25">
      <c r="A157" s="285">
        <v>2015.04</v>
      </c>
      <c r="B157" s="174">
        <f>'2.1'!C157/'2.1'!$B157</f>
        <v>0.92616630038295922</v>
      </c>
      <c r="C157" s="175">
        <f>'2.1'!D157/'2.1'!$C157</f>
        <v>0.44578358494571796</v>
      </c>
      <c r="D157" s="175">
        <f>'2.1'!E157/'2.1'!$C157</f>
        <v>0.13811794032648714</v>
      </c>
      <c r="E157" s="175">
        <f>'2.1'!F157/'2.1'!$C157</f>
        <v>7.6256389000015903E-4</v>
      </c>
      <c r="F157" s="175">
        <f>'2.1'!G157/'2.1'!$C157</f>
        <v>0.19035501104128968</v>
      </c>
      <c r="G157" s="175">
        <f>'2.1'!H157/'2.1'!$C157</f>
        <v>0.18113058762191275</v>
      </c>
      <c r="H157" s="176"/>
      <c r="I157" s="175">
        <f>'2.1'!J157/'2.1'!$C157</f>
        <v>4.3850312174592475E-2</v>
      </c>
      <c r="J157" s="175">
        <f>'2.1'!K157/'2.1'!$B157</f>
        <v>7.3833699617040685E-2</v>
      </c>
      <c r="K157" s="177"/>
    </row>
    <row r="158" spans="1:11" ht="12.75" customHeight="1" x14ac:dyDescent="0.25">
      <c r="A158" s="285">
        <v>2015.05</v>
      </c>
      <c r="B158" s="174">
        <f>'2.1'!C158/'2.1'!$B158</f>
        <v>0.91263155588540568</v>
      </c>
      <c r="C158" s="175">
        <f>'2.1'!D158/'2.1'!$C158</f>
        <v>0.44036171422655607</v>
      </c>
      <c r="D158" s="175">
        <f>'2.1'!E158/'2.1'!$C158</f>
        <v>0.16100394152676772</v>
      </c>
      <c r="E158" s="175">
        <f>'2.1'!F158/'2.1'!$C158</f>
        <v>1.5604064858895745E-4</v>
      </c>
      <c r="F158" s="175">
        <f>'2.1'!G158/'2.1'!$C158</f>
        <v>0.17791184603589236</v>
      </c>
      <c r="G158" s="175">
        <f>'2.1'!H158/'2.1'!$C158</f>
        <v>0.17511361709725384</v>
      </c>
      <c r="H158" s="176"/>
      <c r="I158" s="175">
        <f>'2.1'!J158/'2.1'!$C158</f>
        <v>4.5452840464941122E-2</v>
      </c>
      <c r="J158" s="175">
        <f>'2.1'!K158/'2.1'!$B158</f>
        <v>8.736844411459431E-2</v>
      </c>
      <c r="K158" s="177"/>
    </row>
    <row r="159" spans="1:11" ht="12.75" customHeight="1" x14ac:dyDescent="0.25">
      <c r="A159" s="285">
        <v>2015.06</v>
      </c>
      <c r="B159" s="174">
        <f>'2.1'!C159/'2.1'!$B159</f>
        <v>0.93432658378902622</v>
      </c>
      <c r="C159" s="175">
        <f>'2.1'!D159/'2.1'!$C159</f>
        <v>0.4757724845072579</v>
      </c>
      <c r="D159" s="175">
        <f>'2.1'!E159/'2.1'!$C159</f>
        <v>0.11979937765935819</v>
      </c>
      <c r="E159" s="175">
        <f>'2.1'!F159/'2.1'!$C159</f>
        <v>2.5113669250584193E-5</v>
      </c>
      <c r="F159" s="175">
        <f>'2.1'!G159/'2.1'!$C159</f>
        <v>0.20342670037479163</v>
      </c>
      <c r="G159" s="175">
        <f>'2.1'!H159/'2.1'!$C159</f>
        <v>0.16674519671178356</v>
      </c>
      <c r="H159" s="176"/>
      <c r="I159" s="175">
        <f>'2.1'!J159/'2.1'!$C159</f>
        <v>3.4231127077558189E-2</v>
      </c>
      <c r="J159" s="175">
        <f>'2.1'!K159/'2.1'!$B159</f>
        <v>6.5673416210973723E-2</v>
      </c>
      <c r="K159" s="177"/>
    </row>
    <row r="160" spans="1:11" ht="12.75" customHeight="1" x14ac:dyDescent="0.25">
      <c r="A160" s="285">
        <v>2015.07</v>
      </c>
      <c r="B160" s="174">
        <f>'2.1'!C160/'2.1'!$B160</f>
        <v>0.91370624668657952</v>
      </c>
      <c r="C160" s="175">
        <f>'2.1'!D160/'2.1'!$C160</f>
        <v>0.44701988160756717</v>
      </c>
      <c r="D160" s="175">
        <f>'2.1'!E160/'2.1'!$C160</f>
        <v>0.14765373255990025</v>
      </c>
      <c r="E160" s="175">
        <f>'2.1'!F160/'2.1'!$C160</f>
        <v>1.3826130395834895E-3</v>
      </c>
      <c r="F160" s="175">
        <f>'2.1'!G160/'2.1'!$C160</f>
        <v>0.17922740658871011</v>
      </c>
      <c r="G160" s="175">
        <f>'2.1'!H160/'2.1'!$C160</f>
        <v>0.18019962271787476</v>
      </c>
      <c r="H160" s="176"/>
      <c r="I160" s="175">
        <f>'2.1'!J160/'2.1'!$C160</f>
        <v>4.451674348636421E-2</v>
      </c>
      <c r="J160" s="175">
        <f>'2.1'!K160/'2.1'!$B160</f>
        <v>8.6293753313420485E-2</v>
      </c>
      <c r="K160" s="177"/>
    </row>
    <row r="161" spans="1:11" ht="12.75" customHeight="1" x14ac:dyDescent="0.25">
      <c r="A161" s="285">
        <v>2015.08</v>
      </c>
      <c r="B161" s="174">
        <f>'2.1'!C161/'2.1'!$B161</f>
        <v>0.92580237064971271</v>
      </c>
      <c r="C161" s="175">
        <f>'2.1'!D161/'2.1'!$C161</f>
        <v>0.4586310741298425</v>
      </c>
      <c r="D161" s="175">
        <f>'2.1'!E161/'2.1'!$C161</f>
        <v>0.14187838539626724</v>
      </c>
      <c r="E161" s="175">
        <f>'2.1'!F161/'2.1'!$C161</f>
        <v>1.1692038099216952E-3</v>
      </c>
      <c r="F161" s="175">
        <f>'2.1'!G161/'2.1'!$C161</f>
        <v>0.18562633638834974</v>
      </c>
      <c r="G161" s="175">
        <f>'2.1'!H161/'2.1'!$C161</f>
        <v>0.16302124585483882</v>
      </c>
      <c r="H161" s="176"/>
      <c r="I161" s="175">
        <f>'2.1'!J161/'2.1'!$C161</f>
        <v>4.9673754420779911E-2</v>
      </c>
      <c r="J161" s="175">
        <f>'2.1'!K161/'2.1'!$B161</f>
        <v>7.4197629350287259E-2</v>
      </c>
      <c r="K161" s="177"/>
    </row>
    <row r="162" spans="1:11" ht="12.75" customHeight="1" x14ac:dyDescent="0.25">
      <c r="A162" s="285">
        <v>2015.09</v>
      </c>
      <c r="B162" s="174">
        <f>'2.1'!C162/'2.1'!$B162</f>
        <v>0.91206069170160853</v>
      </c>
      <c r="C162" s="175">
        <f>'2.1'!D162/'2.1'!$C162</f>
        <v>0.45163959455865405</v>
      </c>
      <c r="D162" s="175">
        <f>'2.1'!E162/'2.1'!$C162</f>
        <v>0.14877721693194659</v>
      </c>
      <c r="E162" s="175">
        <f>'2.1'!F162/'2.1'!$C162</f>
        <v>1.2101886627837435E-4</v>
      </c>
      <c r="F162" s="175">
        <f>'2.1'!G162/'2.1'!$C162</f>
        <v>0.17511992828928577</v>
      </c>
      <c r="G162" s="175">
        <f>'2.1'!H162/'2.1'!$C162</f>
        <v>0.17570672907112392</v>
      </c>
      <c r="H162" s="176"/>
      <c r="I162" s="175">
        <f>'2.1'!J162/'2.1'!$C162</f>
        <v>4.8635512282711332E-2</v>
      </c>
      <c r="J162" s="175">
        <f>'2.1'!K162/'2.1'!$B162</f>
        <v>8.7939308298391444E-2</v>
      </c>
      <c r="K162" s="177"/>
    </row>
    <row r="163" spans="1:11" ht="12.75" customHeight="1" x14ac:dyDescent="0.25">
      <c r="A163" s="285">
        <v>2015.1</v>
      </c>
      <c r="B163" s="174">
        <f>'2.1'!C163/'2.1'!$B163</f>
        <v>0.93934195877088167</v>
      </c>
      <c r="C163" s="175">
        <f>'2.1'!D163/'2.1'!$C163</f>
        <v>0.44383355769311506</v>
      </c>
      <c r="D163" s="175">
        <f>'2.1'!E163/'2.1'!$C163</f>
        <v>0.15751456006358575</v>
      </c>
      <c r="E163" s="175">
        <f>'2.1'!F163/'2.1'!$C163</f>
        <v>1.006120684106092E-3</v>
      </c>
      <c r="F163" s="175">
        <f>'2.1'!G163/'2.1'!$C163</f>
        <v>0.17902511243643529</v>
      </c>
      <c r="G163" s="175">
        <f>'2.1'!H163/'2.1'!$C163</f>
        <v>0.17181714631149719</v>
      </c>
      <c r="H163" s="176"/>
      <c r="I163" s="175">
        <f>'2.1'!J163/'2.1'!$C163</f>
        <v>4.6803502811260722E-2</v>
      </c>
      <c r="J163" s="175">
        <f>'2.1'!K163/'2.1'!$B163</f>
        <v>6.0658041229118283E-2</v>
      </c>
      <c r="K163" s="177"/>
    </row>
    <row r="164" spans="1:11" ht="12.75" customHeight="1" x14ac:dyDescent="0.25">
      <c r="A164" s="285">
        <v>2015.11</v>
      </c>
      <c r="B164" s="174">
        <f>'2.1'!C164/'2.1'!$B164</f>
        <v>0.93799563207667191</v>
      </c>
      <c r="C164" s="175">
        <f>'2.1'!D164/'2.1'!$C164</f>
        <v>0.44824979796666881</v>
      </c>
      <c r="D164" s="175">
        <f>'2.1'!E164/'2.1'!$C164</f>
        <v>0.14722437284898079</v>
      </c>
      <c r="E164" s="175">
        <f>'2.1'!F164/'2.1'!$C164</f>
        <v>8.7029742697130859E-4</v>
      </c>
      <c r="F164" s="175">
        <f>'2.1'!G164/'2.1'!$C164</f>
        <v>0.18297720837972095</v>
      </c>
      <c r="G164" s="175">
        <f>'2.1'!H164/'2.1'!$C164</f>
        <v>0.16912309057309652</v>
      </c>
      <c r="H164" s="176"/>
      <c r="I164" s="175">
        <f>'2.1'!J164/'2.1'!$C164</f>
        <v>5.1555232804561722E-2</v>
      </c>
      <c r="J164" s="175">
        <f>'2.1'!K164/'2.1'!$B164</f>
        <v>6.2004367923328106E-2</v>
      </c>
      <c r="K164" s="177"/>
    </row>
    <row r="165" spans="1:11" ht="12.75" customHeight="1" x14ac:dyDescent="0.25">
      <c r="A165" s="285">
        <v>2015.12</v>
      </c>
      <c r="B165" s="174">
        <f>'2.1'!C165/'2.1'!$B165</f>
        <v>0.90173252289836792</v>
      </c>
      <c r="C165" s="175">
        <f>'2.1'!D165/'2.1'!$C165</f>
        <v>0.42034979910186721</v>
      </c>
      <c r="D165" s="175">
        <f>'2.1'!E165/'2.1'!$C165</f>
        <v>0.16083482060606288</v>
      </c>
      <c r="E165" s="175">
        <f>'2.1'!F165/'2.1'!$C165</f>
        <v>2.2806916329975416E-3</v>
      </c>
      <c r="F165" s="175">
        <f>'2.1'!G165/'2.1'!$C165</f>
        <v>0.17065547319466182</v>
      </c>
      <c r="G165" s="175">
        <f>'2.1'!H165/'2.1'!$C165</f>
        <v>0.21349264986405178</v>
      </c>
      <c r="H165" s="176"/>
      <c r="I165" s="175">
        <f>'2.1'!J165/'2.1'!$C165</f>
        <v>3.238656560035881E-2</v>
      </c>
      <c r="J165" s="175">
        <f>'2.1'!K165/'2.1'!$B165</f>
        <v>9.8267477101632167E-2</v>
      </c>
      <c r="K165" s="177"/>
    </row>
    <row r="166" spans="1:11" ht="12.75" customHeight="1" x14ac:dyDescent="0.25">
      <c r="A166" s="285">
        <v>2016.01</v>
      </c>
      <c r="B166" s="174">
        <f>'2.1'!C166/'2.1'!$B166</f>
        <v>0.97179100681879593</v>
      </c>
      <c r="C166" s="175">
        <f>'2.1'!D166/'2.1'!$C166</f>
        <v>0.42753807884962686</v>
      </c>
      <c r="D166" s="175">
        <f>'2.1'!E166/'2.1'!$C166</f>
        <v>0.10577980713531196</v>
      </c>
      <c r="E166" s="175">
        <f>'2.1'!F166/'2.1'!$C166</f>
        <v>1.8673118206290253E-4</v>
      </c>
      <c r="F166" s="175">
        <f>'2.1'!G166/'2.1'!$C166</f>
        <v>0.22938221964766417</v>
      </c>
      <c r="G166" s="175">
        <f>'2.1'!H166/'2.1'!$C166</f>
        <v>0.1896848059426858</v>
      </c>
      <c r="H166" s="176"/>
      <c r="I166" s="175">
        <f>'2.1'!J166/'2.1'!$C166</f>
        <v>4.7428357242648315E-2</v>
      </c>
      <c r="J166" s="175">
        <f>'2.1'!K166/'2.1'!$B166</f>
        <v>2.8208993181204071E-2</v>
      </c>
      <c r="K166" s="177"/>
    </row>
    <row r="167" spans="1:11" ht="12.75" customHeight="1" x14ac:dyDescent="0.25">
      <c r="A167" s="285">
        <v>2016.02</v>
      </c>
      <c r="B167" s="174">
        <f>'2.1'!C167/'2.1'!$B167</f>
        <v>0.95063538750286625</v>
      </c>
      <c r="C167" s="175">
        <f>'2.1'!D167/'2.1'!$C167</f>
        <v>0.45169455437731337</v>
      </c>
      <c r="D167" s="175">
        <f>'2.1'!E167/'2.1'!$C167</f>
        <v>0.1387759781543785</v>
      </c>
      <c r="E167" s="175">
        <f>'2.1'!F167/'2.1'!$C167</f>
        <v>6.3726322246739986E-4</v>
      </c>
      <c r="F167" s="175">
        <f>'2.1'!G167/'2.1'!$C167</f>
        <v>0.17799000032756521</v>
      </c>
      <c r="G167" s="175">
        <f>'2.1'!H167/'2.1'!$C167</f>
        <v>0.18261313655597941</v>
      </c>
      <c r="H167" s="176"/>
      <c r="I167" s="175">
        <f>'2.1'!J167/'2.1'!$C167</f>
        <v>4.8289067362296052E-2</v>
      </c>
      <c r="J167" s="175">
        <f>'2.1'!K167/'2.1'!$B167</f>
        <v>4.9364612497133746E-2</v>
      </c>
      <c r="K167" s="177"/>
    </row>
    <row r="168" spans="1:11" ht="12.75" customHeight="1" x14ac:dyDescent="0.25">
      <c r="A168" s="285">
        <v>2016.03</v>
      </c>
      <c r="B168" s="174">
        <f>'2.1'!C168/'2.1'!$B168</f>
        <v>0.9271585369765496</v>
      </c>
      <c r="C168" s="175">
        <f>'2.1'!D168/'2.1'!$C168</f>
        <v>0.46316893317856067</v>
      </c>
      <c r="D168" s="175">
        <f>'2.1'!E168/'2.1'!$C168</f>
        <v>0.13789952267844083</v>
      </c>
      <c r="E168" s="175">
        <f>'2.1'!F168/'2.1'!$C168</f>
        <v>1.7310511930652965E-3</v>
      </c>
      <c r="F168" s="175">
        <f>'2.1'!G168/'2.1'!$C168</f>
        <v>0.15449184520990336</v>
      </c>
      <c r="G168" s="175">
        <f>'2.1'!H168/'2.1'!$C168</f>
        <v>0.19730165982875594</v>
      </c>
      <c r="H168" s="176"/>
      <c r="I168" s="175">
        <f>'2.1'!J168/'2.1'!$C168</f>
        <v>4.5406987911273781E-2</v>
      </c>
      <c r="J168" s="175">
        <f>'2.1'!K168/'2.1'!$B168</f>
        <v>7.2841463023450542E-2</v>
      </c>
      <c r="K168" s="177"/>
    </row>
    <row r="169" spans="1:11" ht="12.75" customHeight="1" x14ac:dyDescent="0.25">
      <c r="A169" s="285">
        <v>2016.04</v>
      </c>
      <c r="B169" s="174">
        <f>'2.1'!C169/'2.1'!$B169</f>
        <v>0.93860357660873561</v>
      </c>
      <c r="C169" s="175">
        <f>'2.1'!D169/'2.1'!$C169</f>
        <v>0.44992389051338044</v>
      </c>
      <c r="D169" s="175">
        <f>'2.1'!E169/'2.1'!$C169</f>
        <v>0.13440842802679792</v>
      </c>
      <c r="E169" s="175">
        <f>'2.1'!F169/'2.1'!$C169</f>
        <v>3.3775030536328976E-3</v>
      </c>
      <c r="F169" s="175">
        <f>'2.1'!G169/'2.1'!$C169</f>
        <v>0.19516878261835138</v>
      </c>
      <c r="G169" s="175">
        <f>'2.1'!H169/'2.1'!$C169</f>
        <v>0.17946686345634227</v>
      </c>
      <c r="H169" s="176"/>
      <c r="I169" s="175">
        <f>'2.1'!J169/'2.1'!$C169</f>
        <v>3.7654532331494982E-2</v>
      </c>
      <c r="J169" s="175">
        <f>'2.1'!K169/'2.1'!$B169</f>
        <v>6.1396423391264311E-2</v>
      </c>
      <c r="K169" s="177"/>
    </row>
    <row r="170" spans="1:11" ht="12.75" customHeight="1" x14ac:dyDescent="0.25">
      <c r="A170" s="285">
        <v>2016.05</v>
      </c>
      <c r="B170" s="174">
        <f>'2.1'!C170/'2.1'!$B170</f>
        <v>0.92502956172158124</v>
      </c>
      <c r="C170" s="175">
        <f>'2.1'!D170/'2.1'!$C170</f>
        <v>0.44245622699368886</v>
      </c>
      <c r="D170" s="175">
        <f>'2.1'!E170/'2.1'!$C170</f>
        <v>0.1370128117516668</v>
      </c>
      <c r="E170" s="175">
        <f>'2.1'!F170/'2.1'!$C170</f>
        <v>4.0818436058965065E-3</v>
      </c>
      <c r="F170" s="175">
        <f>'2.1'!G170/'2.1'!$C170</f>
        <v>0.17702728311616714</v>
      </c>
      <c r="G170" s="175">
        <f>'2.1'!H170/'2.1'!$C170</f>
        <v>0.19182253053630188</v>
      </c>
      <c r="H170" s="176"/>
      <c r="I170" s="175">
        <f>'2.1'!J170/'2.1'!$C170</f>
        <v>4.7599303996278791E-2</v>
      </c>
      <c r="J170" s="175">
        <f>'2.1'!K170/'2.1'!$B170</f>
        <v>7.4970438278418816E-2</v>
      </c>
      <c r="K170" s="177"/>
    </row>
    <row r="171" spans="1:11" ht="12.75" customHeight="1" x14ac:dyDescent="0.25">
      <c r="A171" s="285">
        <v>2016.06</v>
      </c>
      <c r="B171" s="174">
        <f>'2.1'!C171/'2.1'!$B171</f>
        <v>0.9307871853209928</v>
      </c>
      <c r="C171" s="175">
        <f>'2.1'!D171/'2.1'!$C171</f>
        <v>0.47383400265619663</v>
      </c>
      <c r="D171" s="175">
        <f>'2.1'!E171/'2.1'!$C171</f>
        <v>0.10763660910402147</v>
      </c>
      <c r="E171" s="175">
        <f>'2.1'!F171/'2.1'!$C171</f>
        <v>1.6383687683316677E-3</v>
      </c>
      <c r="F171" s="175">
        <f>'2.1'!G171/'2.1'!$C171</f>
        <v>0.20545970570888897</v>
      </c>
      <c r="G171" s="175">
        <f>'2.1'!H171/'2.1'!$C171</f>
        <v>0.17595148881488101</v>
      </c>
      <c r="H171" s="176"/>
      <c r="I171" s="175">
        <f>'2.1'!J171/'2.1'!$C171</f>
        <v>3.5479824947680309E-2</v>
      </c>
      <c r="J171" s="175">
        <f>'2.1'!K171/'2.1'!$B171</f>
        <v>6.9212814679007167E-2</v>
      </c>
      <c r="K171" s="177"/>
    </row>
    <row r="172" spans="1:11" ht="12.75" customHeight="1" x14ac:dyDescent="0.25">
      <c r="A172" s="285">
        <v>2016.07</v>
      </c>
      <c r="B172" s="174">
        <f>'2.1'!C172/'2.1'!$B172</f>
        <v>0.91267499313752398</v>
      </c>
      <c r="C172" s="175">
        <f>'2.1'!D172/'2.1'!$C172</f>
        <v>0.43957375172834401</v>
      </c>
      <c r="D172" s="175">
        <f>'2.1'!E172/'2.1'!$C172</f>
        <v>0.14359144662915482</v>
      </c>
      <c r="E172" s="175">
        <f>'2.1'!F172/'2.1'!$C172</f>
        <v>2.0385060424159638E-3</v>
      </c>
      <c r="F172" s="175">
        <f>'2.1'!G172/'2.1'!$C172</f>
        <v>0.17847371037340587</v>
      </c>
      <c r="G172" s="175">
        <f>'2.1'!H172/'2.1'!$C172</f>
        <v>0.19143785689520493</v>
      </c>
      <c r="H172" s="176"/>
      <c r="I172" s="175">
        <f>'2.1'!J172/'2.1'!$C172</f>
        <v>4.4884728331474451E-2</v>
      </c>
      <c r="J172" s="175">
        <f>'2.1'!K172/'2.1'!$B172</f>
        <v>8.732500686247599E-2</v>
      </c>
      <c r="K172" s="177"/>
    </row>
    <row r="173" spans="1:11" ht="12.75" customHeight="1" x14ac:dyDescent="0.25">
      <c r="A173" s="285">
        <v>2016.08</v>
      </c>
      <c r="B173" s="174">
        <f>'2.1'!C173/'2.1'!$B173</f>
        <v>0.91419708753899465</v>
      </c>
      <c r="C173" s="175">
        <f>'2.1'!D173/'2.1'!$C173</f>
        <v>0.42062415059026048</v>
      </c>
      <c r="D173" s="175">
        <f>'2.1'!E173/'2.1'!$C173</f>
        <v>0.15529366866854166</v>
      </c>
      <c r="E173" s="175">
        <f>'2.1'!F173/'2.1'!$C173</f>
        <v>4.2862522240706092E-3</v>
      </c>
      <c r="F173" s="175">
        <f>'2.1'!G173/'2.1'!$C173</f>
        <v>0.17432349176802067</v>
      </c>
      <c r="G173" s="175">
        <f>'2.1'!H173/'2.1'!$C173</f>
        <v>0.18761361410332272</v>
      </c>
      <c r="H173" s="176"/>
      <c r="I173" s="175">
        <f>'2.1'!J173/'2.1'!$C173</f>
        <v>5.7858822645783826E-2</v>
      </c>
      <c r="J173" s="175">
        <f>'2.1'!K173/'2.1'!$B173</f>
        <v>8.5802912461005437E-2</v>
      </c>
      <c r="K173" s="177"/>
    </row>
    <row r="174" spans="1:11" ht="12.75" customHeight="1" x14ac:dyDescent="0.25">
      <c r="A174" s="285">
        <v>2016.09</v>
      </c>
      <c r="B174" s="174">
        <f>'2.1'!C174/'2.1'!$B174</f>
        <v>0.90642468337583282</v>
      </c>
      <c r="C174" s="175">
        <f>'2.1'!D174/'2.1'!$C174</f>
        <v>0.44778741288503482</v>
      </c>
      <c r="D174" s="175">
        <f>'2.1'!E174/'2.1'!$C174</f>
        <v>0.13854019258392297</v>
      </c>
      <c r="E174" s="175">
        <f>'2.1'!F174/'2.1'!$C174</f>
        <v>3.6590945363621855E-3</v>
      </c>
      <c r="F174" s="175">
        <f>'2.1'!G174/'2.1'!$C174</f>
        <v>0.16643081342767463</v>
      </c>
      <c r="G174" s="175">
        <f>'2.1'!H174/'2.1'!$C174</f>
        <v>0.1986391445443422</v>
      </c>
      <c r="H174" s="176"/>
      <c r="I174" s="175">
        <f>'2.1'!J174/'2.1'!$C174</f>
        <v>4.4943342022663188E-2</v>
      </c>
      <c r="J174" s="175">
        <f>'2.1'!K174/'2.1'!$B174</f>
        <v>9.357531662416721E-2</v>
      </c>
      <c r="K174" s="177"/>
    </row>
    <row r="175" spans="1:11" ht="12.75" customHeight="1" x14ac:dyDescent="0.25">
      <c r="A175" s="285">
        <v>2016.1</v>
      </c>
      <c r="B175" s="174">
        <f>'2.1'!C175/'2.1'!$B175</f>
        <v>0.91559257327930565</v>
      </c>
      <c r="C175" s="175">
        <f>'2.1'!D175/'2.1'!$C175</f>
        <v>0.43955704040120097</v>
      </c>
      <c r="D175" s="175">
        <f>'2.1'!E175/'2.1'!$C175</f>
        <v>0.15222164282123926</v>
      </c>
      <c r="E175" s="175">
        <f>'2.1'!F175/'2.1'!$C175</f>
        <v>1.4703315926920238E-3</v>
      </c>
      <c r="F175" s="175">
        <f>'2.1'!G175/'2.1'!$C175</f>
        <v>0.17786727723222359</v>
      </c>
      <c r="G175" s="175">
        <f>'2.1'!H175/'2.1'!$C175</f>
        <v>0.17982980937939885</v>
      </c>
      <c r="H175" s="176"/>
      <c r="I175" s="175">
        <f>'2.1'!J175/'2.1'!$C175</f>
        <v>4.9053898573245408E-2</v>
      </c>
      <c r="J175" s="175">
        <f>'2.1'!K175/'2.1'!$B175</f>
        <v>8.4407426720694262E-2</v>
      </c>
      <c r="K175" s="177"/>
    </row>
    <row r="176" spans="1:11" ht="12.75" customHeight="1" x14ac:dyDescent="0.25">
      <c r="A176" s="285">
        <v>2016.11</v>
      </c>
      <c r="B176" s="174">
        <f>'2.1'!C176/'2.1'!$B176</f>
        <v>0.89019653056925474</v>
      </c>
      <c r="C176" s="175">
        <f>'2.1'!D176/'2.1'!$C176</f>
        <v>0.41497386298125621</v>
      </c>
      <c r="D176" s="175">
        <f>'2.1'!E176/'2.1'!$C176</f>
        <v>0.15202513204842558</v>
      </c>
      <c r="E176" s="175">
        <f>'2.1'!F176/'2.1'!$C176</f>
        <v>5.0998348420872221E-3</v>
      </c>
      <c r="F176" s="175">
        <f>'2.1'!G176/'2.1'!$C176</f>
        <v>0.17214304077530734</v>
      </c>
      <c r="G176" s="175">
        <f>'2.1'!H176/'2.1'!$C176</f>
        <v>0.21235256540097538</v>
      </c>
      <c r="H176" s="176"/>
      <c r="I176" s="175">
        <f>'2.1'!J176/'2.1'!$C176</f>
        <v>4.3405563951948403E-2</v>
      </c>
      <c r="J176" s="175">
        <f>'2.1'!K176/'2.1'!$B176</f>
        <v>0.10980346943074534</v>
      </c>
      <c r="K176" s="177"/>
    </row>
    <row r="177" spans="1:11" ht="12.75" customHeight="1" x14ac:dyDescent="0.25">
      <c r="A177" s="285">
        <v>2016.12</v>
      </c>
      <c r="B177" s="174">
        <f>'2.1'!C177/'2.1'!$B177</f>
        <v>0.85619646731174881</v>
      </c>
      <c r="C177" s="175">
        <f>'2.1'!D177/'2.1'!$C177</f>
        <v>0.44754208075237562</v>
      </c>
      <c r="D177" s="175">
        <f>'2.1'!E177/'2.1'!$C177</f>
        <v>0.13001962477660925</v>
      </c>
      <c r="E177" s="175">
        <f>'2.1'!F177/'2.1'!$C177</f>
        <v>4.4553941832921979E-3</v>
      </c>
      <c r="F177" s="175">
        <f>'2.1'!G177/'2.1'!$C177</f>
        <v>0.18809975757628894</v>
      </c>
      <c r="G177" s="175">
        <f>'2.1'!H177/'2.1'!$C177</f>
        <v>0.19797278834028165</v>
      </c>
      <c r="H177" s="176"/>
      <c r="I177" s="175">
        <f>'2.1'!J177/'2.1'!$C177</f>
        <v>3.1910354371152305E-2</v>
      </c>
      <c r="J177" s="175">
        <f>'2.1'!K177/'2.1'!$B177</f>
        <v>0.14380353268825113</v>
      </c>
      <c r="K177" s="177"/>
    </row>
    <row r="178" spans="1:11" ht="12.75" customHeight="1" x14ac:dyDescent="0.25">
      <c r="A178" s="285">
        <v>2017.01</v>
      </c>
      <c r="B178" s="174">
        <f>'2.1'!C178/'2.1'!$B178</f>
        <v>0.94181606820665065</v>
      </c>
      <c r="C178" s="175">
        <f>'2.1'!D178/'2.1'!$C178</f>
        <v>0.4316381118725503</v>
      </c>
      <c r="D178" s="175">
        <f>'2.1'!E178/'2.1'!$C178</f>
        <v>0.14059284124075139</v>
      </c>
      <c r="E178" s="175">
        <f>'2.1'!F178/'2.1'!$C178</f>
        <v>2.5665193349401691E-3</v>
      </c>
      <c r="F178" s="175">
        <f>'2.1'!G178/'2.1'!$C178</f>
        <v>0.17248889077902516</v>
      </c>
      <c r="G178" s="175">
        <f>'2.1'!H178/'2.1'!$C178</f>
        <v>0.20885632140140856</v>
      </c>
      <c r="H178" s="176"/>
      <c r="I178" s="175">
        <f>'2.1'!J178/'2.1'!$C178</f>
        <v>4.3857315371324417E-2</v>
      </c>
      <c r="J178" s="175">
        <f>'2.1'!K178/'2.1'!$B178</f>
        <v>5.8183931793349429E-2</v>
      </c>
      <c r="K178" s="177"/>
    </row>
    <row r="179" spans="1:11" ht="12.75" customHeight="1" x14ac:dyDescent="0.25">
      <c r="A179" s="285">
        <v>2017.02</v>
      </c>
      <c r="B179" s="174">
        <f>'2.1'!C179/'2.1'!$B179</f>
        <v>0.92218221235297682</v>
      </c>
      <c r="C179" s="175">
        <f>'2.1'!D179/'2.1'!$C179</f>
        <v>0.43692047169851211</v>
      </c>
      <c r="D179" s="175">
        <f>'2.1'!E179/'2.1'!$C179</f>
        <v>0.12992110170100671</v>
      </c>
      <c r="E179" s="175">
        <f>'2.1'!F179/'2.1'!$C179</f>
        <v>3.9206027728566177E-3</v>
      </c>
      <c r="F179" s="175">
        <f>'2.1'!G179/'2.1'!$C179</f>
        <v>0.16205017187651949</v>
      </c>
      <c r="G179" s="175">
        <f>'2.1'!H179/'2.1'!$C179</f>
        <v>0.2238221278862782</v>
      </c>
      <c r="H179" s="176"/>
      <c r="I179" s="175">
        <f>'2.1'!J179/'2.1'!$C179</f>
        <v>4.3365524064826834E-2</v>
      </c>
      <c r="J179" s="175">
        <f>'2.1'!K179/'2.1'!$B179</f>
        <v>7.7817787647023268E-2</v>
      </c>
      <c r="K179" s="177"/>
    </row>
    <row r="180" spans="1:11" ht="12.75" customHeight="1" x14ac:dyDescent="0.25">
      <c r="A180" s="285">
        <v>2017.03</v>
      </c>
      <c r="B180" s="174">
        <f>'2.1'!C180/'2.1'!$B180</f>
        <v>0.89017479663452814</v>
      </c>
      <c r="C180" s="175">
        <f>'2.1'!D180/'2.1'!$C180</f>
        <v>0.42824464348867081</v>
      </c>
      <c r="D180" s="175">
        <f>'2.1'!E180/'2.1'!$C180</f>
        <v>0.14635269361176451</v>
      </c>
      <c r="E180" s="175">
        <f>'2.1'!F180/'2.1'!$C180</f>
        <v>-9.4732686303534497E-4</v>
      </c>
      <c r="F180" s="175">
        <f>'2.1'!G180/'2.1'!$C180</f>
        <v>0.19239846115714948</v>
      </c>
      <c r="G180" s="175">
        <f>'2.1'!H180/'2.1'!$C180</f>
        <v>0.18912543215052993</v>
      </c>
      <c r="H180" s="176"/>
      <c r="I180" s="175">
        <f>'2.1'!J180/'2.1'!$C180</f>
        <v>4.4826096454920659E-2</v>
      </c>
      <c r="J180" s="175">
        <f>'2.1'!K180/'2.1'!$B180</f>
        <v>0.1098252033654718</v>
      </c>
      <c r="K180" s="177"/>
    </row>
    <row r="181" spans="1:11" ht="12.75" customHeight="1" x14ac:dyDescent="0.25">
      <c r="A181" s="285">
        <v>2017.04</v>
      </c>
      <c r="B181" s="174">
        <f>'2.1'!C181/'2.1'!$B181</f>
        <v>0.89917621250355007</v>
      </c>
      <c r="C181" s="175">
        <f>'2.1'!D181/'2.1'!$C181</f>
        <v>0.43623244310317449</v>
      </c>
      <c r="D181" s="175">
        <f>'2.1'!E181/'2.1'!$C181</f>
        <v>0.15737786753193714</v>
      </c>
      <c r="E181" s="175">
        <f>'2.1'!F181/'2.1'!$C181</f>
        <v>1.3481881509382589E-2</v>
      </c>
      <c r="F181" s="175">
        <f>'2.1'!G181/'2.1'!$C181</f>
        <v>0.18996528329286833</v>
      </c>
      <c r="G181" s="175">
        <f>'2.1'!H181/'2.1'!$C181</f>
        <v>0.1588990492614191</v>
      </c>
      <c r="H181" s="176"/>
      <c r="I181" s="175">
        <f>'2.1'!J181/'2.1'!$C181</f>
        <v>4.4043475301218493E-2</v>
      </c>
      <c r="J181" s="175">
        <f>'2.1'!K181/'2.1'!$B181</f>
        <v>0.10082378749644992</v>
      </c>
      <c r="K181" s="177"/>
    </row>
    <row r="182" spans="1:11" ht="12.75" customHeight="1" x14ac:dyDescent="0.25">
      <c r="A182" s="285">
        <v>2017.05</v>
      </c>
      <c r="B182" s="174">
        <f>'2.1'!C182/'2.1'!$B182</f>
        <v>0.88844756352211707</v>
      </c>
      <c r="C182" s="175">
        <f>'2.1'!D182/'2.1'!$C182</f>
        <v>0.45358857024205973</v>
      </c>
      <c r="D182" s="175">
        <f>'2.1'!E182/'2.1'!$C182</f>
        <v>0.1488527915538625</v>
      </c>
      <c r="E182" s="175">
        <f>'2.1'!F182/'2.1'!$C182</f>
        <v>1.7010469824384868E-3</v>
      </c>
      <c r="F182" s="175">
        <f>'2.1'!G182/'2.1'!$C182</f>
        <v>0.18585096272870297</v>
      </c>
      <c r="G182" s="175">
        <f>'2.1'!H182/'2.1'!$C182</f>
        <v>0.17050879672887864</v>
      </c>
      <c r="H182" s="176"/>
      <c r="I182" s="175">
        <f>'2.1'!J182/'2.1'!$C182</f>
        <v>3.9497831764057592E-2</v>
      </c>
      <c r="J182" s="175">
        <f>'2.1'!K182/'2.1'!$B182</f>
        <v>0.111552436477883</v>
      </c>
      <c r="K182" s="177"/>
    </row>
    <row r="183" spans="1:11" ht="12.75" customHeight="1" x14ac:dyDescent="0.25">
      <c r="A183" s="285">
        <v>2017.06</v>
      </c>
      <c r="B183" s="174">
        <f>'2.1'!C183/'2.1'!$B183</f>
        <v>0.89577654514268268</v>
      </c>
      <c r="C183" s="175">
        <f>'2.1'!D183/'2.1'!$C183</f>
        <v>0.46063269726759737</v>
      </c>
      <c r="D183" s="175">
        <f>'2.1'!E183/'2.1'!$C183</f>
        <v>0.10740735542487145</v>
      </c>
      <c r="E183" s="175">
        <f>'2.1'!F183/'2.1'!$C183</f>
        <v>2.7335387831675499E-4</v>
      </c>
      <c r="F183" s="175">
        <f>'2.1'!G183/'2.1'!$C183</f>
        <v>0.20490446315370173</v>
      </c>
      <c r="G183" s="175">
        <f>'2.1'!H183/'2.1'!$C183</f>
        <v>0.19680744057226535</v>
      </c>
      <c r="H183" s="176"/>
      <c r="I183" s="175">
        <f>'2.1'!J183/'2.1'!$C183</f>
        <v>2.9974689703247296E-2</v>
      </c>
      <c r="J183" s="175">
        <f>'2.1'!K183/'2.1'!$B183</f>
        <v>0.10422345485731732</v>
      </c>
      <c r="K183" s="177"/>
    </row>
    <row r="184" spans="1:11" ht="12.75" customHeight="1" x14ac:dyDescent="0.25">
      <c r="A184" s="285">
        <v>2017.07</v>
      </c>
      <c r="B184" s="174">
        <f>'2.1'!C184/'2.1'!$B184</f>
        <v>0.87109736888332978</v>
      </c>
      <c r="C184" s="175">
        <f>'2.1'!D184/'2.1'!$C184</f>
        <v>0.44530417159659336</v>
      </c>
      <c r="D184" s="175">
        <f>'2.1'!E184/'2.1'!$C184</f>
        <v>0.15150508500671919</v>
      </c>
      <c r="E184" s="175">
        <f>'2.1'!F184/'2.1'!$C184</f>
        <v>1.1798353585779051E-4</v>
      </c>
      <c r="F184" s="175">
        <f>'2.1'!G184/'2.1'!$C184</f>
        <v>0.18506847228893078</v>
      </c>
      <c r="G184" s="175">
        <f>'2.1'!H184/'2.1'!$C184</f>
        <v>0.16949966613169642</v>
      </c>
      <c r="H184" s="176"/>
      <c r="I184" s="175">
        <f>'2.1'!J184/'2.1'!$C184</f>
        <v>4.8504621440202428E-2</v>
      </c>
      <c r="J184" s="175">
        <f>'2.1'!K184/'2.1'!$B184</f>
        <v>0.12890263111667019</v>
      </c>
      <c r="K184" s="177"/>
    </row>
    <row r="185" spans="1:11" ht="12.75" customHeight="1" x14ac:dyDescent="0.25">
      <c r="A185" s="285">
        <v>2017.08</v>
      </c>
      <c r="B185" s="174">
        <f>'2.1'!C185/'2.1'!$B185</f>
        <v>0.87550536500742426</v>
      </c>
      <c r="C185" s="175">
        <f>'2.1'!D185/'2.1'!$C185</f>
        <v>0.4262205419513318</v>
      </c>
      <c r="D185" s="175">
        <f>'2.1'!E185/'2.1'!$C185</f>
        <v>0.1667906079680663</v>
      </c>
      <c r="E185" s="175">
        <f>'2.1'!F185/'2.1'!$C185</f>
        <v>1.231416801003045E-4</v>
      </c>
      <c r="F185" s="175">
        <f>'2.1'!G185/'2.1'!$C185</f>
        <v>0.17910717484199484</v>
      </c>
      <c r="G185" s="175">
        <f>'2.1'!H185/'2.1'!$C185</f>
        <v>0.18052970113354316</v>
      </c>
      <c r="H185" s="176"/>
      <c r="I185" s="175">
        <f>'2.1'!J185/'2.1'!$C185</f>
        <v>4.7228832424963535E-2</v>
      </c>
      <c r="J185" s="175">
        <f>'2.1'!K185/'2.1'!$B185</f>
        <v>0.12449463499257572</v>
      </c>
      <c r="K185" s="177"/>
    </row>
    <row r="186" spans="1:11" ht="12.75" customHeight="1" x14ac:dyDescent="0.25">
      <c r="A186" s="285">
        <v>2017.09</v>
      </c>
      <c r="B186" s="174">
        <f>'2.1'!C186/'2.1'!$B186</f>
        <v>0.8694825531938285</v>
      </c>
      <c r="C186" s="175">
        <f>'2.1'!D186/'2.1'!$C186</f>
        <v>0.42964743703724778</v>
      </c>
      <c r="D186" s="175">
        <f>'2.1'!E186/'2.1'!$C186</f>
        <v>0.14678862106653201</v>
      </c>
      <c r="E186" s="175">
        <f>'2.1'!F186/'2.1'!$C186</f>
        <v>1.5011170460355732E-2</v>
      </c>
      <c r="F186" s="175">
        <f>'2.1'!G186/'2.1'!$C186</f>
        <v>0.17561370359043171</v>
      </c>
      <c r="G186" s="175">
        <f>'2.1'!H186/'2.1'!$C186</f>
        <v>0.18975557752504957</v>
      </c>
      <c r="H186" s="176"/>
      <c r="I186" s="175">
        <f>'2.1'!J186/'2.1'!$C186</f>
        <v>4.318349032038319E-2</v>
      </c>
      <c r="J186" s="175">
        <f>'2.1'!K186/'2.1'!$B186</f>
        <v>0.1305174468061715</v>
      </c>
      <c r="K186" s="177"/>
    </row>
    <row r="187" spans="1:11" ht="12.75" customHeight="1" x14ac:dyDescent="0.25">
      <c r="A187" s="285">
        <v>2017.1</v>
      </c>
      <c r="B187" s="174">
        <f>'2.1'!C187/'2.1'!$B187</f>
        <v>0.88905048046587487</v>
      </c>
      <c r="C187" s="175">
        <f>'2.1'!D187/'2.1'!$C187</f>
        <v>0.42180992600458522</v>
      </c>
      <c r="D187" s="175">
        <f>'2.1'!E187/'2.1'!$C187</f>
        <v>0.15599881533678503</v>
      </c>
      <c r="E187" s="175">
        <f>'2.1'!F187/'2.1'!$C187</f>
        <v>1.2030776690983977E-2</v>
      </c>
      <c r="F187" s="175">
        <f>'2.1'!G187/'2.1'!$C187</f>
        <v>0.17152066562113488</v>
      </c>
      <c r="G187" s="175">
        <f>'2.1'!H187/'2.1'!$C187</f>
        <v>0.19583541774723706</v>
      </c>
      <c r="H187" s="176"/>
      <c r="I187" s="175">
        <f>'2.1'!J187/'2.1'!$C187</f>
        <v>4.280439859927386E-2</v>
      </c>
      <c r="J187" s="175">
        <f>'2.1'!K187/'2.1'!$B187</f>
        <v>0.11094951953412512</v>
      </c>
      <c r="K187" s="177"/>
    </row>
    <row r="188" spans="1:11" ht="12.75" customHeight="1" x14ac:dyDescent="0.25">
      <c r="A188" s="285">
        <v>2017.11</v>
      </c>
      <c r="B188" s="174">
        <f>'2.1'!C188/'2.1'!$B188</f>
        <v>0.87861572019578182</v>
      </c>
      <c r="C188" s="175">
        <f>'2.1'!D188/'2.1'!$C188</f>
        <v>0.44833749734212203</v>
      </c>
      <c r="D188" s="175">
        <f>'2.1'!E188/'2.1'!$C188</f>
        <v>0.15181051323623218</v>
      </c>
      <c r="E188" s="175">
        <f>'2.1'!F188/'2.1'!$C188</f>
        <v>1.6952277801403359E-3</v>
      </c>
      <c r="F188" s="175">
        <f>'2.1'!G188/'2.1'!$C188</f>
        <v>0.18429393472251754</v>
      </c>
      <c r="G188" s="175">
        <f>'2.1'!H188/'2.1'!$C188</f>
        <v>0.1703384143100149</v>
      </c>
      <c r="H188" s="176"/>
      <c r="I188" s="175">
        <f>'2.1'!J188/'2.1'!$C188</f>
        <v>4.3524412608972995E-2</v>
      </c>
      <c r="J188" s="175">
        <f>'2.1'!K188/'2.1'!$B188</f>
        <v>0.12138427980421819</v>
      </c>
      <c r="K188" s="177"/>
    </row>
    <row r="189" spans="1:11" ht="12.75" customHeight="1" x14ac:dyDescent="0.25">
      <c r="A189" s="285">
        <v>2017.12</v>
      </c>
      <c r="B189" s="174">
        <f>'2.1'!C189/'2.1'!$B189</f>
        <v>0.83997210513636744</v>
      </c>
      <c r="C189" s="175">
        <f>'2.1'!D189/'2.1'!$C189</f>
        <v>0.41163377453337846</v>
      </c>
      <c r="D189" s="175">
        <f>'2.1'!E189/'2.1'!$C189</f>
        <v>0.13187031932120596</v>
      </c>
      <c r="E189" s="175">
        <f>'2.1'!F189/'2.1'!$C189</f>
        <v>5.9004588209940077E-4</v>
      </c>
      <c r="F189" s="175">
        <f>'2.1'!G189/'2.1'!$C189</f>
        <v>0.18311547515967158</v>
      </c>
      <c r="G189" s="175">
        <f>'2.1'!H189/'2.1'!$C189</f>
        <v>0.24132108860175028</v>
      </c>
      <c r="H189" s="176"/>
      <c r="I189" s="175">
        <f>'2.1'!J189/'2.1'!$C189</f>
        <v>3.1469296501894346E-2</v>
      </c>
      <c r="J189" s="175">
        <f>'2.1'!K189/'2.1'!$B189</f>
        <v>0.16002789486363253</v>
      </c>
      <c r="K189" s="177"/>
    </row>
    <row r="190" spans="1:11" ht="12.75" customHeight="1" x14ac:dyDescent="0.25">
      <c r="A190" s="285">
        <v>2018.01</v>
      </c>
      <c r="B190" s="174">
        <f>'2.1'!C190/'2.1'!$B190</f>
        <v>0.95316995152416228</v>
      </c>
      <c r="C190" s="175">
        <f>'2.1'!D190/'2.1'!$C190</f>
        <v>0.42361397156258884</v>
      </c>
      <c r="D190" s="175">
        <f>'2.1'!E190/'2.1'!$C190</f>
        <v>0.16724780397153066</v>
      </c>
      <c r="E190" s="175">
        <f>'2.1'!F190/'2.1'!$C190</f>
        <v>5.4042576290236571E-4</v>
      </c>
      <c r="F190" s="175">
        <f>'2.1'!G190/'2.1'!$C190</f>
        <v>0.18124698654762933</v>
      </c>
      <c r="G190" s="175">
        <f>'2.1'!H190/'2.1'!$C190</f>
        <v>0.18370005651719942</v>
      </c>
      <c r="H190" s="176"/>
      <c r="I190" s="175">
        <f>'2.1'!J190/'2.1'!$C190</f>
        <v>4.3650755638149435E-2</v>
      </c>
      <c r="J190" s="175">
        <f>'2.1'!K190/'2.1'!$B190</f>
        <v>4.6830048475837792E-2</v>
      </c>
      <c r="K190" s="177"/>
    </row>
    <row r="191" spans="1:11" ht="12.75" customHeight="1" x14ac:dyDescent="0.25">
      <c r="A191" s="285">
        <v>2018.02</v>
      </c>
      <c r="B191" s="174">
        <f>'2.1'!C191/'2.1'!$B191</f>
        <v>0.89054933021174565</v>
      </c>
      <c r="C191" s="175">
        <f>'2.1'!D191/'2.1'!$C191</f>
        <v>0.43151371340272593</v>
      </c>
      <c r="D191" s="175">
        <f>'2.1'!E191/'2.1'!$C191</f>
        <v>0.13604462003253542</v>
      </c>
      <c r="E191" s="175">
        <f>'2.1'!F191/'2.1'!$C191</f>
        <v>5.5367328383706179E-4</v>
      </c>
      <c r="F191" s="175">
        <f>'2.1'!G191/'2.1'!$C191</f>
        <v>0.18819183678461782</v>
      </c>
      <c r="G191" s="175">
        <f>'2.1'!H191/'2.1'!$C191</f>
        <v>0.20272188721862755</v>
      </c>
      <c r="H191" s="176"/>
      <c r="I191" s="175">
        <f>'2.1'!J191/'2.1'!$C191</f>
        <v>4.0974269277656142E-2</v>
      </c>
      <c r="J191" s="175">
        <f>'2.1'!K191/'2.1'!$B191</f>
        <v>0.10945066978825439</v>
      </c>
      <c r="K191" s="177"/>
    </row>
    <row r="192" spans="1:11" ht="12.75" customHeight="1" x14ac:dyDescent="0.25">
      <c r="A192" s="285">
        <v>2018.03</v>
      </c>
      <c r="B192" s="174">
        <f>'2.1'!C192/'2.1'!$B192</f>
        <v>0.87326557191801246</v>
      </c>
      <c r="C192" s="175">
        <f>'2.1'!D192/'2.1'!$C192</f>
        <v>0.39845379589355212</v>
      </c>
      <c r="D192" s="175">
        <f>'2.1'!E192/'2.1'!$C192</f>
        <v>0.17067616406276387</v>
      </c>
      <c r="E192" s="175">
        <f>'2.1'!F192/'2.1'!$C192</f>
        <v>1.5901883591847153E-2</v>
      </c>
      <c r="F192" s="175">
        <f>'2.1'!G192/'2.1'!$C192</f>
        <v>0.17424144052180637</v>
      </c>
      <c r="G192" s="175">
        <f>'2.1'!H192/'2.1'!$C192</f>
        <v>0.20096224935168264</v>
      </c>
      <c r="H192" s="176"/>
      <c r="I192" s="175">
        <f>'2.1'!J192/'2.1'!$C192</f>
        <v>3.9764466578347889E-2</v>
      </c>
      <c r="J192" s="175">
        <f>'2.1'!K192/'2.1'!$B192</f>
        <v>0.12673442808198751</v>
      </c>
      <c r="K192" s="177"/>
    </row>
    <row r="193" spans="1:11" ht="12.75" customHeight="1" x14ac:dyDescent="0.25">
      <c r="A193" s="285">
        <v>2018.04</v>
      </c>
      <c r="B193" s="174">
        <f>'2.1'!C193/'2.1'!$B193</f>
        <v>0.87664773691086129</v>
      </c>
      <c r="C193" s="175">
        <f>'2.1'!D193/'2.1'!$C193</f>
        <v>0.45317035151434792</v>
      </c>
      <c r="D193" s="175">
        <f>'2.1'!E193/'2.1'!$C193</f>
        <v>0.12198658761185019</v>
      </c>
      <c r="E193" s="175">
        <f>'2.1'!F193/'2.1'!$C193</f>
        <v>1.5133071581818421E-2</v>
      </c>
      <c r="F193" s="175">
        <f>'2.1'!G193/'2.1'!$C193</f>
        <v>0.19183692978270203</v>
      </c>
      <c r="G193" s="175">
        <f>'2.1'!H193/'2.1'!$C193</f>
        <v>0.17603778719493907</v>
      </c>
      <c r="H193" s="176"/>
      <c r="I193" s="175">
        <f>'2.1'!J193/'2.1'!$C193</f>
        <v>4.1835272314342337E-2</v>
      </c>
      <c r="J193" s="175">
        <f>'2.1'!K193/'2.1'!$B193</f>
        <v>0.12335226308913881</v>
      </c>
      <c r="K193" s="177"/>
    </row>
    <row r="194" spans="1:11" ht="12.75" customHeight="1" x14ac:dyDescent="0.25">
      <c r="A194" s="285">
        <v>2018.05</v>
      </c>
      <c r="B194" s="174">
        <f>'2.1'!C194/'2.1'!$B194</f>
        <v>0.88982273926298361</v>
      </c>
      <c r="C194" s="175">
        <f>'2.1'!D194/'2.1'!$C194</f>
        <v>0.42935744799920567</v>
      </c>
      <c r="D194" s="175">
        <f>'2.1'!E194/'2.1'!$C194</f>
        <v>0.15490118205016784</v>
      </c>
      <c r="E194" s="175">
        <f>'2.1'!F194/'2.1'!$C194</f>
        <v>9.9159657364055213E-4</v>
      </c>
      <c r="F194" s="175">
        <f>'2.1'!G194/'2.1'!$C194</f>
        <v>0.17752673377888556</v>
      </c>
      <c r="G194" s="175">
        <f>'2.1'!H194/'2.1'!$C194</f>
        <v>0.19784350310824908</v>
      </c>
      <c r="H194" s="176"/>
      <c r="I194" s="175">
        <f>'2.1'!J194/'2.1'!$C194</f>
        <v>3.9379536489851284E-2</v>
      </c>
      <c r="J194" s="175">
        <f>'2.1'!K194/'2.1'!$B194</f>
        <v>0.11017726073701639</v>
      </c>
      <c r="K194" s="177"/>
    </row>
    <row r="195" spans="1:11" ht="12.75" customHeight="1" x14ac:dyDescent="0.25">
      <c r="A195" s="285">
        <v>2018.06</v>
      </c>
      <c r="B195" s="174">
        <f>'2.1'!C195/'2.1'!$B195</f>
        <v>0.90918325883787077</v>
      </c>
      <c r="C195" s="175">
        <f>'2.1'!D195/'2.1'!$C195</f>
        <v>0.4559162011173184</v>
      </c>
      <c r="D195" s="175">
        <f>'2.1'!E195/'2.1'!$C195</f>
        <v>0.12063128491620113</v>
      </c>
      <c r="E195" s="175">
        <f>'2.1'!F195/'2.1'!$C195</f>
        <v>9.7206703910614515E-4</v>
      </c>
      <c r="F195" s="175">
        <f>'2.1'!G195/'2.1'!$C195</f>
        <v>0.21320670391061453</v>
      </c>
      <c r="G195" s="175">
        <f>'2.1'!H195/'2.1'!$C195</f>
        <v>0.17598882681564246</v>
      </c>
      <c r="H195" s="176"/>
      <c r="I195" s="175">
        <f>'2.1'!J195/'2.1'!$C195</f>
        <v>3.3284916201117315E-2</v>
      </c>
      <c r="J195" s="175">
        <f>'2.1'!K195/'2.1'!$B195</f>
        <v>9.0816741162129219E-2</v>
      </c>
      <c r="K195" s="177"/>
    </row>
    <row r="196" spans="1:11" ht="12.75" customHeight="1" x14ac:dyDescent="0.25">
      <c r="A196" s="285">
        <v>2018.07</v>
      </c>
      <c r="B196" s="174">
        <f>'2.1'!C196/'2.1'!$B196</f>
        <v>0.85093669565976426</v>
      </c>
      <c r="C196" s="175">
        <f>'2.1'!D196/'2.1'!$C196</f>
        <v>0.41300071198874316</v>
      </c>
      <c r="D196" s="175">
        <f>'2.1'!E196/'2.1'!$C196</f>
        <v>0.16107344956858882</v>
      </c>
      <c r="E196" s="175">
        <f>'2.1'!F196/'2.1'!$C196</f>
        <v>6.1750682463143625E-4</v>
      </c>
      <c r="F196" s="175">
        <f>'2.1'!G196/'2.1'!$C196</f>
        <v>0.18420734731890684</v>
      </c>
      <c r="G196" s="175">
        <f>'2.1'!H196/'2.1'!$C196</f>
        <v>0.19868737620337909</v>
      </c>
      <c r="H196" s="176"/>
      <c r="I196" s="175">
        <f>'2.1'!J196/'2.1'!$C196</f>
        <v>4.2413608095750677E-2</v>
      </c>
      <c r="J196" s="175">
        <f>'2.1'!K196/'2.1'!$B196</f>
        <v>0.14906330434023571</v>
      </c>
      <c r="K196" s="177"/>
    </row>
    <row r="197" spans="1:11" ht="12.75" customHeight="1" x14ac:dyDescent="0.25">
      <c r="A197" s="285">
        <v>2018.08</v>
      </c>
      <c r="B197" s="174">
        <f>'2.1'!C197/'2.1'!$B197</f>
        <v>0.8934962499882223</v>
      </c>
      <c r="C197" s="175">
        <f>'2.1'!D197/'2.1'!$C197</f>
        <v>0.42308064940277645</v>
      </c>
      <c r="D197" s="175">
        <f>'2.1'!E197/'2.1'!$C197</f>
        <v>0.1479102942058472</v>
      </c>
      <c r="E197" s="175">
        <f>'2.1'!F197/'2.1'!$C197</f>
        <v>5.3583044821920421E-4</v>
      </c>
      <c r="F197" s="175">
        <f>'2.1'!G197/'2.1'!$C197</f>
        <v>0.18505329634587364</v>
      </c>
      <c r="G197" s="175">
        <f>'2.1'!H197/'2.1'!$C197</f>
        <v>0.20186769535567478</v>
      </c>
      <c r="H197" s="176"/>
      <c r="I197" s="175">
        <f>'2.1'!J197/'2.1'!$C197</f>
        <v>4.1552234241608789E-2</v>
      </c>
      <c r="J197" s="175">
        <f>'2.1'!K197/'2.1'!$B197</f>
        <v>0.10650375001177768</v>
      </c>
      <c r="K197" s="177"/>
    </row>
    <row r="198" spans="1:11" ht="12.75" customHeight="1" x14ac:dyDescent="0.25">
      <c r="A198" s="285">
        <v>2018.09</v>
      </c>
      <c r="B198" s="174">
        <f>'2.1'!C198/'2.1'!$B198</f>
        <v>0.87229092877142211</v>
      </c>
      <c r="C198" s="175">
        <f>'2.1'!D198/'2.1'!$C198</f>
        <v>0.41867333485110408</v>
      </c>
      <c r="D198" s="175">
        <f>'2.1'!E198/'2.1'!$C198</f>
        <v>0.14937054206935543</v>
      </c>
      <c r="E198" s="175">
        <f>'2.1'!F198/'2.1'!$C198</f>
        <v>1.3031355310988741E-2</v>
      </c>
      <c r="F198" s="175">
        <f>'2.1'!G198/'2.1'!$C198</f>
        <v>0.18002471798233213</v>
      </c>
      <c r="G198" s="175">
        <f>'2.1'!H198/'2.1'!$C198</f>
        <v>0.20017812958927617</v>
      </c>
      <c r="H198" s="176"/>
      <c r="I198" s="175">
        <f>'2.1'!J198/'2.1'!$C198</f>
        <v>3.8721920196943274E-2</v>
      </c>
      <c r="J198" s="175">
        <f>'2.1'!K198/'2.1'!$B198</f>
        <v>0.12770907122857783</v>
      </c>
      <c r="K198" s="177"/>
    </row>
    <row r="199" spans="1:11" ht="12.75" customHeight="1" x14ac:dyDescent="0.25">
      <c r="A199" s="285">
        <v>2018.1</v>
      </c>
      <c r="B199" s="174">
        <f>'2.1'!C199/'2.1'!$B199</f>
        <v>0.88380273418356936</v>
      </c>
      <c r="C199" s="175">
        <f>'2.1'!D199/'2.1'!$C199</f>
        <v>0.42054288424148117</v>
      </c>
      <c r="D199" s="175">
        <f>'2.1'!E199/'2.1'!$C199</f>
        <v>0.14952130084340368</v>
      </c>
      <c r="E199" s="175">
        <f>'2.1'!F199/'2.1'!$C199</f>
        <v>1.3448158521795843E-2</v>
      </c>
      <c r="F199" s="175">
        <f>'2.1'!G199/'2.1'!$C199</f>
        <v>0.19291766140830555</v>
      </c>
      <c r="G199" s="175">
        <f>'2.1'!H199/'2.1'!$C199</f>
        <v>0.18253151289951433</v>
      </c>
      <c r="H199" s="176"/>
      <c r="I199" s="175">
        <f>'2.1'!J199/'2.1'!$C199</f>
        <v>4.1038482085499504E-2</v>
      </c>
      <c r="J199" s="175">
        <f>'2.1'!K199/'2.1'!$B199</f>
        <v>0.11619726581643051</v>
      </c>
      <c r="K199" s="177"/>
    </row>
    <row r="200" spans="1:11" ht="12.75" customHeight="1" x14ac:dyDescent="0.25">
      <c r="A200" s="285">
        <v>2018.11</v>
      </c>
      <c r="B200" s="174">
        <f>'2.1'!C200/'2.1'!$B200</f>
        <v>0.90513184115678602</v>
      </c>
      <c r="C200" s="175">
        <f>'2.1'!D200/'2.1'!$C200</f>
        <v>0.41476642535456498</v>
      </c>
      <c r="D200" s="175">
        <f>'2.1'!E200/'2.1'!$C200</f>
        <v>0.17395063655240392</v>
      </c>
      <c r="E200" s="175">
        <f>'2.1'!F200/'2.1'!$C200</f>
        <v>2.9547330622108096E-3</v>
      </c>
      <c r="F200" s="175">
        <f>'2.1'!G200/'2.1'!$C200</f>
        <v>0.18819020671262654</v>
      </c>
      <c r="G200" s="175">
        <f>'2.1'!H200/'2.1'!$C200</f>
        <v>0.18590605978423744</v>
      </c>
      <c r="H200" s="176"/>
      <c r="I200" s="175">
        <f>'2.1'!J200/'2.1'!$C200</f>
        <v>3.4231938533956285E-2</v>
      </c>
      <c r="J200" s="175">
        <f>'2.1'!K200/'2.1'!$B200</f>
        <v>9.4868158843214048E-2</v>
      </c>
      <c r="K200" s="177"/>
    </row>
    <row r="201" spans="1:11" ht="12.75" customHeight="1" x14ac:dyDescent="0.25">
      <c r="A201" s="285">
        <v>2018.12</v>
      </c>
      <c r="B201" s="174">
        <f>'2.1'!C201/'2.1'!$B201</f>
        <v>0.82222678996517795</v>
      </c>
      <c r="C201" s="175">
        <f>'2.1'!D201/'2.1'!$C201</f>
        <v>0.41202523306188726</v>
      </c>
      <c r="D201" s="175">
        <f>'2.1'!E201/'2.1'!$C201</f>
        <v>0.12024476722870618</v>
      </c>
      <c r="E201" s="175">
        <f>'2.1'!F201/'2.1'!$C201</f>
        <v>1.4891917164158606E-3</v>
      </c>
      <c r="F201" s="175">
        <f>'2.1'!G201/'2.1'!$C201</f>
        <v>0.19856287625378122</v>
      </c>
      <c r="G201" s="175">
        <f>'2.1'!H201/'2.1'!$C201</f>
        <v>0.2417414745665083</v>
      </c>
      <c r="H201" s="176"/>
      <c r="I201" s="175">
        <f>'2.1'!J201/'2.1'!$C201</f>
        <v>2.5936457172701256E-2</v>
      </c>
      <c r="J201" s="175">
        <f>'2.1'!K201/'2.1'!$B201</f>
        <v>0.17777321003482213</v>
      </c>
      <c r="K201" s="177"/>
    </row>
    <row r="202" spans="1:11" ht="12.75" customHeight="1" x14ac:dyDescent="0.25">
      <c r="A202" s="285">
        <v>2019.01</v>
      </c>
      <c r="B202" s="174">
        <f>'2.1'!C202/'2.1'!$B202</f>
        <v>0.90088764479475525</v>
      </c>
      <c r="C202" s="175">
        <f>'2.1'!D202/'2.1'!$C202</f>
        <v>0.39713322608142826</v>
      </c>
      <c r="D202" s="175">
        <f>'2.1'!E202/'2.1'!$C202</f>
        <v>0.14272646062580871</v>
      </c>
      <c r="E202" s="175">
        <f>'2.1'!F202/'2.1'!$C202</f>
        <v>1.4150914468990638E-3</v>
      </c>
      <c r="F202" s="175">
        <f>'2.1'!G202/'2.1'!$C202</f>
        <v>0.17498431083155658</v>
      </c>
      <c r="G202" s="175">
        <f>'2.1'!H202/'2.1'!$C202</f>
        <v>0.24811781083462284</v>
      </c>
      <c r="H202" s="176"/>
      <c r="I202" s="175">
        <f>'2.1'!J202/'2.1'!$C202</f>
        <v>3.5623100179684411E-2</v>
      </c>
      <c r="J202" s="175">
        <f>'2.1'!K202/'2.1'!$B202</f>
        <v>9.9112355205244848E-2</v>
      </c>
      <c r="K202" s="177"/>
    </row>
    <row r="203" spans="1:11" ht="12.75" customHeight="1" x14ac:dyDescent="0.25">
      <c r="A203" s="285">
        <v>2019.02</v>
      </c>
      <c r="B203" s="174">
        <f>'2.1'!C203/'2.1'!$B203</f>
        <v>0.90110483680098274</v>
      </c>
      <c r="C203" s="175">
        <f>'2.1'!D203/'2.1'!$C203</f>
        <v>0.41081390289885428</v>
      </c>
      <c r="D203" s="175">
        <f>'2.1'!E203/'2.1'!$C203</f>
        <v>0.1740488889605053</v>
      </c>
      <c r="E203" s="175">
        <f>'2.1'!F203/'2.1'!$C203</f>
        <v>1.8074198209230999E-3</v>
      </c>
      <c r="F203" s="175">
        <f>'2.1'!G203/'2.1'!$C203</f>
        <v>0.19661988322939997</v>
      </c>
      <c r="G203" s="175">
        <f>'2.1'!H203/'2.1'!$C203</f>
        <v>0.18309458203752343</v>
      </c>
      <c r="H203" s="176"/>
      <c r="I203" s="175">
        <f>'2.1'!J203/'2.1'!$C203</f>
        <v>3.3615323052793848E-2</v>
      </c>
      <c r="J203" s="175">
        <f>'2.1'!K203/'2.1'!$B203</f>
        <v>9.8895163199017269E-2</v>
      </c>
      <c r="K203" s="177"/>
    </row>
    <row r="204" spans="1:11" ht="12.75" customHeight="1" x14ac:dyDescent="0.25">
      <c r="A204" s="285">
        <v>2019.03</v>
      </c>
      <c r="B204" s="174">
        <f>'2.1'!C204/'2.1'!$B204</f>
        <v>0.89157797927853077</v>
      </c>
      <c r="C204" s="175">
        <f>'2.1'!D204/'2.1'!$C204</f>
        <v>0.40798802011771573</v>
      </c>
      <c r="D204" s="175">
        <f>'2.1'!E204/'2.1'!$C204</f>
        <v>0.14965738738711801</v>
      </c>
      <c r="E204" s="175">
        <f>'2.1'!F204/'2.1'!$C204</f>
        <v>2.214636266136364E-2</v>
      </c>
      <c r="F204" s="175">
        <f>'2.1'!G204/'2.1'!$C204</f>
        <v>0.18875233463759325</v>
      </c>
      <c r="G204" s="175">
        <f>'2.1'!H204/'2.1'!$C204</f>
        <v>0.19258747071712778</v>
      </c>
      <c r="H204" s="176"/>
      <c r="I204" s="175">
        <f>'2.1'!J204/'2.1'!$C204</f>
        <v>3.8868424479081523E-2</v>
      </c>
      <c r="J204" s="175">
        <f>'2.1'!K204/'2.1'!$B204</f>
        <v>0.10842202072146928</v>
      </c>
      <c r="K204" s="177"/>
    </row>
    <row r="205" spans="1:11" ht="12.75" customHeight="1" x14ac:dyDescent="0.25">
      <c r="A205" s="285">
        <v>2019.04</v>
      </c>
      <c r="B205" s="174">
        <f>'2.1'!C205/'2.1'!$B205</f>
        <v>0.88923362050425692</v>
      </c>
      <c r="C205" s="175">
        <f>'2.1'!D205/'2.1'!$C205</f>
        <v>0.44569380968470468</v>
      </c>
      <c r="D205" s="175">
        <f>'2.1'!E205/'2.1'!$C205</f>
        <v>0.13338920206995891</v>
      </c>
      <c r="E205" s="175">
        <f>'2.1'!F205/'2.1'!$C205</f>
        <v>1.7711575053794035E-2</v>
      </c>
      <c r="F205" s="175">
        <f>'2.1'!G205/'2.1'!$C205</f>
        <v>0.20084514431028042</v>
      </c>
      <c r="G205" s="175">
        <f>'2.1'!H205/'2.1'!$C205</f>
        <v>0.17228317891629469</v>
      </c>
      <c r="H205" s="176"/>
      <c r="I205" s="175">
        <f>'2.1'!J205/'2.1'!$C205</f>
        <v>3.0077089964967187E-2</v>
      </c>
      <c r="J205" s="175">
        <f>'2.1'!K205/'2.1'!$B205</f>
        <v>0.11076637949574303</v>
      </c>
      <c r="K205" s="177"/>
    </row>
    <row r="206" spans="1:11" ht="12.75" customHeight="1" x14ac:dyDescent="0.25">
      <c r="A206" s="285">
        <v>2019.05</v>
      </c>
      <c r="B206" s="174">
        <f>'2.1'!C206/'2.1'!$B206</f>
        <v>0.86671588823317081</v>
      </c>
      <c r="C206" s="175">
        <f>'2.1'!D206/'2.1'!$C206</f>
        <v>0.4130889072480981</v>
      </c>
      <c r="D206" s="175">
        <f>'2.1'!E206/'2.1'!$C206</f>
        <v>0.1641012475992262</v>
      </c>
      <c r="E206" s="175">
        <f>'2.1'!F206/'2.1'!$C206</f>
        <v>3.5489663712817711E-3</v>
      </c>
      <c r="F206" s="175">
        <f>'2.1'!G206/'2.1'!$C206</f>
        <v>0.18517351401992785</v>
      </c>
      <c r="G206" s="175">
        <f>'2.1'!H206/'2.1'!$C206</f>
        <v>0.20005732330499404</v>
      </c>
      <c r="H206" s="176"/>
      <c r="I206" s="175">
        <f>'2.1'!J206/'2.1'!$C206</f>
        <v>3.4030041456472288E-2</v>
      </c>
      <c r="J206" s="175">
        <f>'2.1'!K206/'2.1'!$B206</f>
        <v>0.13328411176682919</v>
      </c>
      <c r="K206" s="177"/>
    </row>
    <row r="207" spans="1:11" ht="12.75" customHeight="1" x14ac:dyDescent="0.25">
      <c r="A207" s="285">
        <v>2019.06</v>
      </c>
      <c r="B207" s="174">
        <f>'2.1'!C207/'2.1'!$B207</f>
        <v>0.90795521554307945</v>
      </c>
      <c r="C207" s="175">
        <f>'2.1'!D207/'2.1'!$C207</f>
        <v>0.44501706393014506</v>
      </c>
      <c r="D207" s="175">
        <f>'2.1'!E207/'2.1'!$C207</f>
        <v>0.12803992512303841</v>
      </c>
      <c r="E207" s="175">
        <f>'2.1'!F207/'2.1'!$C207</f>
        <v>1.3360494574875031E-3</v>
      </c>
      <c r="F207" s="175">
        <f>'2.1'!G207/'2.1'!$C207</f>
        <v>0.22103458709710586</v>
      </c>
      <c r="G207" s="175">
        <f>'2.1'!H207/'2.1'!$C207</f>
        <v>0.17728580246927045</v>
      </c>
      <c r="H207" s="176"/>
      <c r="I207" s="175">
        <f>'2.1'!J207/'2.1'!$C207</f>
        <v>2.7286571922952797E-2</v>
      </c>
      <c r="J207" s="175">
        <f>'2.1'!K207/'2.1'!$B207</f>
        <v>9.2044784456920548E-2</v>
      </c>
      <c r="K207" s="177"/>
    </row>
    <row r="208" spans="1:11" ht="12.75" customHeight="1" x14ac:dyDescent="0.25">
      <c r="A208" s="285">
        <v>2019.07</v>
      </c>
      <c r="B208" s="174">
        <f>'2.1'!C208/'2.1'!$B208</f>
        <v>0.87829578649447526</v>
      </c>
      <c r="C208" s="175">
        <f>'2.1'!D208/'2.1'!$C208</f>
        <v>0.42276208194596693</v>
      </c>
      <c r="D208" s="175">
        <f>'2.1'!E208/'2.1'!$C208</f>
        <v>0.15942630265319921</v>
      </c>
      <c r="E208" s="175">
        <f>'2.1'!F208/'2.1'!$C208</f>
        <v>2.6615535089440697E-3</v>
      </c>
      <c r="F208" s="175">
        <f>'2.1'!G208/'2.1'!$C208</f>
        <v>0.19909222117746997</v>
      </c>
      <c r="G208" s="175">
        <f>'2.1'!H208/'2.1'!$C208</f>
        <v>0.17669247583091469</v>
      </c>
      <c r="H208" s="176"/>
      <c r="I208" s="175">
        <f>'2.1'!J208/'2.1'!$C208</f>
        <v>3.9365364883505276E-2</v>
      </c>
      <c r="J208" s="175">
        <f>'2.1'!K208/'2.1'!$B208</f>
        <v>0.12170421350552471</v>
      </c>
      <c r="K208" s="177"/>
    </row>
    <row r="209" spans="1:11" ht="12.75" customHeight="1" x14ac:dyDescent="0.25">
      <c r="A209" s="285">
        <v>2019.08</v>
      </c>
      <c r="B209" s="174">
        <f>'2.1'!C209/'2.1'!$B209</f>
        <v>0.89797616808133718</v>
      </c>
      <c r="C209" s="175">
        <f>'2.1'!D209/'2.1'!$C209</f>
        <v>0.42121976241657016</v>
      </c>
      <c r="D209" s="175">
        <f>'2.1'!E209/'2.1'!$C209</f>
        <v>0.14632615549556358</v>
      </c>
      <c r="E209" s="175">
        <f>'2.1'!F209/'2.1'!$C209</f>
        <v>1.2743861254812929E-3</v>
      </c>
      <c r="F209" s="175">
        <f>'2.1'!G209/'2.1'!$C209</f>
        <v>0.20138295052516472</v>
      </c>
      <c r="G209" s="175">
        <f>'2.1'!H209/'2.1'!$C209</f>
        <v>0.19214544141160422</v>
      </c>
      <c r="H209" s="176"/>
      <c r="I209" s="175">
        <f>'2.1'!J209/'2.1'!$C209</f>
        <v>3.7651304025616165E-2</v>
      </c>
      <c r="J209" s="175">
        <f>'2.1'!K209/'2.1'!$B209</f>
        <v>0.10202383191866272</v>
      </c>
      <c r="K209" s="177"/>
    </row>
    <row r="210" spans="1:11" ht="12.75" customHeight="1" x14ac:dyDescent="0.25">
      <c r="A210" s="285">
        <v>2019.09</v>
      </c>
      <c r="B210" s="174">
        <f>'2.1'!C210/'2.1'!$B210</f>
        <v>0.88923577495283546</v>
      </c>
      <c r="C210" s="175">
        <f>'2.1'!D210/'2.1'!$C210</f>
        <v>0.41139142986551752</v>
      </c>
      <c r="D210" s="175">
        <f>'2.1'!E210/'2.1'!$C210</f>
        <v>0.14797260401542506</v>
      </c>
      <c r="E210" s="175">
        <f>'2.1'!F210/'2.1'!$C210</f>
        <v>2.2533959253129246E-2</v>
      </c>
      <c r="F210" s="175">
        <f>'2.1'!G210/'2.1'!$C210</f>
        <v>0.19605695926582825</v>
      </c>
      <c r="G210" s="175">
        <f>'2.1'!H210/'2.1'!$C210</f>
        <v>0.18528566409441286</v>
      </c>
      <c r="H210" s="176"/>
      <c r="I210" s="175">
        <f>'2.1'!J210/'2.1'!$C210</f>
        <v>3.6759383505687034E-2</v>
      </c>
      <c r="J210" s="175">
        <f>'2.1'!K210/'2.1'!$B210</f>
        <v>0.11076422504716463</v>
      </c>
      <c r="K210" s="177"/>
    </row>
    <row r="211" spans="1:11" ht="12.75" customHeight="1" x14ac:dyDescent="0.25">
      <c r="A211" s="285">
        <v>2019.1</v>
      </c>
      <c r="B211" s="174">
        <f>'2.1'!C211/'2.1'!$B211</f>
        <v>0.92290521328282282</v>
      </c>
      <c r="C211" s="175">
        <f>'2.1'!D211/'2.1'!$C211</f>
        <v>0.41592338696985415</v>
      </c>
      <c r="D211" s="175">
        <f>'2.1'!E211/'2.1'!$C211</f>
        <v>0.15077795871981395</v>
      </c>
      <c r="E211" s="175">
        <f>'2.1'!F211/'2.1'!$C211</f>
        <v>5.8533276123989668E-3</v>
      </c>
      <c r="F211" s="175">
        <f>'2.1'!G211/'2.1'!$C211</f>
        <v>0.1977756278256087</v>
      </c>
      <c r="G211" s="175">
        <f>'2.1'!H211/'2.1'!$C211</f>
        <v>0.19169865364767549</v>
      </c>
      <c r="H211" s="176"/>
      <c r="I211" s="175">
        <f>'2.1'!J211/'2.1'!$C211</f>
        <v>3.7971045224648836E-2</v>
      </c>
      <c r="J211" s="175">
        <f>'2.1'!K211/'2.1'!$B211</f>
        <v>7.7094786717177177E-2</v>
      </c>
      <c r="K211" s="177"/>
    </row>
    <row r="212" spans="1:11" ht="12.75" customHeight="1" x14ac:dyDescent="0.25">
      <c r="A212" s="285">
        <v>2019.11</v>
      </c>
      <c r="B212" s="174">
        <f>'2.1'!C212/'2.1'!$B212</f>
        <v>0.92415778667370174</v>
      </c>
      <c r="C212" s="175">
        <f>'2.1'!D212/'2.1'!$C212</f>
        <v>0.42540375130273028</v>
      </c>
      <c r="D212" s="175">
        <f>'2.1'!E212/'2.1'!$C212</f>
        <v>0.14849543909267912</v>
      </c>
      <c r="E212" s="175">
        <f>'2.1'!F212/'2.1'!$C212</f>
        <v>2.5219817595737413E-2</v>
      </c>
      <c r="F212" s="175">
        <f>'2.1'!G212/'2.1'!$C212</f>
        <v>0.20434178037738843</v>
      </c>
      <c r="G212" s="175">
        <f>'2.1'!H212/'2.1'!$C212</f>
        <v>0.16075661855055914</v>
      </c>
      <c r="H212" s="176"/>
      <c r="I212" s="175">
        <f>'2.1'!J212/'2.1'!$C212</f>
        <v>3.578259308090561E-2</v>
      </c>
      <c r="J212" s="175">
        <f>'2.1'!K212/'2.1'!$B212</f>
        <v>7.5842213326298147E-2</v>
      </c>
      <c r="K212" s="177"/>
    </row>
    <row r="213" spans="1:11" ht="12.75" customHeight="1" x14ac:dyDescent="0.25">
      <c r="A213" s="285">
        <v>2019.12</v>
      </c>
      <c r="B213" s="174">
        <f>'2.1'!C213/'2.1'!$B213</f>
        <v>0.87882593655630381</v>
      </c>
      <c r="C213" s="175">
        <f>'2.1'!D213/'2.1'!$C213</f>
        <v>0.41712606623082832</v>
      </c>
      <c r="D213" s="175">
        <f>'2.1'!E213/'2.1'!$C213</f>
        <v>0.14673049570832214</v>
      </c>
      <c r="E213" s="175">
        <f>'2.1'!F213/'2.1'!$C213</f>
        <v>1.9841629099902956E-3</v>
      </c>
      <c r="F213" s="175">
        <f>'2.1'!G213/'2.1'!$C213</f>
        <v>0.20524303293164531</v>
      </c>
      <c r="G213" s="175">
        <f>'2.1'!H213/'2.1'!$C213</f>
        <v>0.19805226655885563</v>
      </c>
      <c r="H213" s="176"/>
      <c r="I213" s="175">
        <f>'2.1'!J213/'2.1'!$C213</f>
        <v>3.0863975660358443E-2</v>
      </c>
      <c r="J213" s="175">
        <f>'2.1'!K213/'2.1'!$B213</f>
        <v>0.12117406344369619</v>
      </c>
      <c r="K213" s="177"/>
    </row>
    <row r="214" spans="1:11" ht="12.75" customHeight="1" x14ac:dyDescent="0.25">
      <c r="A214" s="285">
        <v>2020.01</v>
      </c>
      <c r="B214" s="174">
        <f>'2.1'!C214/'2.1'!$B214</f>
        <v>0.98813402351695967</v>
      </c>
      <c r="C214" s="175">
        <f>'2.1'!D214/'2.1'!$C214</f>
        <v>0.45803856099214219</v>
      </c>
      <c r="D214" s="175">
        <f>'2.1'!E214/'2.1'!$C214</f>
        <v>0.11031347542657259</v>
      </c>
      <c r="E214" s="175">
        <f>'2.1'!F214/'2.1'!$C214</f>
        <v>2.5816115616030254E-4</v>
      </c>
      <c r="F214" s="175">
        <f>'2.1'!G214/'2.1'!$C214</f>
        <v>0.21600348120067947</v>
      </c>
      <c r="G214" s="175">
        <f>'2.1'!H214/'2.1'!$C214</f>
        <v>0.17303366555368663</v>
      </c>
      <c r="H214" s="176"/>
      <c r="I214" s="175">
        <f>'2.1'!J214/'2.1'!$C214</f>
        <v>4.235265567075875E-2</v>
      </c>
      <c r="J214" s="175">
        <f>'2.1'!K214/'2.1'!$B214</f>
        <v>1.1865976483040335E-2</v>
      </c>
      <c r="K214" s="177"/>
    </row>
    <row r="215" spans="1:11" ht="12.75" customHeight="1" x14ac:dyDescent="0.25">
      <c r="A215" s="285">
        <v>2020.02</v>
      </c>
      <c r="B215" s="174">
        <f>'2.1'!C215/'2.1'!$B215</f>
        <v>0.96905930403290741</v>
      </c>
      <c r="C215" s="175">
        <f>'2.1'!D215/'2.1'!$C215</f>
        <v>0.40918086976660945</v>
      </c>
      <c r="D215" s="175">
        <f>'2.1'!E215/'2.1'!$C215</f>
        <v>0.12602058540884323</v>
      </c>
      <c r="E215" s="175">
        <f>'2.1'!F215/'2.1'!$C215</f>
        <v>6.6698048085758483E-4</v>
      </c>
      <c r="F215" s="175">
        <f>'2.1'!G215/'2.1'!$C215</f>
        <v>0.2207427169792025</v>
      </c>
      <c r="G215" s="175">
        <f>'2.1'!H215/'2.1'!$C215</f>
        <v>0.20475849591765835</v>
      </c>
      <c r="H215" s="176"/>
      <c r="I215" s="175">
        <f>'2.1'!J215/'2.1'!$C215</f>
        <v>3.8630351446828796E-2</v>
      </c>
      <c r="J215" s="175">
        <f>'2.1'!K215/'2.1'!$B215</f>
        <v>3.094069596709258E-2</v>
      </c>
      <c r="K215" s="177"/>
    </row>
    <row r="216" spans="1:11" ht="12.75" customHeight="1" x14ac:dyDescent="0.25">
      <c r="A216" s="285">
        <v>2020.03</v>
      </c>
      <c r="B216" s="174">
        <f>'2.1'!C216/'2.1'!$B216</f>
        <v>0.96422050293109796</v>
      </c>
      <c r="C216" s="175">
        <f>'2.1'!D216/'2.1'!$C216</f>
        <v>0.42758952226062052</v>
      </c>
      <c r="D216" s="175">
        <f>'2.1'!E216/'2.1'!$C216</f>
        <v>0.13028178774539045</v>
      </c>
      <c r="E216" s="175">
        <f>'2.1'!F216/'2.1'!$C216</f>
        <v>2.1893999142588192E-2</v>
      </c>
      <c r="F216" s="175">
        <f>'2.1'!G216/'2.1'!$C216</f>
        <v>0.21382703748271789</v>
      </c>
      <c r="G216" s="175">
        <f>'2.1'!H216/'2.1'!$C216</f>
        <v>0.18037468668205553</v>
      </c>
      <c r="H216" s="176"/>
      <c r="I216" s="175">
        <f>'2.1'!J216/'2.1'!$C216</f>
        <v>2.6032966686627378E-2</v>
      </c>
      <c r="J216" s="175">
        <f>'2.1'!K216/'2.1'!$B216</f>
        <v>3.5779497068901947E-2</v>
      </c>
      <c r="K216" s="177"/>
    </row>
    <row r="217" spans="1:11" ht="12.75" customHeight="1" x14ac:dyDescent="0.25">
      <c r="A217" s="285">
        <v>2020.04</v>
      </c>
      <c r="B217" s="174">
        <f>'2.1'!C217/'2.1'!$B217</f>
        <v>0.98013811266347728</v>
      </c>
      <c r="C217" s="175">
        <f>'2.1'!D217/'2.1'!$C217</f>
        <v>0.44824008434160212</v>
      </c>
      <c r="D217" s="175">
        <f>'2.1'!E217/'2.1'!$C217</f>
        <v>0.1146837423165018</v>
      </c>
      <c r="E217" s="175">
        <f>'2.1'!F217/'2.1'!$C217</f>
        <v>2.6649862618352692E-2</v>
      </c>
      <c r="F217" s="175">
        <f>'2.1'!G217/'2.1'!$C217</f>
        <v>0.21917309776566279</v>
      </c>
      <c r="G217" s="175">
        <f>'2.1'!H217/'2.1'!$C217</f>
        <v>0.19069225733518474</v>
      </c>
      <c r="H217" s="176"/>
      <c r="I217" s="175">
        <f>'2.1'!J217/'2.1'!$C217</f>
        <v>5.6095562269572791E-4</v>
      </c>
      <c r="J217" s="175">
        <f>'2.1'!K217/'2.1'!$B217</f>
        <v>1.9861887336522735E-2</v>
      </c>
      <c r="K217" s="177"/>
    </row>
    <row r="218" spans="1:11" ht="12.75" customHeight="1" x14ac:dyDescent="0.25">
      <c r="A218" s="285">
        <v>2020.05</v>
      </c>
      <c r="B218" s="174">
        <f>'2.1'!C218/'2.1'!$B218</f>
        <v>0.96340396464847311</v>
      </c>
      <c r="C218" s="175">
        <f>'2.1'!D218/'2.1'!$C218</f>
        <v>0.41718825471502513</v>
      </c>
      <c r="D218" s="175">
        <f>'2.1'!E218/'2.1'!$C218</f>
        <v>0.13927493564434662</v>
      </c>
      <c r="E218" s="175">
        <f>'2.1'!F218/'2.1'!$C218</f>
        <v>5.8503781023048493E-3</v>
      </c>
      <c r="F218" s="175">
        <f>'2.1'!G218/'2.1'!$C218</f>
        <v>0.20947349585587319</v>
      </c>
      <c r="G218" s="175">
        <f>'2.1'!H218/'2.1'!$C218</f>
        <v>0.21670755319264182</v>
      </c>
      <c r="H218" s="176"/>
      <c r="I218" s="175">
        <f>'2.1'!J218/'2.1'!$C218</f>
        <v>1.1505382489808253E-2</v>
      </c>
      <c r="J218" s="175">
        <f>'2.1'!K218/'2.1'!$B218</f>
        <v>3.6596035351526855E-2</v>
      </c>
      <c r="K218" s="177"/>
    </row>
    <row r="219" spans="1:11" ht="12.75" customHeight="1" x14ac:dyDescent="0.25">
      <c r="A219" s="285">
        <v>2020.06</v>
      </c>
      <c r="B219" s="174">
        <f>'2.1'!C219/'2.1'!$B219</f>
        <v>0.96675135161147241</v>
      </c>
      <c r="C219" s="175">
        <f>'2.1'!D219/'2.1'!$C219</f>
        <v>0.42617264378979319</v>
      </c>
      <c r="D219" s="175">
        <f>'2.1'!E219/'2.1'!$C219</f>
        <v>0.10735556093608604</v>
      </c>
      <c r="E219" s="175">
        <f>'2.1'!F219/'2.1'!$C219</f>
        <v>4.4293789590296642E-3</v>
      </c>
      <c r="F219" s="175">
        <f>'2.1'!G219/'2.1'!$C219</f>
        <v>0.22856872327676112</v>
      </c>
      <c r="G219" s="175">
        <f>'2.1'!H219/'2.1'!$C219</f>
        <v>0.20847108919221252</v>
      </c>
      <c r="H219" s="176"/>
      <c r="I219" s="175">
        <f>'2.1'!J219/'2.1'!$C219</f>
        <v>2.5002603846117428E-2</v>
      </c>
      <c r="J219" s="175">
        <f>'2.1'!K219/'2.1'!$B219</f>
        <v>3.3248648388527619E-2</v>
      </c>
      <c r="K219" s="177"/>
    </row>
    <row r="220" spans="1:11" ht="12.75" customHeight="1" x14ac:dyDescent="0.25">
      <c r="A220" s="285">
        <v>2020.07</v>
      </c>
      <c r="B220" s="174">
        <f>'2.1'!C220/'2.1'!$B220</f>
        <v>0.9568636057301837</v>
      </c>
      <c r="C220" s="175">
        <f>'2.1'!D220/'2.1'!$C220</f>
        <v>0.41048031937736873</v>
      </c>
      <c r="D220" s="175">
        <f>'2.1'!E220/'2.1'!$C220</f>
        <v>0.14320367747740134</v>
      </c>
      <c r="E220" s="175">
        <f>'2.1'!F220/'2.1'!$C220</f>
        <v>5.4250521104789104E-3</v>
      </c>
      <c r="F220" s="175">
        <f>'2.1'!G220/'2.1'!$C220</f>
        <v>0.20517424277722215</v>
      </c>
      <c r="G220" s="175">
        <f>'2.1'!H220/'2.1'!$C220</f>
        <v>0.19163183906015849</v>
      </c>
      <c r="H220" s="176"/>
      <c r="I220" s="175">
        <f>'2.1'!J220/'2.1'!$C220</f>
        <v>4.4084869197370403E-2</v>
      </c>
      <c r="J220" s="175">
        <f>'2.1'!K220/'2.1'!$B220</f>
        <v>4.313639426981631E-2</v>
      </c>
      <c r="K220" s="177"/>
    </row>
    <row r="221" spans="1:11" ht="12.75" customHeight="1" x14ac:dyDescent="0.25">
      <c r="A221" s="285">
        <v>2020.08</v>
      </c>
      <c r="B221" s="174">
        <f>'2.1'!C221/'2.1'!$B221</f>
        <v>0.95108162757551151</v>
      </c>
      <c r="C221" s="175">
        <f>'2.1'!D221/'2.1'!$C221</f>
        <v>0.39077903741966097</v>
      </c>
      <c r="D221" s="175">
        <f>'2.1'!E221/'2.1'!$C221</f>
        <v>0.15700609798327014</v>
      </c>
      <c r="E221" s="175">
        <f>'2.1'!F221/'2.1'!$C221</f>
        <v>6.3866654872523831E-3</v>
      </c>
      <c r="F221" s="175">
        <f>'2.1'!G221/'2.1'!$C221</f>
        <v>0.20267308761745287</v>
      </c>
      <c r="G221" s="175">
        <f>'2.1'!H221/'2.1'!$C221</f>
        <v>0.19696252822537236</v>
      </c>
      <c r="H221" s="176"/>
      <c r="I221" s="175">
        <f>'2.1'!J221/'2.1'!$C221</f>
        <v>4.6192583266991279E-2</v>
      </c>
      <c r="J221" s="175">
        <f>'2.1'!K221/'2.1'!$B221</f>
        <v>4.8918372424488571E-2</v>
      </c>
      <c r="K221" s="177"/>
    </row>
    <row r="222" spans="1:11" ht="12.75" customHeight="1" x14ac:dyDescent="0.25">
      <c r="A222" s="285">
        <v>2020.09</v>
      </c>
      <c r="B222" s="174">
        <f>'2.1'!C222/'2.1'!$B222</f>
        <v>0.94261274428565389</v>
      </c>
      <c r="C222" s="175">
        <f>'2.1'!D222/'2.1'!$C222</f>
        <v>0.40632556838233186</v>
      </c>
      <c r="D222" s="175">
        <f>'2.1'!E222/'2.1'!$C222</f>
        <v>0.13412837444719627</v>
      </c>
      <c r="E222" s="175">
        <f>'2.1'!F222/'2.1'!$C222</f>
        <v>3.7197050865886878E-2</v>
      </c>
      <c r="F222" s="175">
        <f>'2.1'!G222/'2.1'!$C222</f>
        <v>0.19558710850689748</v>
      </c>
      <c r="G222" s="175">
        <f>'2.1'!H222/'2.1'!$C222</f>
        <v>0.18672444544769545</v>
      </c>
      <c r="H222" s="176"/>
      <c r="I222" s="175">
        <f>'2.1'!J222/'2.1'!$C222</f>
        <v>4.0037452349991884E-2</v>
      </c>
      <c r="J222" s="175">
        <f>'2.1'!K222/'2.1'!$B222</f>
        <v>5.7387255714346073E-2</v>
      </c>
      <c r="K222" s="177"/>
    </row>
    <row r="223" spans="1:11" ht="12.75" customHeight="1" x14ac:dyDescent="0.25">
      <c r="A223" s="285">
        <v>2020.1</v>
      </c>
      <c r="B223" s="174">
        <f>'2.1'!C223/'2.1'!$B223</f>
        <v>0.93986953575413212</v>
      </c>
      <c r="C223" s="175">
        <f>'2.1'!D223/'2.1'!$C223</f>
        <v>0.38562933566156044</v>
      </c>
      <c r="D223" s="175">
        <f>'2.1'!E223/'2.1'!$C223</f>
        <v>0.13369854750377014</v>
      </c>
      <c r="E223" s="175">
        <f>'2.1'!F223/'2.1'!$C223</f>
        <v>2.355171045321057E-2</v>
      </c>
      <c r="F223" s="175">
        <f>'2.1'!G223/'2.1'!$C223</f>
        <v>0.21735248829272164</v>
      </c>
      <c r="G223" s="175">
        <f>'2.1'!H223/'2.1'!$C223</f>
        <v>0.19432716882292242</v>
      </c>
      <c r="H223" s="176"/>
      <c r="I223" s="175">
        <f>'2.1'!J223/'2.1'!$C223</f>
        <v>4.5440749265814741E-2</v>
      </c>
      <c r="J223" s="175">
        <f>'2.1'!K223/'2.1'!$B223</f>
        <v>6.0130464245867897E-2</v>
      </c>
      <c r="K223" s="177"/>
    </row>
    <row r="224" spans="1:11" ht="12.75" customHeight="1" x14ac:dyDescent="0.25">
      <c r="A224" s="285">
        <v>2020.11</v>
      </c>
      <c r="B224" s="174">
        <f>'2.1'!C224/'2.1'!$B224</f>
        <v>0.93660199870602656</v>
      </c>
      <c r="C224" s="175">
        <f>'2.1'!D224/'2.1'!$C224</f>
        <v>0.36687322515968901</v>
      </c>
      <c r="D224" s="175">
        <f>'2.1'!E224/'2.1'!$C224</f>
        <v>0.17684199542361387</v>
      </c>
      <c r="E224" s="175">
        <f>'2.1'!F224/'2.1'!$C224</f>
        <v>9.2487720527402433E-3</v>
      </c>
      <c r="F224" s="175">
        <f>'2.1'!G224/'2.1'!$C224</f>
        <v>0.18924862298478759</v>
      </c>
      <c r="G224" s="175">
        <f>'2.1'!H224/'2.1'!$C224</f>
        <v>0.21904700857886067</v>
      </c>
      <c r="H224" s="176"/>
      <c r="I224" s="175">
        <f>'2.1'!J224/'2.1'!$C224</f>
        <v>3.874037580030857E-2</v>
      </c>
      <c r="J224" s="175">
        <f>'2.1'!K224/'2.1'!$B224</f>
        <v>6.3398001293973535E-2</v>
      </c>
      <c r="K224" s="177"/>
    </row>
    <row r="225" spans="1:11" ht="12.75" customHeight="1" x14ac:dyDescent="0.25">
      <c r="A225" s="285">
        <v>2020.12</v>
      </c>
      <c r="B225" s="174">
        <f>'2.1'!C225/'2.1'!$B225</f>
        <v>0.87617124952401748</v>
      </c>
      <c r="C225" s="175">
        <f>'2.1'!D225/'2.1'!$C225</f>
        <v>0.34543032334906704</v>
      </c>
      <c r="D225" s="175">
        <f>'2.1'!E225/'2.1'!$C225</f>
        <v>0.16535197847280428</v>
      </c>
      <c r="E225" s="175">
        <f>'2.1'!F225/'2.1'!$C225</f>
        <v>8.4024879791786133E-3</v>
      </c>
      <c r="F225" s="175">
        <f>'2.1'!G225/'2.1'!$C225</f>
        <v>0.18182892937491729</v>
      </c>
      <c r="G225" s="175">
        <f>'2.1'!H225/'2.1'!$C225</f>
        <v>0.27181895981296045</v>
      </c>
      <c r="H225" s="176"/>
      <c r="I225" s="175">
        <f>'2.1'!J225/'2.1'!$C225</f>
        <v>2.7167321011072391E-2</v>
      </c>
      <c r="J225" s="175">
        <f>'2.1'!K225/'2.1'!$B225</f>
        <v>0.12382875047598257</v>
      </c>
      <c r="K225" s="177"/>
    </row>
    <row r="226" spans="1:11" ht="12.75" customHeight="1" x14ac:dyDescent="0.25">
      <c r="A226" s="285">
        <v>2021.01</v>
      </c>
      <c r="B226" s="174">
        <f>'2.1'!C226/'2.1'!$B226</f>
        <v>0.97437930162605668</v>
      </c>
      <c r="C226" s="175">
        <f>'2.1'!D226/'2.1'!$C226</f>
        <v>0.41763983824657308</v>
      </c>
      <c r="D226" s="175">
        <f>'2.1'!E226/'2.1'!$C226</f>
        <v>0.10128807591004016</v>
      </c>
      <c r="E226" s="175">
        <f>'2.1'!F226/'2.1'!$C226</f>
        <v>1.3444912259570677E-2</v>
      </c>
      <c r="F226" s="175">
        <f>'2.1'!G226/'2.1'!$C226</f>
        <v>0.21859148875620024</v>
      </c>
      <c r="G226" s="175">
        <f>'2.1'!H226/'2.1'!$C226</f>
        <v>0.20416794346541778</v>
      </c>
      <c r="H226" s="176"/>
      <c r="I226" s="175">
        <f>'2.1'!J226/'2.1'!$C226</f>
        <v>4.4867741362198135E-2</v>
      </c>
      <c r="J226" s="175">
        <f>'2.1'!K226/'2.1'!$B226</f>
        <v>2.5620698373943283E-2</v>
      </c>
      <c r="K226" s="177"/>
    </row>
    <row r="227" spans="1:11" ht="12.75" customHeight="1" x14ac:dyDescent="0.25">
      <c r="A227" s="285">
        <v>2021.02</v>
      </c>
      <c r="B227" s="174">
        <f>'2.1'!C227/'2.1'!$B227</f>
        <v>0.96819234697250933</v>
      </c>
      <c r="C227" s="175">
        <f>'2.1'!D227/'2.1'!$C227</f>
        <v>0.37814585141131735</v>
      </c>
      <c r="D227" s="175">
        <f>'2.1'!E227/'2.1'!$C227</f>
        <v>0.12960951554530253</v>
      </c>
      <c r="E227" s="175">
        <f>'2.1'!F227/'2.1'!$C227</f>
        <v>3.7650179545246102E-3</v>
      </c>
      <c r="F227" s="175">
        <f>'2.1'!G227/'2.1'!$C227</f>
        <v>0.2027180822169076</v>
      </c>
      <c r="G227" s="175">
        <f>'2.1'!H227/'2.1'!$C227</f>
        <v>0.24425377609402665</v>
      </c>
      <c r="H227" s="176"/>
      <c r="I227" s="175">
        <f>'2.1'!J227/'2.1'!$C227</f>
        <v>4.1507756777921227E-2</v>
      </c>
      <c r="J227" s="175">
        <f>'2.1'!K227/'2.1'!$B227</f>
        <v>3.180765302749055E-2</v>
      </c>
      <c r="K227" s="177"/>
    </row>
    <row r="228" spans="1:11" ht="12.75" customHeight="1" x14ac:dyDescent="0.25">
      <c r="A228" s="285">
        <v>2021.03</v>
      </c>
      <c r="B228" s="174">
        <f>'2.1'!C228/'2.1'!$B228</f>
        <v>0.93598285725718422</v>
      </c>
      <c r="C228" s="175">
        <f>'2.1'!D228/'2.1'!$C228</f>
        <v>0.39354578746478852</v>
      </c>
      <c r="D228" s="175">
        <f>'2.1'!E228/'2.1'!$C228</f>
        <v>0.13271393138421961</v>
      </c>
      <c r="E228" s="175">
        <f>'2.1'!F228/'2.1'!$C228</f>
        <v>3.1489255059206814E-2</v>
      </c>
      <c r="F228" s="175">
        <f>'2.1'!G228/'2.1'!$C228</f>
        <v>0.19738381913757921</v>
      </c>
      <c r="G228" s="175">
        <f>'2.1'!H228/'2.1'!$C228</f>
        <v>0.20630089765371717</v>
      </c>
      <c r="H228" s="176"/>
      <c r="I228" s="175">
        <f>'2.1'!J228/'2.1'!$C228</f>
        <v>3.8566309300488565E-2</v>
      </c>
      <c r="J228" s="175">
        <f>'2.1'!K228/'2.1'!$B228</f>
        <v>6.401714274281585E-2</v>
      </c>
      <c r="K228" s="177"/>
    </row>
    <row r="229" spans="1:11" ht="12.75" customHeight="1" x14ac:dyDescent="0.25">
      <c r="A229" s="285">
        <v>2021.04</v>
      </c>
      <c r="B229" s="174">
        <f>'2.1'!C229/'2.1'!$B229</f>
        <v>0.94065567448595488</v>
      </c>
      <c r="C229" s="175">
        <f>'2.1'!D229/'2.1'!$C229</f>
        <v>0.39477349565974162</v>
      </c>
      <c r="D229" s="175">
        <f>'2.1'!E229/'2.1'!$C229</f>
        <v>0.13683963252336395</v>
      </c>
      <c r="E229" s="175">
        <f>'2.1'!F229/'2.1'!$C229</f>
        <v>3.3200257094931782E-2</v>
      </c>
      <c r="F229" s="175">
        <f>'2.1'!G229/'2.1'!$C229</f>
        <v>0.20206274503469973</v>
      </c>
      <c r="G229" s="175">
        <f>'2.1'!H229/'2.1'!$C229</f>
        <v>0.19573061847672676</v>
      </c>
      <c r="H229" s="176"/>
      <c r="I229" s="175">
        <f>'2.1'!J229/'2.1'!$C229</f>
        <v>3.7393251210536139E-2</v>
      </c>
      <c r="J229" s="175">
        <f>'2.1'!K229/'2.1'!$B229</f>
        <v>5.9344325514044977E-2</v>
      </c>
      <c r="K229" s="177"/>
    </row>
    <row r="230" spans="1:11" ht="12.75" customHeight="1" x14ac:dyDescent="0.25">
      <c r="A230" s="285">
        <v>2021.05</v>
      </c>
      <c r="B230" s="174">
        <f>'2.1'!C230/'2.1'!$B230</f>
        <v>0.94005874942988066</v>
      </c>
      <c r="C230" s="175">
        <f>'2.1'!D230/'2.1'!$C230</f>
        <v>0.41366968458646797</v>
      </c>
      <c r="D230" s="175">
        <f>'2.1'!E230/'2.1'!$C230</f>
        <v>0.12932893400526571</v>
      </c>
      <c r="E230" s="175">
        <f>'2.1'!F230/'2.1'!$C230</f>
        <v>9.156763365245308E-3</v>
      </c>
      <c r="F230" s="175">
        <f>'2.1'!G230/'2.1'!$C230</f>
        <v>0.2050517667104674</v>
      </c>
      <c r="G230" s="175">
        <f>'2.1'!H230/'2.1'!$C230</f>
        <v>0.21517142458329122</v>
      </c>
      <c r="H230" s="176"/>
      <c r="I230" s="175">
        <f>'2.1'!J230/'2.1'!$C230</f>
        <v>2.7621426749262365E-2</v>
      </c>
      <c r="J230" s="175">
        <f>'2.1'!K230/'2.1'!$B230</f>
        <v>5.9941250570119231E-2</v>
      </c>
      <c r="K230" s="177"/>
    </row>
    <row r="231" spans="1:11" ht="12.75" customHeight="1" x14ac:dyDescent="0.25">
      <c r="A231" s="285">
        <v>2021.06</v>
      </c>
      <c r="B231" s="174">
        <f>'2.1'!C231/'2.1'!$B231</f>
        <v>0.94564219270808492</v>
      </c>
      <c r="C231" s="175">
        <f>'2.1'!D231/'2.1'!$C231</f>
        <v>0.40148558932102585</v>
      </c>
      <c r="D231" s="175">
        <f>'2.1'!E231/'2.1'!$C231</f>
        <v>0.14986036462596222</v>
      </c>
      <c r="E231" s="175">
        <f>'2.1'!F231/'2.1'!$C231</f>
        <v>4.8869168689296997E-3</v>
      </c>
      <c r="F231" s="175">
        <f>'2.1'!G231/'2.1'!$C231</f>
        <v>0.21284468768831663</v>
      </c>
      <c r="G231" s="175">
        <f>'2.1'!H231/'2.1'!$C231</f>
        <v>0.20644401029453524</v>
      </c>
      <c r="H231" s="176"/>
      <c r="I231" s="175">
        <f>'2.1'!J231/'2.1'!$C231</f>
        <v>2.4478431201230409E-2</v>
      </c>
      <c r="J231" s="175">
        <f>'2.1'!K231/'2.1'!$B231</f>
        <v>5.4357807291915056E-2</v>
      </c>
      <c r="K231" s="177"/>
    </row>
    <row r="232" spans="1:11" ht="12.75" customHeight="1" x14ac:dyDescent="0.25">
      <c r="A232" s="285">
        <v>2021.07</v>
      </c>
      <c r="B232" s="174">
        <f>'2.1'!C232/'2.1'!$B232</f>
        <v>0.93022532898514554</v>
      </c>
      <c r="C232" s="175">
        <f>'2.1'!D232/'2.1'!$C232</f>
        <v>0.38631316461327375</v>
      </c>
      <c r="D232" s="175">
        <f>'2.1'!E232/'2.1'!$C232</f>
        <v>0.13993803307427641</v>
      </c>
      <c r="E232" s="175">
        <f>'2.1'!F232/'2.1'!$C232</f>
        <v>9.5206090143107307E-3</v>
      </c>
      <c r="F232" s="175">
        <f>'2.1'!G232/'2.1'!$C232</f>
        <v>0.19512843793085627</v>
      </c>
      <c r="G232" s="175">
        <f>'2.1'!H232/'2.1'!$C232</f>
        <v>0.23032240420121278</v>
      </c>
      <c r="H232" s="176"/>
      <c r="I232" s="175">
        <f>'2.1'!J232/'2.1'!$C232</f>
        <v>3.8777351166070062E-2</v>
      </c>
      <c r="J232" s="175">
        <f>'2.1'!K232/'2.1'!$B232</f>
        <v>6.9774671014854406E-2</v>
      </c>
      <c r="K232" s="177"/>
    </row>
    <row r="233" spans="1:11" ht="12.75" customHeight="1" x14ac:dyDescent="0.25">
      <c r="A233" s="285">
        <v>2021.08</v>
      </c>
      <c r="B233" s="174">
        <f>'2.1'!C233/'2.1'!$B233</f>
        <v>0.92248564527123544</v>
      </c>
      <c r="C233" s="175">
        <f>'2.1'!D233/'2.1'!$C233</f>
        <v>0.36971786061098172</v>
      </c>
      <c r="D233" s="175">
        <f>'2.1'!E233/'2.1'!$C233</f>
        <v>0.12991572204103716</v>
      </c>
      <c r="E233" s="175">
        <f>'2.1'!F233/'2.1'!$C233</f>
        <v>6.2665045320765798E-3</v>
      </c>
      <c r="F233" s="175">
        <f>'2.1'!G233/'2.1'!$C233</f>
        <v>0.18216514258576844</v>
      </c>
      <c r="G233" s="175">
        <f>'2.1'!H233/'2.1'!$C233</f>
        <v>0.26963768589625958</v>
      </c>
      <c r="H233" s="176"/>
      <c r="I233" s="175">
        <f>'2.1'!J233/'2.1'!$C233</f>
        <v>4.2297084333876495E-2</v>
      </c>
      <c r="J233" s="175">
        <f>'2.1'!K233/'2.1'!$B233</f>
        <v>7.7514354728764501E-2</v>
      </c>
      <c r="K233" s="177"/>
    </row>
    <row r="234" spans="1:11" ht="12.75" customHeight="1" x14ac:dyDescent="0.25">
      <c r="A234" s="285">
        <v>2021.09</v>
      </c>
      <c r="B234" s="174">
        <f>'2.1'!C234/'2.1'!$B234</f>
        <v>0.9032769727561164</v>
      </c>
      <c r="C234" s="175">
        <f>'2.1'!D234/'2.1'!$C234</f>
        <v>0.36122921542421255</v>
      </c>
      <c r="D234" s="175">
        <f>'2.1'!E234/'2.1'!$C234</f>
        <v>0.15956575629884265</v>
      </c>
      <c r="E234" s="175">
        <f>'2.1'!F234/'2.1'!$C234</f>
        <v>2.2680648531291401E-2</v>
      </c>
      <c r="F234" s="175">
        <f>'2.1'!G234/'2.1'!$C234</f>
        <v>0.18084641883728936</v>
      </c>
      <c r="G234" s="175">
        <f>'2.1'!H234/'2.1'!$C234</f>
        <v>0.24714731879701882</v>
      </c>
      <c r="H234" s="176"/>
      <c r="I234" s="175">
        <f>'2.1'!J234/'2.1'!$C234</f>
        <v>2.8530642111345209E-2</v>
      </c>
      <c r="J234" s="175">
        <f>'2.1'!K234/'2.1'!$B234</f>
        <v>9.6723027243883583E-2</v>
      </c>
      <c r="K234" s="177"/>
    </row>
    <row r="235" spans="1:11" ht="12.75" customHeight="1" x14ac:dyDescent="0.25">
      <c r="A235" s="285">
        <v>2021.1</v>
      </c>
      <c r="B235" s="174">
        <f>'2.1'!C235/'2.1'!$B235</f>
        <v>0.93232996221723419</v>
      </c>
      <c r="C235" s="175">
        <f>'2.1'!D235/'2.1'!$C235</f>
        <v>0.3830978233751165</v>
      </c>
      <c r="D235" s="175">
        <f>'2.1'!E235/'2.1'!$C235</f>
        <v>0.14982498281448398</v>
      </c>
      <c r="E235" s="175">
        <f>'2.1'!F235/'2.1'!$C235</f>
        <v>7.9615409993133088E-3</v>
      </c>
      <c r="F235" s="175">
        <f>'2.1'!G235/'2.1'!$C235</f>
        <v>0.19510682984666733</v>
      </c>
      <c r="G235" s="175">
        <f>'2.1'!H235/'2.1'!$C235</f>
        <v>0.21738795875183711</v>
      </c>
      <c r="H235" s="176"/>
      <c r="I235" s="175">
        <f>'2.1'!J235/'2.1'!$C235</f>
        <v>4.6620864212581679E-2</v>
      </c>
      <c r="J235" s="175">
        <f>'2.1'!K235/'2.1'!$B235</f>
        <v>6.7670037782765799E-2</v>
      </c>
      <c r="K235" s="177"/>
    </row>
    <row r="236" spans="1:11" ht="12.75" customHeight="1" x14ac:dyDescent="0.25">
      <c r="A236" s="285">
        <v>2021.11</v>
      </c>
      <c r="B236" s="174">
        <f>'2.1'!C236/'2.1'!$B236</f>
        <v>0.91678656003262726</v>
      </c>
      <c r="C236" s="175">
        <f>'2.1'!D236/'2.1'!$C236</f>
        <v>0.36063932360483819</v>
      </c>
      <c r="D236" s="175">
        <f>'2.1'!E236/'2.1'!$C236</f>
        <v>0.1365135480137355</v>
      </c>
      <c r="E236" s="175">
        <f>'2.1'!F236/'2.1'!$C236</f>
        <v>1.9665804834984004E-2</v>
      </c>
      <c r="F236" s="175">
        <f>'2.1'!G236/'2.1'!$C236</f>
        <v>0.17493854487249516</v>
      </c>
      <c r="G236" s="175">
        <f>'2.1'!H236/'2.1'!$C236</f>
        <v>0.27383168004031289</v>
      </c>
      <c r="H236" s="176"/>
      <c r="I236" s="175">
        <f>'2.1'!J236/'2.1'!$C236</f>
        <v>3.4411098633634271E-2</v>
      </c>
      <c r="J236" s="175">
        <f>'2.1'!K236/'2.1'!$B236</f>
        <v>8.3213439967372765E-2</v>
      </c>
      <c r="K236" s="177"/>
    </row>
    <row r="237" spans="1:11" ht="12.75" customHeight="1" x14ac:dyDescent="0.25">
      <c r="A237" s="285">
        <v>2021.12</v>
      </c>
      <c r="B237" s="174">
        <f>'2.1'!C237/'2.1'!$B237</f>
        <v>0.90868251195322713</v>
      </c>
      <c r="C237" s="175">
        <f>'2.1'!D237/'2.1'!$C237</f>
        <v>0.37729191272674129</v>
      </c>
      <c r="D237" s="175">
        <f>'2.1'!E237/'2.1'!$C237</f>
        <v>0.12980671625737517</v>
      </c>
      <c r="E237" s="175">
        <f>'2.1'!F237/'2.1'!$C237</f>
        <v>7.1948147293163737E-3</v>
      </c>
      <c r="F237" s="175">
        <f>'2.1'!G237/'2.1'!$C237</f>
        <v>0.19905270954639287</v>
      </c>
      <c r="G237" s="175">
        <f>'2.1'!H237/'2.1'!$C237</f>
        <v>0.25500655877892742</v>
      </c>
      <c r="H237" s="176"/>
      <c r="I237" s="175">
        <f>'2.1'!J237/'2.1'!$C237</f>
        <v>3.1647287961246946E-2</v>
      </c>
      <c r="J237" s="175">
        <f>'2.1'!K237/'2.1'!$B237</f>
        <v>9.1317488046772893E-2</v>
      </c>
      <c r="K237" s="177"/>
    </row>
    <row r="238" spans="1:11" ht="12.75" customHeight="1" x14ac:dyDescent="0.25">
      <c r="A238" s="285">
        <v>2022.01</v>
      </c>
      <c r="B238" s="174">
        <f>'2.1'!C238/'2.1'!$B238</f>
        <v>0.97075495495209652</v>
      </c>
      <c r="C238" s="175">
        <f>'2.1'!D238/'2.1'!$C238</f>
        <v>0.40099853733075114</v>
      </c>
      <c r="D238" s="175">
        <f>'2.1'!E238/'2.1'!$C238</f>
        <v>0.10858181006000484</v>
      </c>
      <c r="E238" s="175">
        <f>'2.1'!F238/'2.1'!$C238</f>
        <v>9.9194578590553386E-3</v>
      </c>
      <c r="F238" s="175">
        <f>'2.1'!G238/'2.1'!$C238</f>
        <v>0.20369344413665744</v>
      </c>
      <c r="G238" s="175">
        <f>'2.1'!H238/'2.1'!$C238</f>
        <v>0.23944612864770734</v>
      </c>
      <c r="H238" s="176"/>
      <c r="I238" s="175">
        <f>'2.1'!J238/'2.1'!$C238</f>
        <v>3.7360621965823834E-2</v>
      </c>
      <c r="J238" s="175">
        <f>'2.1'!K238/'2.1'!$B238</f>
        <v>2.9245045047903553E-2</v>
      </c>
      <c r="K238" s="177"/>
    </row>
    <row r="239" spans="1:11" ht="12.75" customHeight="1" x14ac:dyDescent="0.25">
      <c r="A239" s="285">
        <v>2022.02</v>
      </c>
      <c r="B239" s="174">
        <f>'2.1'!C239/'2.1'!$B239</f>
        <v>0.93921348972450169</v>
      </c>
      <c r="C239" s="175">
        <f>'2.1'!D239/'2.1'!$C239</f>
        <v>0.3628351152532287</v>
      </c>
      <c r="D239" s="175">
        <f>'2.1'!E239/'2.1'!$C239</f>
        <v>0.13980680426994066</v>
      </c>
      <c r="E239" s="175">
        <f>'2.1'!F239/'2.1'!$C239</f>
        <v>6.7686009852298843E-3</v>
      </c>
      <c r="F239" s="175">
        <f>'2.1'!G239/'2.1'!$C239</f>
        <v>0.18641762846449311</v>
      </c>
      <c r="G239" s="175">
        <f>'2.1'!H239/'2.1'!$C239</f>
        <v>0.2687122423688853</v>
      </c>
      <c r="H239" s="176"/>
      <c r="I239" s="175">
        <f>'2.1'!J239/'2.1'!$C239</f>
        <v>3.545960865822223E-2</v>
      </c>
      <c r="J239" s="175">
        <f>'2.1'!K239/'2.1'!$B239</f>
        <v>6.0786510275498376E-2</v>
      </c>
      <c r="K239" s="177"/>
    </row>
    <row r="240" spans="1:11" ht="12.75" customHeight="1" x14ac:dyDescent="0.25">
      <c r="A240" s="285">
        <v>2022.03</v>
      </c>
      <c r="B240" s="174">
        <f>'2.1'!C240/'2.1'!$B240</f>
        <v>0.924969156415544</v>
      </c>
      <c r="C240" s="175">
        <f>'2.1'!D240/'2.1'!$C240</f>
        <v>0.38655240887864606</v>
      </c>
      <c r="D240" s="175">
        <f>'2.1'!E240/'2.1'!$C240</f>
        <v>0.14110416526490119</v>
      </c>
      <c r="E240" s="175">
        <f>'2.1'!F240/'2.1'!$C240</f>
        <v>2.1031147182267586E-2</v>
      </c>
      <c r="F240" s="175">
        <f>'2.1'!G240/'2.1'!$C240</f>
        <v>0.193623159069616</v>
      </c>
      <c r="G240" s="175">
        <f>'2.1'!H240/'2.1'!$C240</f>
        <v>0.22381690520710415</v>
      </c>
      <c r="H240" s="176"/>
      <c r="I240" s="175">
        <f>'2.1'!J240/'2.1'!$C240</f>
        <v>3.3872214397465121E-2</v>
      </c>
      <c r="J240" s="175">
        <f>'2.1'!K240/'2.1'!$B240</f>
        <v>7.5030843584455997E-2</v>
      </c>
      <c r="K240" s="177"/>
    </row>
    <row r="241" spans="1:11" ht="12.75" customHeight="1" x14ac:dyDescent="0.25">
      <c r="A241" s="285">
        <v>2022.04</v>
      </c>
      <c r="B241" s="174">
        <f>'2.1'!C241/'2.1'!$B241</f>
        <v>0.93547308567019416</v>
      </c>
      <c r="C241" s="175">
        <f>'2.1'!D241/'2.1'!$C241</f>
        <v>0.39605199872645114</v>
      </c>
      <c r="D241" s="175">
        <f>'2.1'!E241/'2.1'!$C241</f>
        <v>0.13328053976791604</v>
      </c>
      <c r="E241" s="175">
        <f>'2.1'!F241/'2.1'!$C241</f>
        <v>2.1294413320778485E-2</v>
      </c>
      <c r="F241" s="175">
        <f>'2.1'!G241/'2.1'!$C241</f>
        <v>0.19487626931492555</v>
      </c>
      <c r="G241" s="175">
        <f>'2.1'!H241/'2.1'!$C241</f>
        <v>0.22371794958643529</v>
      </c>
      <c r="H241" s="176"/>
      <c r="I241" s="175">
        <f>'2.1'!J241/'2.1'!$C241</f>
        <v>3.0778829283493309E-2</v>
      </c>
      <c r="J241" s="175">
        <f>'2.1'!K241/'2.1'!$B241</f>
        <v>6.4526914329805854E-2</v>
      </c>
      <c r="K241" s="177"/>
    </row>
    <row r="242" spans="1:11" ht="12.75" customHeight="1" x14ac:dyDescent="0.25">
      <c r="A242" s="285">
        <v>2022.05</v>
      </c>
      <c r="B242" s="174">
        <f>'2.1'!C242/'2.1'!$B242</f>
        <v>0.91640498742569865</v>
      </c>
      <c r="C242" s="175">
        <f>'2.1'!D242/'2.1'!$C242</f>
        <v>0.403626130354927</v>
      </c>
      <c r="D242" s="175">
        <f>'2.1'!E242/'2.1'!$C242</f>
        <v>0.11433511896457864</v>
      </c>
      <c r="E242" s="175">
        <f>'2.1'!F242/'2.1'!$C242</f>
        <v>9.4228148918918623E-3</v>
      </c>
      <c r="F242" s="175">
        <f>'2.1'!G242/'2.1'!$C242</f>
        <v>0.19868849458384163</v>
      </c>
      <c r="G242" s="175">
        <f>'2.1'!H242/'2.1'!$C242</f>
        <v>0.23814497493577916</v>
      </c>
      <c r="H242" s="176"/>
      <c r="I242" s="175">
        <f>'2.1'!J242/'2.1'!$C242</f>
        <v>3.5782466268981725E-2</v>
      </c>
      <c r="J242" s="175">
        <f>'2.1'!K242/'2.1'!$B242</f>
        <v>8.3595012574301325E-2</v>
      </c>
      <c r="K242" s="177"/>
    </row>
    <row r="243" spans="1:11" ht="12.75" customHeight="1" x14ac:dyDescent="0.25">
      <c r="A243" s="285">
        <v>2022.06</v>
      </c>
      <c r="B243" s="174">
        <f>'2.1'!C243/'2.1'!$B243</f>
        <v>0.93058285842344268</v>
      </c>
      <c r="C243" s="175">
        <f>'2.1'!D243/'2.1'!$C243</f>
        <v>0.40646095257477083</v>
      </c>
      <c r="D243" s="175">
        <f>'2.1'!E243/'2.1'!$C243</f>
        <v>0.12426077092378195</v>
      </c>
      <c r="E243" s="175">
        <f>'2.1'!F243/'2.1'!$C243</f>
        <v>4.9152232573564884E-3</v>
      </c>
      <c r="F243" s="175">
        <f>'2.1'!G243/'2.1'!$C243</f>
        <v>0.21559824228171731</v>
      </c>
      <c r="G243" s="175">
        <f>'2.1'!H243/'2.1'!$C243</f>
        <v>0.21780613090931014</v>
      </c>
      <c r="H243" s="176"/>
      <c r="I243" s="175">
        <f>'2.1'!J243/'2.1'!$C243</f>
        <v>3.0958680053063192E-2</v>
      </c>
      <c r="J243" s="175">
        <f>'2.1'!K243/'2.1'!$B243</f>
        <v>6.9417141576557331E-2</v>
      </c>
      <c r="K243" s="177"/>
    </row>
    <row r="244" spans="1:11" ht="12.75" customHeight="1" x14ac:dyDescent="0.25">
      <c r="A244" s="285">
        <v>2022.07</v>
      </c>
      <c r="B244" s="174">
        <f>'2.1'!C244/'2.1'!$B244</f>
        <v>0.89363521290140491</v>
      </c>
      <c r="C244" s="175">
        <f>'2.1'!D244/'2.1'!$C244</f>
        <v>0.39188636623046597</v>
      </c>
      <c r="D244" s="175">
        <f>'2.1'!E244/'2.1'!$C244</f>
        <v>0.12676268684235942</v>
      </c>
      <c r="E244" s="175">
        <f>'2.1'!F244/'2.1'!$C244</f>
        <v>7.4134883971788473E-3</v>
      </c>
      <c r="F244" s="175">
        <f>'2.1'!G244/'2.1'!$C244</f>
        <v>0.19387103126571784</v>
      </c>
      <c r="G244" s="175">
        <f>'2.1'!H244/'2.1'!$C244</f>
        <v>0.24211182508156029</v>
      </c>
      <c r="H244" s="176"/>
      <c r="I244" s="175">
        <f>'2.1'!J244/'2.1'!$C244</f>
        <v>3.7954602182717623E-2</v>
      </c>
      <c r="J244" s="175">
        <f>'2.1'!K244/'2.1'!$B244</f>
        <v>0.10636478709859506</v>
      </c>
      <c r="K244" s="177"/>
    </row>
    <row r="245" spans="1:11" ht="12.75" customHeight="1" x14ac:dyDescent="0.25">
      <c r="A245" s="285">
        <v>2022.08</v>
      </c>
      <c r="B245" s="174">
        <f>'2.1'!C245/'2.1'!$B245</f>
        <v>0.93930922467561329</v>
      </c>
      <c r="C245" s="175">
        <f>'2.1'!D245/'2.1'!$C245</f>
        <v>0.36690358148929408</v>
      </c>
      <c r="D245" s="175">
        <f>'2.1'!E245/'2.1'!$C245</f>
        <v>0.1435433993022433</v>
      </c>
      <c r="E245" s="175">
        <f>'2.1'!F245/'2.1'!$C245</f>
        <v>5.9314917572451603E-3</v>
      </c>
      <c r="F245" s="175">
        <f>'2.1'!G245/'2.1'!$C245</f>
        <v>0.18009825919108594</v>
      </c>
      <c r="G245" s="175">
        <f>'2.1'!H245/'2.1'!$C245</f>
        <v>0.26470416996959073</v>
      </c>
      <c r="H245" s="176"/>
      <c r="I245" s="175">
        <f>'2.1'!J245/'2.1'!$C245</f>
        <v>3.8819098290540879E-2</v>
      </c>
      <c r="J245" s="175">
        <f>'2.1'!K245/'2.1'!$B245</f>
        <v>6.0690775324386589E-2</v>
      </c>
      <c r="K245" s="177"/>
    </row>
    <row r="246" spans="1:11" ht="12.75" customHeight="1" x14ac:dyDescent="0.25">
      <c r="A246" s="285">
        <v>2022.09</v>
      </c>
      <c r="B246" s="174">
        <f>'2.1'!C246/'2.1'!$B246</f>
        <v>0.91014304861784112</v>
      </c>
      <c r="C246" s="175">
        <f>'2.1'!D246/'2.1'!$C246</f>
        <v>0.36465113393169152</v>
      </c>
      <c r="D246" s="175">
        <f>'2.1'!E246/'2.1'!$C246</f>
        <v>0.13973499319808738</v>
      </c>
      <c r="E246" s="175">
        <f>'2.1'!F246/'2.1'!$C246</f>
        <v>1.3619387563100349E-2</v>
      </c>
      <c r="F246" s="175">
        <f>'2.1'!G246/'2.1'!$C246</f>
        <v>0.18861741196671786</v>
      </c>
      <c r="G246" s="175">
        <f>'2.1'!H246/'2.1'!$C246</f>
        <v>0.26228644106265464</v>
      </c>
      <c r="H246" s="176"/>
      <c r="I246" s="175">
        <f>'2.1'!J246/'2.1'!$C246</f>
        <v>3.1090632277748446E-2</v>
      </c>
      <c r="J246" s="175">
        <f>'2.1'!K246/'2.1'!$B246</f>
        <v>8.9856951382158892E-2</v>
      </c>
      <c r="K246" s="177"/>
    </row>
    <row r="247" spans="1:11" ht="12.75" customHeight="1" x14ac:dyDescent="0.25">
      <c r="A247" s="285">
        <v>2022.1</v>
      </c>
      <c r="B247" s="174">
        <f>'2.1'!C247/'2.1'!$B247</f>
        <v>0.93110998409753754</v>
      </c>
      <c r="C247" s="175">
        <f>'2.1'!D247/'2.1'!$C247</f>
        <v>0.36777709011768567</v>
      </c>
      <c r="D247" s="175">
        <f>'2.1'!E247/'2.1'!$C247</f>
        <v>0.14583479055814141</v>
      </c>
      <c r="E247" s="175">
        <f>'2.1'!F247/'2.1'!$C247</f>
        <v>2.2566681373204455E-2</v>
      </c>
      <c r="F247" s="175">
        <f>'2.1'!G247/'2.1'!$C247</f>
        <v>0.17096241296393647</v>
      </c>
      <c r="G247" s="175">
        <f>'2.1'!H247/'2.1'!$C247</f>
        <v>0.26063933805771783</v>
      </c>
      <c r="H247" s="176"/>
      <c r="I247" s="175">
        <f>'2.1'!J247/'2.1'!$C247</f>
        <v>3.2219686929314109E-2</v>
      </c>
      <c r="J247" s="175">
        <f>'2.1'!K247/'2.1'!$B247</f>
        <v>6.889001590246252E-2</v>
      </c>
      <c r="K247" s="177"/>
    </row>
    <row r="248" spans="1:11" ht="12.75" customHeight="1" x14ac:dyDescent="0.25">
      <c r="A248" s="285">
        <v>2022.11</v>
      </c>
      <c r="B248" s="174">
        <f>'2.1'!C248/'2.1'!$B248</f>
        <v>0.89778126884066978</v>
      </c>
      <c r="C248" s="175">
        <f>'2.1'!D248/'2.1'!$C248</f>
        <v>0.400155912694517</v>
      </c>
      <c r="D248" s="175">
        <f>'2.1'!E248/'2.1'!$C248</f>
        <v>0.11512354074466222</v>
      </c>
      <c r="E248" s="175">
        <f>'2.1'!F248/'2.1'!$C248</f>
        <v>1.0416652015861689E-2</v>
      </c>
      <c r="F248" s="175">
        <f>'2.1'!G248/'2.1'!$C248</f>
        <v>0.19125090495092192</v>
      </c>
      <c r="G248" s="175">
        <f>'2.1'!H248/'2.1'!$C248</f>
        <v>0.24314625966589787</v>
      </c>
      <c r="H248" s="180">
        <f>'2.1'!I248/'2.1'!H248</f>
        <v>0.7951295359565872</v>
      </c>
      <c r="I248" s="175">
        <f>'2.1'!J248/'2.1'!$C248</f>
        <v>3.9906729928139324E-2</v>
      </c>
      <c r="J248" s="175">
        <f>'2.1'!K248/'2.1'!$B248</f>
        <v>0.10221873115933014</v>
      </c>
      <c r="K248" s="177"/>
    </row>
    <row r="249" spans="1:11" ht="12.75" customHeight="1" x14ac:dyDescent="0.25">
      <c r="A249" s="285">
        <v>2022.12</v>
      </c>
      <c r="B249" s="174">
        <f>'2.1'!C249/'2.1'!$B249</f>
        <v>0.91850494107526592</v>
      </c>
      <c r="C249" s="175">
        <f>'2.1'!D249/'2.1'!$C249</f>
        <v>0.42010677400058849</v>
      </c>
      <c r="D249" s="175">
        <f>'2.1'!E249/'2.1'!$C249</f>
        <v>0.1078754640988932</v>
      </c>
      <c r="E249" s="175">
        <f>'2.1'!F249/'2.1'!$C249</f>
        <v>8.2270604836822466E-3</v>
      </c>
      <c r="F249" s="175">
        <f>'2.1'!G249/'2.1'!$C249</f>
        <v>0.21822018114522709</v>
      </c>
      <c r="G249" s="175">
        <f>'2.1'!H249/'2.1'!$C249</f>
        <v>0.21869743925762125</v>
      </c>
      <c r="H249" s="175">
        <f>'2.1'!I249/'2.1'!H249</f>
        <v>3.8869954073708387E-3</v>
      </c>
      <c r="I249" s="175">
        <f>'2.1'!J249/'2.1'!$C249</f>
        <v>2.6873081013987558E-2</v>
      </c>
      <c r="J249" s="175">
        <f>'2.1'!K249/'2.1'!$B249</f>
        <v>8.1495058924734007E-2</v>
      </c>
      <c r="K249" s="179">
        <f>'2.1'!L249/'2.1'!K249</f>
        <v>8.1984602866982573E-2</v>
      </c>
    </row>
    <row r="250" spans="1:11" ht="12.75" customHeight="1" x14ac:dyDescent="0.25">
      <c r="A250" s="285">
        <v>2023.01</v>
      </c>
      <c r="B250" s="174">
        <f>'2.1'!C250/'2.1'!$B250</f>
        <v>0.90231134882532527</v>
      </c>
      <c r="C250" s="175">
        <f>'2.1'!D250/'2.1'!$C250</f>
        <v>0.42248461842820706</v>
      </c>
      <c r="D250" s="175">
        <f>'2.1'!E250/'2.1'!$C250</f>
        <v>0.11012969830436929</v>
      </c>
      <c r="E250" s="175">
        <f>'2.1'!F250/'2.1'!$C250</f>
        <v>8.1168610039234965E-3</v>
      </c>
      <c r="F250" s="175">
        <f>'2.1'!G250/'2.1'!$C250</f>
        <v>0.20150151512067838</v>
      </c>
      <c r="G250" s="175">
        <f>'2.1'!H250/'2.1'!$C250</f>
        <v>0.22564472956109494</v>
      </c>
      <c r="H250" s="175">
        <f>'2.1'!I250/'2.1'!H250</f>
        <v>0</v>
      </c>
      <c r="I250" s="175">
        <f>'2.1'!J250/'2.1'!$C250</f>
        <v>3.2122577581726687E-2</v>
      </c>
      <c r="J250" s="175">
        <f>'2.1'!K250/'2.1'!$B250</f>
        <v>9.7688651174674707E-2</v>
      </c>
      <c r="K250" s="178">
        <f>'2.1'!L250/'2.1'!K250</f>
        <v>0</v>
      </c>
    </row>
    <row r="251" spans="1:11" ht="12.75" customHeight="1" x14ac:dyDescent="0.25">
      <c r="A251" s="285">
        <v>2023.02</v>
      </c>
      <c r="B251" s="174">
        <f>'2.1'!C251/'2.1'!$B251</f>
        <v>0.94763024832499643</v>
      </c>
      <c r="C251" s="175">
        <f>'2.1'!D251/'2.1'!$C251</f>
        <v>0.39900320459660887</v>
      </c>
      <c r="D251" s="175">
        <f>'2.1'!E251/'2.1'!$C251</f>
        <v>0.12645123749948117</v>
      </c>
      <c r="E251" s="175">
        <f>'2.1'!F251/'2.1'!$C251</f>
        <v>7.7514804080010416E-3</v>
      </c>
      <c r="F251" s="175">
        <f>'2.1'!G251/'2.1'!$C251</f>
        <v>0.19563777254130824</v>
      </c>
      <c r="G251" s="175">
        <f>'2.1'!H251/'2.1'!$C251</f>
        <v>0.24234989970192386</v>
      </c>
      <c r="H251" s="175">
        <f>'2.1'!I251/'2.1'!H251</f>
        <v>0</v>
      </c>
      <c r="I251" s="175">
        <f>'2.1'!J251/'2.1'!$C251</f>
        <v>2.8806405252676696E-2</v>
      </c>
      <c r="J251" s="175">
        <f>'2.1'!K251/'2.1'!$B251</f>
        <v>5.2369751675003649E-2</v>
      </c>
      <c r="K251" s="178">
        <f>'2.1'!L251/'2.1'!K251</f>
        <v>5.8445951375890754E-6</v>
      </c>
    </row>
    <row r="252" spans="1:11" ht="12.75" customHeight="1" x14ac:dyDescent="0.25">
      <c r="A252" s="285">
        <v>2023.03</v>
      </c>
      <c r="B252" s="174">
        <f>'2.1'!C252/'2.1'!$B252</f>
        <v>0.90918136789083481</v>
      </c>
      <c r="C252" s="175">
        <f>'2.1'!D252/'2.1'!$C252</f>
        <v>0.4021905137886736</v>
      </c>
      <c r="D252" s="175">
        <f>'2.1'!E252/'2.1'!$C252</f>
        <v>0.15391061270543599</v>
      </c>
      <c r="E252" s="175">
        <f>'2.1'!F252/'2.1'!$C252</f>
        <v>1.3157023845819101E-2</v>
      </c>
      <c r="F252" s="175">
        <f>'2.1'!G252/'2.1'!$C252</f>
        <v>0.19095286861216865</v>
      </c>
      <c r="G252" s="175">
        <f>'2.1'!H252/'2.1'!$C252</f>
        <v>0.21224225225859072</v>
      </c>
      <c r="H252" s="175">
        <f>'2.1'!I252/'2.1'!H252</f>
        <v>0</v>
      </c>
      <c r="I252" s="175">
        <f>'2.1'!J252/'2.1'!$C252</f>
        <v>2.754672878931199E-2</v>
      </c>
      <c r="J252" s="175">
        <f>'2.1'!K252/'2.1'!$B252</f>
        <v>9.0818632109165159E-2</v>
      </c>
      <c r="K252" s="178">
        <f>'2.1'!L252/'2.1'!K252</f>
        <v>0.12762334447235724</v>
      </c>
    </row>
    <row r="253" spans="1:11" ht="12.75" customHeight="1" x14ac:dyDescent="0.25">
      <c r="A253" s="285">
        <v>2023.04</v>
      </c>
      <c r="B253" s="174">
        <f>'2.1'!C253/'2.1'!$B253</f>
        <v>0.92188540334922509</v>
      </c>
      <c r="C253" s="175">
        <f>'2.1'!D253/'2.1'!$C253</f>
        <v>0.4356592268615333</v>
      </c>
      <c r="D253" s="175">
        <f>'2.1'!E253/'2.1'!$C253</f>
        <v>0.11408533135018077</v>
      </c>
      <c r="E253" s="175">
        <f>'2.1'!F253/'2.1'!$C253</f>
        <v>1.7470315049768162E-2</v>
      </c>
      <c r="F253" s="175">
        <f>'2.1'!G253/'2.1'!$C253</f>
        <v>0.18495702922802221</v>
      </c>
      <c r="G253" s="175">
        <f>'2.1'!H253/'2.1'!$C253</f>
        <v>0.21795565547224333</v>
      </c>
      <c r="H253" s="175">
        <f>'2.1'!I253/'2.1'!H253</f>
        <v>0</v>
      </c>
      <c r="I253" s="175">
        <f>'2.1'!J253/'2.1'!$C253</f>
        <v>2.9872442038252154E-2</v>
      </c>
      <c r="J253" s="175">
        <f>'2.1'!K253/'2.1'!$B253</f>
        <v>7.8114596650774956E-2</v>
      </c>
      <c r="K253" s="178">
        <f>'2.1'!L253/'2.1'!K253</f>
        <v>0.18860913291414277</v>
      </c>
    </row>
    <row r="254" spans="1:11" ht="12.75" customHeight="1" x14ac:dyDescent="0.25">
      <c r="A254" s="285">
        <v>2023.05</v>
      </c>
      <c r="B254" s="174">
        <f>'2.1'!C254/'2.1'!$B254</f>
        <v>0.95029543885574019</v>
      </c>
      <c r="C254" s="175">
        <f>'2.1'!D254/'2.1'!$C254</f>
        <v>0.40849994235285031</v>
      </c>
      <c r="D254" s="175">
        <f>'2.1'!E254/'2.1'!$C254</f>
        <v>0.10933016280976086</v>
      </c>
      <c r="E254" s="175">
        <f>'2.1'!F254/'2.1'!$C254</f>
        <v>1.4367365372411033E-2</v>
      </c>
      <c r="F254" s="175">
        <f>'2.1'!G254/'2.1'!$C254</f>
        <v>0.21369060992714364</v>
      </c>
      <c r="G254" s="175">
        <f>'2.1'!H254/'2.1'!$C254</f>
        <v>0.22164502097299427</v>
      </c>
      <c r="H254" s="175">
        <f>'2.1'!I254/'2.1'!H254</f>
        <v>0</v>
      </c>
      <c r="I254" s="175">
        <f>'2.1'!J254/'2.1'!$C254</f>
        <v>3.2466898564839725E-2</v>
      </c>
      <c r="J254" s="175">
        <f>'2.1'!K254/'2.1'!$B254</f>
        <v>4.9704561144259793E-2</v>
      </c>
      <c r="K254" s="178">
        <f>'2.1'!L254/'2.1'!K254</f>
        <v>0.28067067268177748</v>
      </c>
    </row>
    <row r="255" spans="1:11" ht="12.75" customHeight="1" x14ac:dyDescent="0.25">
      <c r="A255" s="285">
        <v>2023.06</v>
      </c>
      <c r="B255" s="174">
        <f>'2.1'!C255/'2.1'!$B255</f>
        <v>0.94787022822585854</v>
      </c>
      <c r="C255" s="175">
        <f>'2.1'!D255/'2.1'!$C255</f>
        <v>0.45832596629505495</v>
      </c>
      <c r="D255" s="175">
        <f>'2.1'!E255/'2.1'!$C255</f>
        <v>8.4296180403611962E-2</v>
      </c>
      <c r="E255" s="175">
        <f>'2.1'!F255/'2.1'!$C255</f>
        <v>1.1474022904972341E-2</v>
      </c>
      <c r="F255" s="175">
        <f>'2.1'!G255/'2.1'!$C255</f>
        <v>0.22954515860518535</v>
      </c>
      <c r="G255" s="175">
        <f>'2.1'!H255/'2.1'!$C255</f>
        <v>0.1917115717373743</v>
      </c>
      <c r="H255" s="175">
        <f>'2.1'!I255/'2.1'!H255</f>
        <v>0</v>
      </c>
      <c r="I255" s="175">
        <f>'2.1'!J255/'2.1'!$C255</f>
        <v>2.4647100053801205E-2</v>
      </c>
      <c r="J255" s="175">
        <f>'2.1'!K255/'2.1'!$B255</f>
        <v>5.2129771774141402E-2</v>
      </c>
      <c r="K255" s="178">
        <f>'2.1'!L255/'2.1'!K255</f>
        <v>4.4312396814984903E-2</v>
      </c>
    </row>
    <row r="256" spans="1:11" ht="12.75" customHeight="1" x14ac:dyDescent="0.25">
      <c r="A256" s="285">
        <v>2023.07</v>
      </c>
      <c r="B256" s="174">
        <f>'2.1'!C256/'2.1'!$B256</f>
        <v>0.95209615955623916</v>
      </c>
      <c r="C256" s="175">
        <f>'2.1'!D256/'2.1'!$C256</f>
        <v>0.41531675731186041</v>
      </c>
      <c r="D256" s="175">
        <f>'2.1'!E256/'2.1'!$C256</f>
        <v>0.14023059420822737</v>
      </c>
      <c r="E256" s="175">
        <f>'2.1'!F256/'2.1'!$C256</f>
        <v>1.5774602196879272E-2</v>
      </c>
      <c r="F256" s="175">
        <f>'2.1'!G256/'2.1'!$C256</f>
        <v>0.19700455406893347</v>
      </c>
      <c r="G256" s="175">
        <f>'2.1'!H256/'2.1'!$C256</f>
        <v>0.20250028484698618</v>
      </c>
      <c r="H256" s="175">
        <f>'2.1'!I256/'2.1'!H256</f>
        <v>0</v>
      </c>
      <c r="I256" s="175">
        <f>'2.1'!J256/'2.1'!$C256</f>
        <v>2.9173207367113284E-2</v>
      </c>
      <c r="J256" s="175">
        <f>'2.1'!K256/'2.1'!$B256</f>
        <v>4.7903840443760858E-2</v>
      </c>
      <c r="K256" s="178">
        <f>'2.1'!L256/'2.1'!K256</f>
        <v>0.22960272458115696</v>
      </c>
    </row>
    <row r="257" spans="1:11" ht="12.75" customHeight="1" x14ac:dyDescent="0.25">
      <c r="A257" s="285">
        <v>2023.08</v>
      </c>
      <c r="B257" s="174">
        <f>'2.1'!C257/'2.1'!$B257</f>
        <v>0.93901897141575996</v>
      </c>
      <c r="C257" s="175">
        <f>'2.1'!D257/'2.1'!$C257</f>
        <v>0.40973800071130556</v>
      </c>
      <c r="D257" s="175">
        <f>'2.1'!E257/'2.1'!$C257</f>
        <v>0.13975430506316294</v>
      </c>
      <c r="E257" s="175">
        <f>'2.1'!F257/'2.1'!$C257</f>
        <v>1.4741635123990437E-2</v>
      </c>
      <c r="F257" s="175">
        <f>'2.1'!G257/'2.1'!$C257</f>
        <v>0.18767082601371188</v>
      </c>
      <c r="G257" s="175">
        <f>'2.1'!H257/'2.1'!$C257</f>
        <v>0.22049795664369723</v>
      </c>
      <c r="H257" s="175">
        <f>'2.1'!I257/'2.1'!H257</f>
        <v>0</v>
      </c>
      <c r="I257" s="175">
        <f>'2.1'!J257/'2.1'!$C257</f>
        <v>2.7597276444131992E-2</v>
      </c>
      <c r="J257" s="175">
        <f>'2.1'!K257/'2.1'!$B257</f>
        <v>6.0981028584240003E-2</v>
      </c>
      <c r="K257" s="178">
        <f>'2.1'!L257/'2.1'!K257</f>
        <v>0.25233177679981189</v>
      </c>
    </row>
    <row r="258" spans="1:11" ht="12.75" customHeight="1" x14ac:dyDescent="0.25">
      <c r="A258" s="285">
        <v>2023.09</v>
      </c>
      <c r="B258" s="174">
        <f>'2.1'!C258/'2.1'!$B258</f>
        <v>0.95853935177693039</v>
      </c>
      <c r="C258" s="175">
        <f>'2.1'!D258/'2.1'!$C258</f>
        <v>0.41556596522957467</v>
      </c>
      <c r="D258" s="175">
        <f>'2.1'!E258/'2.1'!$C258</f>
        <v>0.136422609213876</v>
      </c>
      <c r="E258" s="175">
        <f>'2.1'!F258/'2.1'!$C258</f>
        <v>9.9228056892160243E-3</v>
      </c>
      <c r="F258" s="175">
        <f>'2.1'!G258/'2.1'!$C258</f>
        <v>0.18838230593120564</v>
      </c>
      <c r="G258" s="175">
        <f>'2.1'!H258/'2.1'!$C258</f>
        <v>0.22300144158594665</v>
      </c>
      <c r="H258" s="175">
        <f>'2.1'!I258/'2.1'!H258</f>
        <v>0</v>
      </c>
      <c r="I258" s="175">
        <f>'2.1'!J258/'2.1'!$C258</f>
        <v>2.6704872350181087E-2</v>
      </c>
      <c r="J258" s="175">
        <f>'2.1'!K258/'2.1'!$B258</f>
        <v>4.1460648223069517E-2</v>
      </c>
      <c r="K258" s="178">
        <f>'2.1'!L258/'2.1'!K258</f>
        <v>0.92837158681679355</v>
      </c>
    </row>
    <row r="259" spans="1:11" ht="12.75" customHeight="1" x14ac:dyDescent="0.25">
      <c r="A259" s="285">
        <v>2023.1</v>
      </c>
      <c r="B259" s="174">
        <f>'2.1'!C259/'2.1'!$B259</f>
        <v>0.94977185338737657</v>
      </c>
      <c r="C259" s="175">
        <f>'2.1'!D259/'2.1'!$C259</f>
        <v>0.3995861042995999</v>
      </c>
      <c r="D259" s="175">
        <f>'2.1'!E259/'2.1'!$C259</f>
        <v>0.12827809563995859</v>
      </c>
      <c r="E259" s="175">
        <f>'2.1'!F259/'2.1'!$C259</f>
        <v>3.1041539566514311E-2</v>
      </c>
      <c r="F259" s="175">
        <f>'2.1'!G259/'2.1'!$C259</f>
        <v>0.1849461031557689</v>
      </c>
      <c r="G259" s="175">
        <f>'2.1'!H259/'2.1'!$C259</f>
        <v>0.22588121802841282</v>
      </c>
      <c r="H259" s="175">
        <f>'2.1'!I259/'2.1'!H259</f>
        <v>0</v>
      </c>
      <c r="I259" s="175">
        <f>'2.1'!J259/'2.1'!$C259</f>
        <v>3.0266939309745264E-2</v>
      </c>
      <c r="J259" s="175">
        <f>'2.1'!K259/'2.1'!$B259</f>
        <v>5.0228146612623363E-2</v>
      </c>
      <c r="K259" s="178">
        <f>'2.1'!L259/'2.1'!K259</f>
        <v>0.23939649183559497</v>
      </c>
    </row>
    <row r="260" spans="1:11" ht="12.75" customHeight="1" x14ac:dyDescent="0.25">
      <c r="A260" s="285">
        <v>2023.11</v>
      </c>
      <c r="B260" s="174">
        <f>'2.1'!C260/'2.1'!$B260</f>
        <v>0.96569764707567662</v>
      </c>
      <c r="C260" s="175">
        <f>'2.1'!D260/'2.1'!$C260</f>
        <v>0.43451620779567734</v>
      </c>
      <c r="D260" s="175">
        <f>'2.1'!E260/'2.1'!$C260</f>
        <v>0.11330988554957409</v>
      </c>
      <c r="E260" s="175">
        <f>'2.1'!F260/'2.1'!$C260</f>
        <v>1.7546268765955976E-2</v>
      </c>
      <c r="F260" s="175">
        <f>'2.1'!G260/'2.1'!$C260</f>
        <v>0.19767086265399614</v>
      </c>
      <c r="G260" s="175">
        <f>'2.1'!H260/'2.1'!$C260</f>
        <v>0.21021096393048122</v>
      </c>
      <c r="H260" s="175">
        <f>'2.1'!I260/'2.1'!H260</f>
        <v>0</v>
      </c>
      <c r="I260" s="175">
        <f>'2.1'!J260/'2.1'!$C260</f>
        <v>2.6745811304315303E-2</v>
      </c>
      <c r="J260" s="175">
        <f>'2.1'!K260/'2.1'!$B260</f>
        <v>3.4302352924323314E-2</v>
      </c>
      <c r="K260" s="178">
        <f>'2.1'!L260/'2.1'!K260</f>
        <v>0.12624484260146618</v>
      </c>
    </row>
    <row r="261" spans="1:11" ht="12.75" customHeight="1" x14ac:dyDescent="0.25">
      <c r="A261" s="285">
        <v>2023.12</v>
      </c>
      <c r="B261" s="174">
        <f>'2.1'!C261/'2.1'!$B261</f>
        <v>0.92367773853138491</v>
      </c>
      <c r="C261" s="175">
        <f>'2.1'!D261/'2.1'!$C261</f>
        <v>0.41314643143865176</v>
      </c>
      <c r="D261" s="175">
        <f>'2.1'!E261/'2.1'!$C261</f>
        <v>0.14721685738671109</v>
      </c>
      <c r="E261" s="175">
        <f>'2.1'!F261/'2.1'!$C261</f>
        <v>8.8335921745765749E-3</v>
      </c>
      <c r="F261" s="175">
        <f>'2.1'!G261/'2.1'!$C261</f>
        <v>0.20228891317691075</v>
      </c>
      <c r="G261" s="175">
        <f>'2.1'!H261/'2.1'!$C261</f>
        <v>0.20970432571032521</v>
      </c>
      <c r="H261" s="175">
        <f>'2.1'!I261/'2.1'!H261</f>
        <v>0</v>
      </c>
      <c r="I261" s="175">
        <f>'2.1'!J261/'2.1'!$C261</f>
        <v>1.880988011282456E-2</v>
      </c>
      <c r="J261" s="175">
        <f>'2.1'!K261/'2.1'!$B261</f>
        <v>7.632226146861508E-2</v>
      </c>
      <c r="K261" s="178">
        <f>'2.1'!L261/'2.1'!K261</f>
        <v>0.55278854281294354</v>
      </c>
    </row>
    <row r="262" spans="1:11" ht="12.75" customHeight="1" x14ac:dyDescent="0.25">
      <c r="A262" s="285">
        <v>2024.01</v>
      </c>
      <c r="B262" s="174">
        <f>'2.1'!C262/'2.1'!$B262</f>
        <v>0.98830740377372406</v>
      </c>
      <c r="C262" s="175">
        <f>'2.1'!D262/'2.1'!$C262</f>
        <v>0.4573117242874003</v>
      </c>
      <c r="D262" s="175">
        <f>'2.1'!E262/'2.1'!$C262</f>
        <v>8.0271580928363076E-2</v>
      </c>
      <c r="E262" s="175">
        <f>'2.1'!F262/'2.1'!$C262</f>
        <v>1.8026449020160012E-2</v>
      </c>
      <c r="F262" s="175">
        <f>'2.1'!G262/'2.1'!$C262</f>
        <v>0.21592898574609978</v>
      </c>
      <c r="G262" s="175">
        <f>'2.1'!H262/'2.1'!$C262</f>
        <v>0.20012070591311767</v>
      </c>
      <c r="H262" s="175">
        <f>'2.1'!I262/'2.1'!H262</f>
        <v>0</v>
      </c>
      <c r="I262" s="175">
        <f>'2.1'!J262/'2.1'!$C262</f>
        <v>2.8340554104858921E-2</v>
      </c>
      <c r="J262" s="175">
        <f>'2.1'!K262/'2.1'!$B262</f>
        <v>1.1692596226275873E-2</v>
      </c>
      <c r="K262" s="178">
        <f>'2.1'!L262/'2.1'!K262</f>
        <v>0</v>
      </c>
    </row>
    <row r="263" spans="1:11" ht="12.75" customHeight="1" x14ac:dyDescent="0.25">
      <c r="A263" s="285">
        <v>2024.02</v>
      </c>
      <c r="B263" s="174">
        <f>'2.1'!C263/'2.1'!$B263</f>
        <v>0.9752089746407413</v>
      </c>
      <c r="C263" s="175">
        <f>'2.1'!D263/'2.1'!$C263</f>
        <v>0.4246951317485142</v>
      </c>
      <c r="D263" s="175">
        <f>'2.1'!E263/'2.1'!$C263</f>
        <v>0.13003353114347213</v>
      </c>
      <c r="E263" s="175">
        <f>'2.1'!F263/'2.1'!$C263</f>
        <v>1.3510828620225136E-2</v>
      </c>
      <c r="F263" s="175">
        <f>'2.1'!G263/'2.1'!$C263</f>
        <v>0.20997752166250894</v>
      </c>
      <c r="G263" s="175">
        <f>'2.1'!H263/'2.1'!$C263</f>
        <v>0.19938564243438736</v>
      </c>
      <c r="H263" s="175">
        <f>'2.1'!I263/'2.1'!H263</f>
        <v>0</v>
      </c>
      <c r="I263" s="175">
        <f>'2.1'!J263/'2.1'!$C263</f>
        <v>2.2397344390892308E-2</v>
      </c>
      <c r="J263" s="175">
        <f>'2.1'!K263/'2.1'!$B263</f>
        <v>2.479102535925868E-2</v>
      </c>
      <c r="K263" s="178">
        <f>'2.1'!L263/'2.1'!K263</f>
        <v>0</v>
      </c>
    </row>
    <row r="264" spans="1:11" ht="12.75" customHeight="1" x14ac:dyDescent="0.25">
      <c r="A264" s="285">
        <v>2024.03</v>
      </c>
      <c r="B264" s="174">
        <f>'2.1'!C264/'2.1'!$B264</f>
        <v>0.9133020608626502</v>
      </c>
      <c r="C264" s="175">
        <f>'2.1'!D264/'2.1'!$C264</f>
        <v>0.45926303759013787</v>
      </c>
      <c r="D264" s="175">
        <f>'2.1'!E264/'2.1'!$C264</f>
        <v>0.11059074053039417</v>
      </c>
      <c r="E264" s="175">
        <f>'2.1'!F264/'2.1'!$C264</f>
        <v>6.9331343612734032E-3</v>
      </c>
      <c r="F264" s="175">
        <f>'2.1'!G264/'2.1'!$C264</f>
        <v>0.21404081527302246</v>
      </c>
      <c r="G264" s="175">
        <f>'2.1'!H264/'2.1'!$C264</f>
        <v>0.18690975837060028</v>
      </c>
      <c r="H264" s="175">
        <f>'2.1'!I264/'2.1'!H264</f>
        <v>0</v>
      </c>
      <c r="I264" s="175">
        <f>'2.1'!J264/'2.1'!$C264</f>
        <v>2.2262513874571878E-2</v>
      </c>
      <c r="J264" s="175">
        <f>'2.1'!K264/'2.1'!$B264</f>
        <v>8.66979391373498E-2</v>
      </c>
      <c r="K264" s="178">
        <f>'2.1'!L264/'2.1'!K264</f>
        <v>0</v>
      </c>
    </row>
    <row r="265" spans="1:11" ht="12.75" customHeight="1" x14ac:dyDescent="0.25">
      <c r="A265" s="285">
        <v>2024.04</v>
      </c>
      <c r="B265" s="174">
        <f>'2.1'!C265/'2.1'!$B265</f>
        <v>0.93780150500387771</v>
      </c>
      <c r="C265" s="175">
        <f>'2.1'!D265/'2.1'!$C265</f>
        <v>0.42405089163810816</v>
      </c>
      <c r="D265" s="175">
        <f>'2.1'!E265/'2.1'!$C265</f>
        <v>0.13253547907547578</v>
      </c>
      <c r="E265" s="175">
        <f>'2.1'!F265/'2.1'!$C265</f>
        <v>2.8168361221327282E-2</v>
      </c>
      <c r="F265" s="175">
        <f>'2.1'!G265/'2.1'!$C265</f>
        <v>0.21676521196260573</v>
      </c>
      <c r="G265" s="175">
        <f>'2.1'!H265/'2.1'!$C265</f>
        <v>0.17908798039642818</v>
      </c>
      <c r="H265" s="175">
        <f>'2.1'!I265/'2.1'!H265</f>
        <v>0</v>
      </c>
      <c r="I265" s="175">
        <f>'2.1'!J265/'2.1'!$C265</f>
        <v>1.9392075706054814E-2</v>
      </c>
      <c r="J265" s="175">
        <f>'2.1'!K265/'2.1'!$B265</f>
        <v>6.2198494996122275E-2</v>
      </c>
      <c r="K265" s="178">
        <f>'2.1'!L265/'2.1'!K265</f>
        <v>0</v>
      </c>
    </row>
    <row r="266" spans="1:11" ht="12.75" customHeight="1" x14ac:dyDescent="0.25">
      <c r="A266" s="285">
        <v>2024.05</v>
      </c>
      <c r="B266" s="174">
        <f>'2.1'!C266/'2.1'!$B266</f>
        <v>0.92975379492193366</v>
      </c>
      <c r="C266" s="175">
        <f>'2.1'!D266/'2.1'!$C266</f>
        <v>0.43332337418535966</v>
      </c>
      <c r="D266" s="175">
        <f>'2.1'!E266/'2.1'!$C266</f>
        <v>0.12890921918688741</v>
      </c>
      <c r="E266" s="175">
        <f>'2.1'!F266/'2.1'!$C266</f>
        <v>7.1594958464816479E-3</v>
      </c>
      <c r="F266" s="175">
        <f>'2.1'!G266/'2.1'!$C266</f>
        <v>0.20262489590495891</v>
      </c>
      <c r="G266" s="175">
        <f>'2.1'!H266/'2.1'!$C266</f>
        <v>0.20778771182627734</v>
      </c>
      <c r="H266" s="175">
        <f>'2.1'!I266/'2.1'!H266</f>
        <v>0</v>
      </c>
      <c r="I266" s="175">
        <f>'2.1'!J266/'2.1'!$C266</f>
        <v>2.0195303050035057E-2</v>
      </c>
      <c r="J266" s="175">
        <f>'2.1'!K266/'2.1'!$B266</f>
        <v>7.0246205078066351E-2</v>
      </c>
      <c r="K266" s="178">
        <f>'2.1'!L266/'2.1'!K266</f>
        <v>0</v>
      </c>
    </row>
    <row r="267" spans="1:11" ht="12.75" customHeight="1" x14ac:dyDescent="0.25">
      <c r="A267" s="285">
        <v>2024.06</v>
      </c>
      <c r="B267" s="174">
        <f>'2.1'!C267/'2.1'!$B267</f>
        <v>0.95591349532252212</v>
      </c>
      <c r="C267" s="175">
        <f>'2.1'!D267/'2.1'!$C267</f>
        <v>0.46196317864003167</v>
      </c>
      <c r="D267" s="175">
        <f>'2.1'!E267/'2.1'!$C267</f>
        <v>0.11511229074088145</v>
      </c>
      <c r="E267" s="175">
        <f>'2.1'!F267/'2.1'!$C267</f>
        <v>1.7648242580347875E-3</v>
      </c>
      <c r="F267" s="175">
        <f>'2.1'!G267/'2.1'!$C267</f>
        <v>0.2448282310978222</v>
      </c>
      <c r="G267" s="175">
        <f>'2.1'!H267/'2.1'!$C267</f>
        <v>0.15730048896254073</v>
      </c>
      <c r="H267" s="175">
        <f>'2.1'!I267/'2.1'!H267</f>
        <v>0</v>
      </c>
      <c r="I267" s="175">
        <f>'2.1'!J267/'2.1'!$C267</f>
        <v>1.903098630068905E-2</v>
      </c>
      <c r="J267" s="175">
        <f>'2.1'!K267/'2.1'!$B267</f>
        <v>4.408650467747785E-2</v>
      </c>
      <c r="K267" s="178">
        <f>'2.1'!L267/'2.1'!K267</f>
        <v>0</v>
      </c>
    </row>
    <row r="268" spans="1:11" ht="12.75" customHeight="1" x14ac:dyDescent="0.25">
      <c r="A268" s="285">
        <v>2024.07</v>
      </c>
      <c r="B268" s="174">
        <f>'2.1'!C268/'2.1'!$B268</f>
        <v>0.89211903037099183</v>
      </c>
      <c r="C268" s="175">
        <f>'2.1'!D268/'2.1'!$C268</f>
        <v>0.43137553631013115</v>
      </c>
      <c r="D268" s="175">
        <f>'2.1'!E268/'2.1'!$C268</f>
        <v>0.15231421598889283</v>
      </c>
      <c r="E268" s="175">
        <f>'2.1'!F268/'2.1'!$C268</f>
        <v>2.3637730181810756E-3</v>
      </c>
      <c r="F268" s="175">
        <f>'2.1'!G268/'2.1'!$C268</f>
        <v>0.2048007018152927</v>
      </c>
      <c r="G268" s="175">
        <f>'2.1'!H268/'2.1'!$C268</f>
        <v>0.18491283054462646</v>
      </c>
      <c r="H268" s="175">
        <f>'2.1'!I268/'2.1'!H268</f>
        <v>0</v>
      </c>
      <c r="I268" s="175">
        <f>'2.1'!J268/'2.1'!$C268</f>
        <v>2.4232942322875879E-2</v>
      </c>
      <c r="J268" s="175">
        <f>'2.1'!K268/'2.1'!$B268</f>
        <v>0.10788096962900823</v>
      </c>
      <c r="K268" s="178">
        <f>'2.1'!L268/'2.1'!K268</f>
        <v>0</v>
      </c>
    </row>
    <row r="269" spans="1:11" ht="12.75" customHeight="1" x14ac:dyDescent="0.25">
      <c r="A269" s="285">
        <v>2024.08</v>
      </c>
      <c r="B269" s="174">
        <f>'2.1'!C269/'2.1'!$B269</f>
        <v>0.89631803684420408</v>
      </c>
      <c r="C269" s="175">
        <f>'2.1'!D269/'2.1'!$C269</f>
        <v>0.40618687904464712</v>
      </c>
      <c r="D269" s="175">
        <f>'2.1'!E269/'2.1'!$C269</f>
        <v>0.13714708872085327</v>
      </c>
      <c r="E269" s="175">
        <f>'2.1'!F269/'2.1'!$C269</f>
        <v>4.5138285057460372E-3</v>
      </c>
      <c r="F269" s="175">
        <f>'2.1'!G269/'2.1'!$C269</f>
        <v>0.20265053272012754</v>
      </c>
      <c r="G269" s="175">
        <f>'2.1'!H269/'2.1'!$C269</f>
        <v>0.21988747469561945</v>
      </c>
      <c r="H269" s="175">
        <f>'2.1'!I269/'2.1'!H269</f>
        <v>0</v>
      </c>
      <c r="I269" s="175">
        <f>'2.1'!J269/'2.1'!$C269</f>
        <v>2.9614196313006606E-2</v>
      </c>
      <c r="J269" s="175">
        <f>'2.1'!K269/'2.1'!$B269</f>
        <v>0.10368196315579602</v>
      </c>
      <c r="K269" s="178">
        <f>'2.1'!L269/'2.1'!K269</f>
        <v>0</v>
      </c>
    </row>
    <row r="270" spans="1:11" ht="12.75" customHeight="1" x14ac:dyDescent="0.25">
      <c r="A270" s="285">
        <v>2024.09</v>
      </c>
      <c r="B270" s="174">
        <f>'2.1'!C270/'2.1'!$B270</f>
        <v>0.89751328040655809</v>
      </c>
      <c r="C270" s="175">
        <f>'2.1'!D270/'2.1'!$C270</f>
        <v>0.41737144797733833</v>
      </c>
      <c r="D270" s="175">
        <f>'2.1'!E270/'2.1'!$C270</f>
        <v>0.14830752105688289</v>
      </c>
      <c r="E270" s="175">
        <f>'2.1'!F270/'2.1'!$C270</f>
        <v>2.3620343820174908E-3</v>
      </c>
      <c r="F270" s="175">
        <f>'2.1'!G270/'2.1'!$C270</f>
        <v>0.20460474464621103</v>
      </c>
      <c r="G270" s="175">
        <f>'2.1'!H270/'2.1'!$C270</f>
        <v>0.20033848469782634</v>
      </c>
      <c r="H270" s="175">
        <f>'2.1'!I270/'2.1'!H270</f>
        <v>0</v>
      </c>
      <c r="I270" s="175">
        <f>'2.1'!J270/'2.1'!$C270</f>
        <v>2.7015767239723865E-2</v>
      </c>
      <c r="J270" s="175">
        <f>'2.1'!K270/'2.1'!$B270</f>
        <v>0.10248671959344184</v>
      </c>
      <c r="K270" s="178">
        <f>'2.1'!L270/'2.1'!K270</f>
        <v>0</v>
      </c>
    </row>
    <row r="271" spans="1:11" ht="12.75" customHeight="1" x14ac:dyDescent="0.25">
      <c r="A271" s="285">
        <v>2024.1</v>
      </c>
      <c r="B271" s="174">
        <f>'2.1'!C271/'2.1'!$B271</f>
        <v>0.90257996022839604</v>
      </c>
      <c r="C271" s="175">
        <f>'2.1'!D271/'2.1'!$C271</f>
        <v>0.41283542151474045</v>
      </c>
      <c r="D271" s="175">
        <f>'2.1'!E271/'2.1'!$C271</f>
        <v>0.15626535356078516</v>
      </c>
      <c r="E271" s="175">
        <f>'2.1'!F271/'2.1'!$C271</f>
        <v>1.6854117857003574E-2</v>
      </c>
      <c r="F271" s="175">
        <f>'2.1'!G271/'2.1'!$C271</f>
        <v>0.18710092915247598</v>
      </c>
      <c r="G271" s="175">
        <f>'2.1'!H271/'2.1'!$C271</f>
        <v>0.20071711443884729</v>
      </c>
      <c r="H271" s="175">
        <f>'2.1'!I271/'2.1'!H271</f>
        <v>0</v>
      </c>
      <c r="I271" s="175">
        <f>'2.1'!J271/'2.1'!$C271</f>
        <v>2.6227063476147457E-2</v>
      </c>
      <c r="J271" s="175">
        <f>'2.1'!K271/'2.1'!$B271</f>
        <v>9.742003977160392E-2</v>
      </c>
      <c r="K271" s="178">
        <f>'2.1'!L271/'2.1'!K271</f>
        <v>0</v>
      </c>
    </row>
    <row r="272" spans="1:11" ht="12.75" customHeight="1" x14ac:dyDescent="0.25">
      <c r="A272" s="285">
        <v>2024.11</v>
      </c>
      <c r="B272" s="174">
        <f>'2.1'!C272/'2.1'!$B272</f>
        <v>0.89201390451827345</v>
      </c>
      <c r="C272" s="175">
        <f>'2.1'!D272/'2.1'!$C272</f>
        <v>0.4438588048859729</v>
      </c>
      <c r="D272" s="175">
        <f>'2.1'!E272/'2.1'!$C272</f>
        <v>0.14152692134054112</v>
      </c>
      <c r="E272" s="175">
        <f>'2.1'!F272/'2.1'!$C272</f>
        <v>3.6130679042632968E-3</v>
      </c>
      <c r="F272" s="175">
        <f>'2.1'!G272/'2.1'!$C272</f>
        <v>0.19321009806549716</v>
      </c>
      <c r="G272" s="175">
        <f>'2.1'!H272/'2.1'!$C272</f>
        <v>0.19162862703929051</v>
      </c>
      <c r="H272" s="175">
        <f>'2.1'!I272/'2.1'!H272</f>
        <v>0</v>
      </c>
      <c r="I272" s="175">
        <f>'2.1'!J272/'2.1'!$C272</f>
        <v>2.6162480764435149E-2</v>
      </c>
      <c r="J272" s="175">
        <f>'2.1'!K272/'2.1'!$B272</f>
        <v>0.10798609548172652</v>
      </c>
      <c r="K272" s="178">
        <f>'2.1'!L272/'2.1'!K272</f>
        <v>0</v>
      </c>
    </row>
    <row r="273" spans="1:11" ht="12.75" customHeight="1" x14ac:dyDescent="0.25">
      <c r="A273" s="285">
        <v>2024.12</v>
      </c>
      <c r="B273" s="174">
        <f>'2.1'!C273/'2.1'!$B273</f>
        <v>0.87297369860052054</v>
      </c>
      <c r="C273" s="175">
        <f>'2.1'!D273/'2.1'!$C273</f>
        <v>0.43158094222039634</v>
      </c>
      <c r="D273" s="175">
        <f>'2.1'!E273/'2.1'!$C273</f>
        <v>0.1531113307756326</v>
      </c>
      <c r="E273" s="175">
        <f>'2.1'!F273/'2.1'!$C273</f>
        <v>1.7080082055188357E-3</v>
      </c>
      <c r="F273" s="175">
        <f>'2.1'!G273/'2.1'!$C273</f>
        <v>0.20619174768714038</v>
      </c>
      <c r="G273" s="175">
        <f>'2.1'!H273/'2.1'!$C273</f>
        <v>0.18463447099566335</v>
      </c>
      <c r="H273" s="175">
        <f>'2.1'!I273/'2.1'!H273</f>
        <v>0</v>
      </c>
      <c r="I273" s="175">
        <f>'2.1'!J273/'2.1'!$C273</f>
        <v>2.2773500115648552E-2</v>
      </c>
      <c r="J273" s="175">
        <f>'2.1'!K273/'2.1'!$B273</f>
        <v>0.12702630139947946</v>
      </c>
      <c r="K273" s="178">
        <f>'2.1'!L273/'2.1'!K273</f>
        <v>0</v>
      </c>
    </row>
    <row r="274" spans="1:11" ht="12.75" customHeight="1" x14ac:dyDescent="0.25">
      <c r="A274" s="285">
        <v>2025.01</v>
      </c>
      <c r="B274" s="174">
        <f>'2.1'!C274/'2.1'!$B274</f>
        <v>0.90394504883033422</v>
      </c>
      <c r="C274" s="175">
        <f>'2.1'!D274/'2.1'!$C274</f>
        <v>0.4280207011141135</v>
      </c>
      <c r="D274" s="175">
        <f>'2.1'!E274/'2.1'!$C274</f>
        <v>0.14650665418988143</v>
      </c>
      <c r="E274" s="175">
        <f>'2.1'!F274/'2.1'!$C274</f>
        <v>1.276273423896358E-3</v>
      </c>
      <c r="F274" s="175">
        <f>'2.1'!G274/'2.1'!$C274</f>
        <v>0.20916110929825399</v>
      </c>
      <c r="G274" s="175">
        <f>'2.1'!H274/'2.1'!$C274</f>
        <v>0.18603586296246649</v>
      </c>
      <c r="H274" s="175">
        <f>'2.1'!I274/'2.1'!H274</f>
        <v>0</v>
      </c>
      <c r="I274" s="175">
        <f>'2.1'!J274/'2.1'!$C274</f>
        <v>2.8999399011388163E-2</v>
      </c>
      <c r="J274" s="175">
        <f>'2.1'!K274/'2.1'!$B274</f>
        <v>9.6054951169665712E-2</v>
      </c>
      <c r="K274" s="178">
        <f>'2.1'!L274/'2.1'!K274</f>
        <v>0</v>
      </c>
    </row>
    <row r="275" spans="1:11" ht="12.75" customHeight="1" x14ac:dyDescent="0.25">
      <c r="A275" s="285">
        <v>2025.02</v>
      </c>
      <c r="B275" s="174">
        <f>'2.1'!C275/'2.1'!$B275</f>
        <v>0.91708690834732454</v>
      </c>
      <c r="C275" s="175">
        <f>'2.1'!D275/'2.1'!$C275</f>
        <v>0.42013998558121479</v>
      </c>
      <c r="D275" s="175">
        <f>'2.1'!E275/'2.1'!$C275</f>
        <v>0.14872026842487585</v>
      </c>
      <c r="E275" s="175">
        <f>'2.1'!F275/'2.1'!$C275</f>
        <v>9.9841762980205865E-3</v>
      </c>
      <c r="F275" s="175">
        <f>'2.1'!G275/'2.1'!$C275</f>
        <v>0.19524452257031641</v>
      </c>
      <c r="G275" s="175">
        <f>'2.1'!H275/'2.1'!$C275</f>
        <v>0.20155999667875651</v>
      </c>
      <c r="H275" s="175">
        <f>'2.1'!I275/'2.1'!H275</f>
        <v>0</v>
      </c>
      <c r="I275" s="175">
        <f>'2.1'!J275/'2.1'!$C275</f>
        <v>2.4351050446815854E-2</v>
      </c>
      <c r="J275" s="175">
        <f>'2.1'!K275/'2.1'!$B275</f>
        <v>8.291309165267538E-2</v>
      </c>
      <c r="K275" s="178">
        <f>'2.1'!L275/'2.1'!K275</f>
        <v>0</v>
      </c>
    </row>
    <row r="276" spans="1:11" ht="12.75" customHeight="1" x14ac:dyDescent="0.25">
      <c r="A276" s="285">
        <v>2025.03</v>
      </c>
      <c r="B276" s="174">
        <f>'2.1'!C276/'2.1'!$B276</f>
        <v>0.89177307973773123</v>
      </c>
      <c r="C276" s="175">
        <f>'2.1'!D276/'2.1'!$C276</f>
        <v>0.42659587377073438</v>
      </c>
      <c r="D276" s="175">
        <f>'2.1'!E276/'2.1'!$C276</f>
        <v>0.14871076964430235</v>
      </c>
      <c r="E276" s="175">
        <f>'2.1'!F276/'2.1'!$C276</f>
        <v>1.2204161702184628E-3</v>
      </c>
      <c r="F276" s="175">
        <f>'2.1'!G276/'2.1'!$C276</f>
        <v>0.21120768152562217</v>
      </c>
      <c r="G276" s="175">
        <f>'2.1'!H276/'2.1'!$C276</f>
        <v>0.18098019685137018</v>
      </c>
      <c r="H276" s="175">
        <f>'2.1'!I276/'2.1'!H276</f>
        <v>0</v>
      </c>
      <c r="I276" s="175">
        <f>'2.1'!J276/'2.1'!$C276</f>
        <v>3.128506203775256E-2</v>
      </c>
      <c r="J276" s="175">
        <f>'2.1'!K276/'2.1'!$B276</f>
        <v>0.10822692026226874</v>
      </c>
      <c r="K276" s="178">
        <f>'2.1'!L276/'2.1'!K276</f>
        <v>0</v>
      </c>
    </row>
    <row r="277" spans="1:11" ht="12.75" customHeight="1" x14ac:dyDescent="0.25">
      <c r="A277" s="285">
        <v>2025.04</v>
      </c>
      <c r="B277" s="174">
        <f>'2.1'!C277/'2.1'!$B277</f>
        <v>0.9073759730595844</v>
      </c>
      <c r="C277" s="175">
        <f>'2.1'!D277/'2.1'!$C277</f>
        <v>0.42380136079367464</v>
      </c>
      <c r="D277" s="175">
        <f>'2.1'!E277/'2.1'!$C277</f>
        <v>0.16453876179484711</v>
      </c>
      <c r="E277" s="175">
        <f>'2.1'!F277/'2.1'!$C277</f>
        <v>1.7317426915989663E-2</v>
      </c>
      <c r="F277" s="175">
        <f>'2.1'!G277/'2.1'!$C277</f>
        <v>0.19667103167635475</v>
      </c>
      <c r="G277" s="175">
        <f>'2.1'!H277/'2.1'!$C277</f>
        <v>0.17155058757183425</v>
      </c>
      <c r="H277" s="175">
        <f>'2.1'!I277/'2.1'!H277</f>
        <v>0</v>
      </c>
      <c r="I277" s="175">
        <f>'2.1'!J277/'2.1'!$C277</f>
        <v>2.6120831247299591E-2</v>
      </c>
      <c r="J277" s="175">
        <f>'2.1'!K277/'2.1'!$B277</f>
        <v>9.262402694041566E-2</v>
      </c>
      <c r="K277" s="178">
        <f>'2.1'!L277/'2.1'!K277</f>
        <v>0</v>
      </c>
    </row>
    <row r="278" spans="1:11" ht="12.75" customHeight="1" x14ac:dyDescent="0.25">
      <c r="A278" s="285">
        <v>2025.05</v>
      </c>
      <c r="B278" s="174">
        <f>'2.1'!C278/'2.1'!$B278</f>
        <v>0.88763740810736058</v>
      </c>
      <c r="C278" s="175">
        <f>'2.1'!D278/'2.1'!$C278</f>
        <v>0.44094027525438978</v>
      </c>
      <c r="D278" s="175">
        <f>'2.1'!E278/'2.1'!$C278</f>
        <v>0.15534435542278152</v>
      </c>
      <c r="E278" s="175">
        <f>'2.1'!F278/'2.1'!$C278</f>
        <v>8.9458759641761459E-3</v>
      </c>
      <c r="F278" s="175">
        <f>'2.1'!G278/'2.1'!$C278</f>
        <v>0.1865295840676732</v>
      </c>
      <c r="G278" s="175">
        <f>'2.1'!H278/'2.1'!$C278</f>
        <v>0.17854112466601618</v>
      </c>
      <c r="H278" s="175">
        <f>'2.1'!I278/'2.1'!H278</f>
        <v>0</v>
      </c>
      <c r="I278" s="175">
        <f>'2.1'!J278/'2.1'!$C278</f>
        <v>2.9698784624963163E-2</v>
      </c>
      <c r="J278" s="175">
        <f>'2.1'!K278/'2.1'!$B278</f>
        <v>0.11236259189263938</v>
      </c>
      <c r="K278" s="178">
        <f>'2.1'!L278/'2.1'!K278</f>
        <v>0</v>
      </c>
    </row>
    <row r="279" spans="1:11" ht="12.75" customHeight="1" x14ac:dyDescent="0.25">
      <c r="A279" s="285">
        <v>2025.06</v>
      </c>
      <c r="B279" s="174">
        <f>'2.1'!C279/'2.1'!$B279</f>
        <v>0.91706626543884329</v>
      </c>
      <c r="C279" s="175">
        <f>'2.1'!D279/'2.1'!$C279</f>
        <v>0.46047139770016043</v>
      </c>
      <c r="D279" s="175">
        <f>'2.1'!E279/'2.1'!$C279</f>
        <v>0.12340253054057299</v>
      </c>
      <c r="E279" s="175">
        <f>'2.1'!F279/'2.1'!$C279</f>
        <v>6.5425115584466574E-4</v>
      </c>
      <c r="F279" s="175">
        <f>'2.1'!G279/'2.1'!$C279</f>
        <v>0.23099911149163582</v>
      </c>
      <c r="G279" s="175">
        <f>'2.1'!H279/'2.1'!$C279</f>
        <v>0.16155422336615266</v>
      </c>
      <c r="H279" s="175">
        <f>'2.1'!I279/'2.1'!H279</f>
        <v>0</v>
      </c>
      <c r="I279" s="175">
        <f>'2.1'!J279/'2.1'!$C279</f>
        <v>2.2918485745633578E-2</v>
      </c>
      <c r="J279" s="175">
        <f>'2.1'!K279/'2.1'!$B279</f>
        <v>8.2933734561156672E-2</v>
      </c>
      <c r="K279" s="178">
        <f>'2.1'!L279/'2.1'!K279</f>
        <v>0</v>
      </c>
    </row>
    <row r="280" spans="1:11" ht="12.75" customHeight="1" x14ac:dyDescent="0.25">
      <c r="A280" s="285">
        <v>2025.07</v>
      </c>
      <c r="B280" s="174">
        <f>'2.1'!C280/'2.1'!$B280</f>
        <v>0.88503342893684156</v>
      </c>
      <c r="C280" s="175">
        <f>'2.1'!D280/'2.1'!$C280</f>
        <v>0.42041585669371745</v>
      </c>
      <c r="D280" s="175">
        <f>'2.1'!E280/'2.1'!$C280</f>
        <v>0.17001150318420866</v>
      </c>
      <c r="E280" s="175">
        <f>'2.1'!F280/'2.1'!$C280</f>
        <v>5.849842515323417E-4</v>
      </c>
      <c r="F280" s="175">
        <f>'2.1'!G280/'2.1'!$C280</f>
        <v>0.19749562370612003</v>
      </c>
      <c r="G280" s="175">
        <f>'2.1'!H280/'2.1'!$C280</f>
        <v>0.18348078662516501</v>
      </c>
      <c r="H280" s="175">
        <f>'2.1'!I280/'2.1'!H280</f>
        <v>0</v>
      </c>
      <c r="I280" s="175">
        <f>'2.1'!J280/'2.1'!$C280</f>
        <v>2.8011245539256421E-2</v>
      </c>
      <c r="J280" s="175">
        <f>'2.1'!K280/'2.1'!$B280</f>
        <v>0.11496657106315844</v>
      </c>
      <c r="K280" s="178">
        <f>'2.1'!L280/'2.1'!K280</f>
        <v>0</v>
      </c>
    </row>
    <row r="281" spans="1:11" ht="12.75" customHeight="1" x14ac:dyDescent="0.25">
      <c r="A281" s="285">
        <v>2025.08</v>
      </c>
      <c r="B281" s="174">
        <f>'2.1'!C281/'2.1'!$B281</f>
        <v>0.84246479104994842</v>
      </c>
      <c r="C281" s="175">
        <f>'2.1'!D281/'2.1'!$C281</f>
        <v>0.4775298202040334</v>
      </c>
      <c r="D281" s="175">
        <f>'2.1'!E281/'2.1'!$C281</f>
        <v>0.20159895808457584</v>
      </c>
      <c r="E281" s="175">
        <f>'2.1'!F281/'2.1'!$C281</f>
        <v>1.0979920225930442E-2</v>
      </c>
      <c r="F281" s="175">
        <f>'2.1'!G281/'2.1'!$C281</f>
        <v>0.22423971066485382</v>
      </c>
      <c r="G281" s="175">
        <f>'2.1'!H281/'2.1'!$C281</f>
        <v>4.2825795410303256E-2</v>
      </c>
      <c r="H281" s="175">
        <f>'2.1'!I281/'2.1'!H281</f>
        <v>0</v>
      </c>
      <c r="I281" s="175">
        <f>'2.1'!J281/'2.1'!$C281</f>
        <v>4.2825795410303256E-2</v>
      </c>
      <c r="J281" s="175">
        <f>'2.1'!K281/'2.1'!$B281</f>
        <v>0.15753520895005163</v>
      </c>
      <c r="K281" s="178">
        <f>'2.1'!L281/'2.1'!K281</f>
        <v>0</v>
      </c>
    </row>
    <row r="282" spans="1:11" ht="12.75" customHeight="1" x14ac:dyDescent="0.25">
      <c r="A282" s="285">
        <v>2025.09</v>
      </c>
      <c r="B282" s="174" t="e">
        <f>'2.1'!C282/'2.1'!$B282</f>
        <v>#N/A</v>
      </c>
      <c r="C282" s="175" t="e">
        <f>'2.1'!D282/'2.1'!$C282</f>
        <v>#N/A</v>
      </c>
      <c r="D282" s="175" t="e">
        <f>'2.1'!E282/'2.1'!$C282</f>
        <v>#N/A</v>
      </c>
      <c r="E282" s="175" t="e">
        <f>'2.1'!F282/'2.1'!$C282</f>
        <v>#N/A</v>
      </c>
      <c r="F282" s="175" t="e">
        <f>'2.1'!G282/'2.1'!$C282</f>
        <v>#N/A</v>
      </c>
      <c r="G282" s="175" t="e">
        <f>'2.1'!H282/'2.1'!$C282</f>
        <v>#N/A</v>
      </c>
      <c r="H282" s="175" t="e">
        <f>'2.1'!I282/'2.1'!H282</f>
        <v>#N/A</v>
      </c>
      <c r="I282" s="175" t="e">
        <f>'2.1'!J282/'2.1'!$C282</f>
        <v>#N/A</v>
      </c>
      <c r="J282" s="175" t="e">
        <f>'2.1'!K282/'2.1'!$B282</f>
        <v>#N/A</v>
      </c>
      <c r="K282" s="178" t="e">
        <f>'2.1'!L282/'2.1'!K282</f>
        <v>#N/A</v>
      </c>
    </row>
    <row r="283" spans="1:11" ht="12.75" customHeight="1" x14ac:dyDescent="0.25">
      <c r="A283" s="285">
        <v>2025.1</v>
      </c>
      <c r="B283" s="174" t="e">
        <f>'2.1'!C283/'2.1'!$B283</f>
        <v>#N/A</v>
      </c>
      <c r="C283" s="175" t="e">
        <f>'2.1'!D283/'2.1'!$C283</f>
        <v>#N/A</v>
      </c>
      <c r="D283" s="175" t="e">
        <f>'2.1'!E283/'2.1'!$C283</f>
        <v>#N/A</v>
      </c>
      <c r="E283" s="175" t="e">
        <f>'2.1'!F283/'2.1'!$C283</f>
        <v>#N/A</v>
      </c>
      <c r="F283" s="175" t="e">
        <f>'2.1'!G283/'2.1'!$C283</f>
        <v>#N/A</v>
      </c>
      <c r="G283" s="175" t="e">
        <f>'2.1'!H283/'2.1'!$C283</f>
        <v>#N/A</v>
      </c>
      <c r="H283" s="175" t="e">
        <f>'2.1'!I283/'2.1'!H283</f>
        <v>#N/A</v>
      </c>
      <c r="I283" s="175" t="e">
        <f>'2.1'!J283/'2.1'!$C283</f>
        <v>#N/A</v>
      </c>
      <c r="J283" s="175" t="e">
        <f>'2.1'!K283/'2.1'!$B283</f>
        <v>#N/A</v>
      </c>
      <c r="K283" s="178" t="e">
        <f>'2.1'!L283/'2.1'!K283</f>
        <v>#N/A</v>
      </c>
    </row>
    <row r="284" spans="1:11" ht="12.75" customHeight="1" x14ac:dyDescent="0.25">
      <c r="A284" s="285">
        <v>2025.11</v>
      </c>
      <c r="B284" s="174" t="e">
        <f>'2.1'!C284/'2.1'!$B284</f>
        <v>#N/A</v>
      </c>
      <c r="C284" s="175" t="e">
        <f>'2.1'!D284/'2.1'!$C284</f>
        <v>#N/A</v>
      </c>
      <c r="D284" s="175" t="e">
        <f>'2.1'!E284/'2.1'!$C284</f>
        <v>#N/A</v>
      </c>
      <c r="E284" s="175" t="e">
        <f>'2.1'!F284/'2.1'!$C284</f>
        <v>#N/A</v>
      </c>
      <c r="F284" s="175" t="e">
        <f>'2.1'!G284/'2.1'!$C284</f>
        <v>#N/A</v>
      </c>
      <c r="G284" s="175" t="e">
        <f>'2.1'!H284/'2.1'!$C284</f>
        <v>#N/A</v>
      </c>
      <c r="H284" s="175" t="e">
        <f>'2.1'!I284/'2.1'!H284</f>
        <v>#N/A</v>
      </c>
      <c r="I284" s="175" t="e">
        <f>'2.1'!J284/'2.1'!$C284</f>
        <v>#N/A</v>
      </c>
      <c r="J284" s="175" t="e">
        <f>'2.1'!K284/'2.1'!$B284</f>
        <v>#N/A</v>
      </c>
      <c r="K284" s="178" t="e">
        <f>'2.1'!L284/'2.1'!K284</f>
        <v>#N/A</v>
      </c>
    </row>
    <row r="285" spans="1:11" ht="12.75" customHeight="1" x14ac:dyDescent="0.25">
      <c r="A285" s="285">
        <v>2025.12</v>
      </c>
      <c r="B285" s="174" t="e">
        <f>'2.1'!C285/'2.1'!$B285</f>
        <v>#N/A</v>
      </c>
      <c r="C285" s="175" t="e">
        <f>'2.1'!D285/'2.1'!$C285</f>
        <v>#N/A</v>
      </c>
      <c r="D285" s="175" t="e">
        <f>'2.1'!E285/'2.1'!$C285</f>
        <v>#N/A</v>
      </c>
      <c r="E285" s="175" t="e">
        <f>'2.1'!F285/'2.1'!$C285</f>
        <v>#N/A</v>
      </c>
      <c r="F285" s="175" t="e">
        <f>'2.1'!G285/'2.1'!$C285</f>
        <v>#N/A</v>
      </c>
      <c r="G285" s="175" t="e">
        <f>'2.1'!H285/'2.1'!$C285</f>
        <v>#N/A</v>
      </c>
      <c r="H285" s="175" t="e">
        <f>'2.1'!I285/'2.1'!H285</f>
        <v>#N/A</v>
      </c>
      <c r="I285" s="175" t="e">
        <f>'2.1'!J285/'2.1'!$C285</f>
        <v>#N/A</v>
      </c>
      <c r="J285" s="175" t="e">
        <f>'2.1'!K285/'2.1'!$B285</f>
        <v>#N/A</v>
      </c>
      <c r="K285" s="178" t="e">
        <f>'2.1'!L285/'2.1'!K285</f>
        <v>#N/A</v>
      </c>
    </row>
    <row r="286" spans="1:11" ht="12.75" customHeight="1" x14ac:dyDescent="0.25">
      <c r="A286" s="285">
        <v>2026.01</v>
      </c>
      <c r="B286" s="174" t="e">
        <f>'2.1'!C286/'2.1'!$B286</f>
        <v>#N/A</v>
      </c>
      <c r="C286" s="175" t="e">
        <f>'2.1'!D286/'2.1'!$C286</f>
        <v>#N/A</v>
      </c>
      <c r="D286" s="175" t="e">
        <f>'2.1'!E286/'2.1'!$C286</f>
        <v>#N/A</v>
      </c>
      <c r="E286" s="175" t="e">
        <f>'2.1'!F286/'2.1'!$C286</f>
        <v>#N/A</v>
      </c>
      <c r="F286" s="175" t="e">
        <f>'2.1'!G286/'2.1'!$C286</f>
        <v>#N/A</v>
      </c>
      <c r="G286" s="175" t="e">
        <f>'2.1'!H286/'2.1'!$C286</f>
        <v>#N/A</v>
      </c>
      <c r="H286" s="175" t="e">
        <f>'2.1'!I286/'2.1'!H286</f>
        <v>#N/A</v>
      </c>
      <c r="I286" s="175" t="e">
        <f>'2.1'!J286/'2.1'!$C286</f>
        <v>#N/A</v>
      </c>
      <c r="J286" s="175" t="e">
        <f>'2.1'!K286/'2.1'!$B286</f>
        <v>#N/A</v>
      </c>
      <c r="K286" s="178" t="e">
        <f>'2.1'!L286/'2.1'!K286</f>
        <v>#N/A</v>
      </c>
    </row>
    <row r="287" spans="1:11" ht="12.75" customHeight="1" x14ac:dyDescent="0.25">
      <c r="A287" s="285">
        <v>2026.02</v>
      </c>
      <c r="B287" s="174" t="e">
        <f>'2.1'!C287/'2.1'!$B287</f>
        <v>#N/A</v>
      </c>
      <c r="C287" s="175" t="e">
        <f>'2.1'!D287/'2.1'!$C287</f>
        <v>#N/A</v>
      </c>
      <c r="D287" s="175" t="e">
        <f>'2.1'!E287/'2.1'!$C287</f>
        <v>#N/A</v>
      </c>
      <c r="E287" s="175" t="e">
        <f>'2.1'!F287/'2.1'!$C287</f>
        <v>#N/A</v>
      </c>
      <c r="F287" s="175" t="e">
        <f>'2.1'!G287/'2.1'!$C287</f>
        <v>#N/A</v>
      </c>
      <c r="G287" s="175" t="e">
        <f>'2.1'!H287/'2.1'!$C287</f>
        <v>#N/A</v>
      </c>
      <c r="H287" s="175" t="e">
        <f>'2.1'!I287/'2.1'!H287</f>
        <v>#N/A</v>
      </c>
      <c r="I287" s="175" t="e">
        <f>'2.1'!J287/'2.1'!$C287</f>
        <v>#N/A</v>
      </c>
      <c r="J287" s="175" t="e">
        <f>'2.1'!K287/'2.1'!$B287</f>
        <v>#N/A</v>
      </c>
      <c r="K287" s="178" t="e">
        <f>'2.1'!L287/'2.1'!K287</f>
        <v>#N/A</v>
      </c>
    </row>
    <row r="288" spans="1:11" ht="12.75" customHeight="1" x14ac:dyDescent="0.25">
      <c r="A288" s="285">
        <v>2026.03</v>
      </c>
      <c r="B288" s="174" t="e">
        <f>'2.1'!C288/'2.1'!$B288</f>
        <v>#N/A</v>
      </c>
      <c r="C288" s="175" t="e">
        <f>'2.1'!D288/'2.1'!$C288</f>
        <v>#N/A</v>
      </c>
      <c r="D288" s="175" t="e">
        <f>'2.1'!E288/'2.1'!$C288</f>
        <v>#N/A</v>
      </c>
      <c r="E288" s="175" t="e">
        <f>'2.1'!F288/'2.1'!$C288</f>
        <v>#N/A</v>
      </c>
      <c r="F288" s="175" t="e">
        <f>'2.1'!G288/'2.1'!$C288</f>
        <v>#N/A</v>
      </c>
      <c r="G288" s="175" t="e">
        <f>'2.1'!H288/'2.1'!$C288</f>
        <v>#N/A</v>
      </c>
      <c r="H288" s="175" t="e">
        <f>'2.1'!I288/'2.1'!H288</f>
        <v>#N/A</v>
      </c>
      <c r="I288" s="175" t="e">
        <f>'2.1'!J288/'2.1'!$C288</f>
        <v>#N/A</v>
      </c>
      <c r="J288" s="175" t="e">
        <f>'2.1'!K288/'2.1'!$B288</f>
        <v>#N/A</v>
      </c>
      <c r="K288" s="178" t="e">
        <f>'2.1'!L288/'2.1'!K288</f>
        <v>#N/A</v>
      </c>
    </row>
    <row r="289" spans="1:11" ht="12.75" customHeight="1" x14ac:dyDescent="0.25">
      <c r="A289" s="285">
        <v>2026.04</v>
      </c>
      <c r="B289" s="174" t="e">
        <f>'2.1'!C289/'2.1'!$B289</f>
        <v>#N/A</v>
      </c>
      <c r="C289" s="175" t="e">
        <f>'2.1'!D289/'2.1'!$C289</f>
        <v>#N/A</v>
      </c>
      <c r="D289" s="175" t="e">
        <f>'2.1'!E289/'2.1'!$C289</f>
        <v>#N/A</v>
      </c>
      <c r="E289" s="175" t="e">
        <f>'2.1'!F289/'2.1'!$C289</f>
        <v>#N/A</v>
      </c>
      <c r="F289" s="175" t="e">
        <f>'2.1'!G289/'2.1'!$C289</f>
        <v>#N/A</v>
      </c>
      <c r="G289" s="175" t="e">
        <f>'2.1'!H289/'2.1'!$C289</f>
        <v>#N/A</v>
      </c>
      <c r="H289" s="175" t="e">
        <f>'2.1'!I289/'2.1'!H289</f>
        <v>#N/A</v>
      </c>
      <c r="I289" s="175" t="e">
        <f>'2.1'!J289/'2.1'!$C289</f>
        <v>#N/A</v>
      </c>
      <c r="J289" s="175" t="e">
        <f>'2.1'!K289/'2.1'!$B289</f>
        <v>#N/A</v>
      </c>
      <c r="K289" s="178" t="e">
        <f>'2.1'!L289/'2.1'!K289</f>
        <v>#N/A</v>
      </c>
    </row>
    <row r="290" spans="1:11" ht="12.75" customHeight="1" x14ac:dyDescent="0.25">
      <c r="A290" s="285">
        <v>2026.05</v>
      </c>
      <c r="B290" s="174" t="e">
        <f>'2.1'!C290/'2.1'!$B290</f>
        <v>#N/A</v>
      </c>
      <c r="C290" s="175" t="e">
        <f>'2.1'!D290/'2.1'!$C290</f>
        <v>#N/A</v>
      </c>
      <c r="D290" s="175" t="e">
        <f>'2.1'!E290/'2.1'!$C290</f>
        <v>#N/A</v>
      </c>
      <c r="E290" s="175" t="e">
        <f>'2.1'!F290/'2.1'!$C290</f>
        <v>#N/A</v>
      </c>
      <c r="F290" s="175" t="e">
        <f>'2.1'!G290/'2.1'!$C290</f>
        <v>#N/A</v>
      </c>
      <c r="G290" s="175" t="e">
        <f>'2.1'!H290/'2.1'!$C290</f>
        <v>#N/A</v>
      </c>
      <c r="H290" s="175" t="e">
        <f>'2.1'!I290/'2.1'!H290</f>
        <v>#N/A</v>
      </c>
      <c r="I290" s="175" t="e">
        <f>'2.1'!J290/'2.1'!$C290</f>
        <v>#N/A</v>
      </c>
      <c r="J290" s="175" t="e">
        <f>'2.1'!K290/'2.1'!$B290</f>
        <v>#N/A</v>
      </c>
      <c r="K290" s="178" t="e">
        <f>'2.1'!L290/'2.1'!K290</f>
        <v>#N/A</v>
      </c>
    </row>
    <row r="291" spans="1:11" ht="12.75" customHeight="1" x14ac:dyDescent="0.25">
      <c r="A291" s="285">
        <v>2026.06</v>
      </c>
      <c r="B291" s="174" t="e">
        <f>'2.1'!C291/'2.1'!$B291</f>
        <v>#N/A</v>
      </c>
      <c r="C291" s="175" t="e">
        <f>'2.1'!D291/'2.1'!$C291</f>
        <v>#N/A</v>
      </c>
      <c r="D291" s="175" t="e">
        <f>'2.1'!E291/'2.1'!$C291</f>
        <v>#N/A</v>
      </c>
      <c r="E291" s="175" t="e">
        <f>'2.1'!F291/'2.1'!$C291</f>
        <v>#N/A</v>
      </c>
      <c r="F291" s="175" t="e">
        <f>'2.1'!G291/'2.1'!$C291</f>
        <v>#N/A</v>
      </c>
      <c r="G291" s="175" t="e">
        <f>'2.1'!H291/'2.1'!$C291</f>
        <v>#N/A</v>
      </c>
      <c r="H291" s="175" t="e">
        <f>'2.1'!I291/'2.1'!H291</f>
        <v>#N/A</v>
      </c>
      <c r="I291" s="175" t="e">
        <f>'2.1'!J291/'2.1'!$C291</f>
        <v>#N/A</v>
      </c>
      <c r="J291" s="175" t="e">
        <f>'2.1'!K291/'2.1'!$B291</f>
        <v>#N/A</v>
      </c>
      <c r="K291" s="178" t="e">
        <f>'2.1'!L291/'2.1'!K291</f>
        <v>#N/A</v>
      </c>
    </row>
    <row r="292" spans="1:11" ht="12.75" customHeight="1" x14ac:dyDescent="0.25">
      <c r="A292" s="285">
        <v>2026.07</v>
      </c>
      <c r="B292" s="174" t="e">
        <f>'2.1'!C292/'2.1'!$B292</f>
        <v>#N/A</v>
      </c>
      <c r="C292" s="175" t="e">
        <f>'2.1'!D292/'2.1'!$C292</f>
        <v>#N/A</v>
      </c>
      <c r="D292" s="175" t="e">
        <f>'2.1'!E292/'2.1'!$C292</f>
        <v>#N/A</v>
      </c>
      <c r="E292" s="175" t="e">
        <f>'2.1'!F292/'2.1'!$C292</f>
        <v>#N/A</v>
      </c>
      <c r="F292" s="175" t="e">
        <f>'2.1'!G292/'2.1'!$C292</f>
        <v>#N/A</v>
      </c>
      <c r="G292" s="175" t="e">
        <f>'2.1'!H292/'2.1'!$C292</f>
        <v>#N/A</v>
      </c>
      <c r="H292" s="175" t="e">
        <f>'2.1'!I292/'2.1'!H292</f>
        <v>#N/A</v>
      </c>
      <c r="I292" s="175" t="e">
        <f>'2.1'!J292/'2.1'!$C292</f>
        <v>#N/A</v>
      </c>
      <c r="J292" s="175" t="e">
        <f>'2.1'!K292/'2.1'!$B292</f>
        <v>#N/A</v>
      </c>
      <c r="K292" s="178" t="e">
        <f>'2.1'!L292/'2.1'!K292</f>
        <v>#N/A</v>
      </c>
    </row>
    <row r="293" spans="1:11" ht="12.75" customHeight="1" x14ac:dyDescent="0.25">
      <c r="A293" s="285">
        <v>2026.08</v>
      </c>
      <c r="B293" s="174" t="e">
        <f>'2.1'!C293/'2.1'!$B293</f>
        <v>#N/A</v>
      </c>
      <c r="C293" s="175" t="e">
        <f>'2.1'!D293/'2.1'!$C293</f>
        <v>#N/A</v>
      </c>
      <c r="D293" s="175" t="e">
        <f>'2.1'!E293/'2.1'!$C293</f>
        <v>#N/A</v>
      </c>
      <c r="E293" s="175" t="e">
        <f>'2.1'!F293/'2.1'!$C293</f>
        <v>#N/A</v>
      </c>
      <c r="F293" s="175" t="e">
        <f>'2.1'!G293/'2.1'!$C293</f>
        <v>#N/A</v>
      </c>
      <c r="G293" s="175" t="e">
        <f>'2.1'!H293/'2.1'!$C293</f>
        <v>#N/A</v>
      </c>
      <c r="H293" s="175" t="e">
        <f>'2.1'!I293/'2.1'!H293</f>
        <v>#N/A</v>
      </c>
      <c r="I293" s="175" t="e">
        <f>'2.1'!J293/'2.1'!$C293</f>
        <v>#N/A</v>
      </c>
      <c r="J293" s="175" t="e">
        <f>'2.1'!K293/'2.1'!$B293</f>
        <v>#N/A</v>
      </c>
      <c r="K293" s="178" t="e">
        <f>'2.1'!L293/'2.1'!K293</f>
        <v>#N/A</v>
      </c>
    </row>
    <row r="294" spans="1:11" ht="12.75" customHeight="1" x14ac:dyDescent="0.25">
      <c r="A294" s="285">
        <v>2026.09</v>
      </c>
      <c r="B294" s="174" t="e">
        <f>'2.1'!C294/'2.1'!$B294</f>
        <v>#N/A</v>
      </c>
      <c r="C294" s="175" t="e">
        <f>'2.1'!D294/'2.1'!$C294</f>
        <v>#N/A</v>
      </c>
      <c r="D294" s="175" t="e">
        <f>'2.1'!E294/'2.1'!$C294</f>
        <v>#N/A</v>
      </c>
      <c r="E294" s="175" t="e">
        <f>'2.1'!F294/'2.1'!$C294</f>
        <v>#N/A</v>
      </c>
      <c r="F294" s="175" t="e">
        <f>'2.1'!G294/'2.1'!$C294</f>
        <v>#N/A</v>
      </c>
      <c r="G294" s="175" t="e">
        <f>'2.1'!H294/'2.1'!$C294</f>
        <v>#N/A</v>
      </c>
      <c r="H294" s="175" t="e">
        <f>'2.1'!I294/'2.1'!H294</f>
        <v>#N/A</v>
      </c>
      <c r="I294" s="175" t="e">
        <f>'2.1'!J294/'2.1'!$C294</f>
        <v>#N/A</v>
      </c>
      <c r="J294" s="175" t="e">
        <f>'2.1'!K294/'2.1'!$B294</f>
        <v>#N/A</v>
      </c>
      <c r="K294" s="178" t="e">
        <f>'2.1'!L294/'2.1'!K294</f>
        <v>#N/A</v>
      </c>
    </row>
    <row r="295" spans="1:11" ht="12.75" customHeight="1" x14ac:dyDescent="0.25">
      <c r="A295" s="285">
        <v>2026.1</v>
      </c>
      <c r="B295" s="174" t="e">
        <f>'2.1'!C295/'2.1'!$B295</f>
        <v>#N/A</v>
      </c>
      <c r="C295" s="175" t="e">
        <f>'2.1'!D295/'2.1'!$C295</f>
        <v>#N/A</v>
      </c>
      <c r="D295" s="175" t="e">
        <f>'2.1'!E295/'2.1'!$C295</f>
        <v>#N/A</v>
      </c>
      <c r="E295" s="175" t="e">
        <f>'2.1'!F295/'2.1'!$C295</f>
        <v>#N/A</v>
      </c>
      <c r="F295" s="175" t="e">
        <f>'2.1'!G295/'2.1'!$C295</f>
        <v>#N/A</v>
      </c>
      <c r="G295" s="175" t="e">
        <f>'2.1'!H295/'2.1'!$C295</f>
        <v>#N/A</v>
      </c>
      <c r="H295" s="175" t="e">
        <f>'2.1'!I295/'2.1'!H295</f>
        <v>#N/A</v>
      </c>
      <c r="I295" s="175" t="e">
        <f>'2.1'!J295/'2.1'!$C295</f>
        <v>#N/A</v>
      </c>
      <c r="J295" s="175" t="e">
        <f>'2.1'!K295/'2.1'!$B295</f>
        <v>#N/A</v>
      </c>
      <c r="K295" s="178" t="e">
        <f>'2.1'!L295/'2.1'!K295</f>
        <v>#N/A</v>
      </c>
    </row>
    <row r="296" spans="1:11" ht="12.75" customHeight="1" x14ac:dyDescent="0.25">
      <c r="A296" s="285">
        <v>2026.11</v>
      </c>
      <c r="B296" s="174" t="e">
        <f>'2.1'!C296/'2.1'!$B296</f>
        <v>#N/A</v>
      </c>
      <c r="C296" s="175" t="e">
        <f>'2.1'!D296/'2.1'!$C296</f>
        <v>#N/A</v>
      </c>
      <c r="D296" s="175" t="e">
        <f>'2.1'!E296/'2.1'!$C296</f>
        <v>#N/A</v>
      </c>
      <c r="E296" s="175" t="e">
        <f>'2.1'!F296/'2.1'!$C296</f>
        <v>#N/A</v>
      </c>
      <c r="F296" s="175" t="e">
        <f>'2.1'!G296/'2.1'!$C296</f>
        <v>#N/A</v>
      </c>
      <c r="G296" s="175" t="e">
        <f>'2.1'!H296/'2.1'!$C296</f>
        <v>#N/A</v>
      </c>
      <c r="H296" s="175" t="e">
        <f>'2.1'!I296/'2.1'!H296</f>
        <v>#N/A</v>
      </c>
      <c r="I296" s="175" t="e">
        <f>'2.1'!J296/'2.1'!$C296</f>
        <v>#N/A</v>
      </c>
      <c r="J296" s="175" t="e">
        <f>'2.1'!K296/'2.1'!$B296</f>
        <v>#N/A</v>
      </c>
      <c r="K296" s="178" t="e">
        <f>'2.1'!L296/'2.1'!K296</f>
        <v>#N/A</v>
      </c>
    </row>
    <row r="297" spans="1:11" ht="12.75" customHeight="1" x14ac:dyDescent="0.25">
      <c r="A297" s="285">
        <v>2026.12</v>
      </c>
      <c r="B297" s="174" t="e">
        <f>'2.1'!C297/'2.1'!$B297</f>
        <v>#N/A</v>
      </c>
      <c r="C297" s="175" t="e">
        <f>'2.1'!D297/'2.1'!$C297</f>
        <v>#N/A</v>
      </c>
      <c r="D297" s="175" t="e">
        <f>'2.1'!E297/'2.1'!$C297</f>
        <v>#N/A</v>
      </c>
      <c r="E297" s="175" t="e">
        <f>'2.1'!F297/'2.1'!$C297</f>
        <v>#N/A</v>
      </c>
      <c r="F297" s="175" t="e">
        <f>'2.1'!G297/'2.1'!$C297</f>
        <v>#N/A</v>
      </c>
      <c r="G297" s="175" t="e">
        <f>'2.1'!H297/'2.1'!$C297</f>
        <v>#N/A</v>
      </c>
      <c r="H297" s="175" t="e">
        <f>'2.1'!I297/'2.1'!H297</f>
        <v>#N/A</v>
      </c>
      <c r="I297" s="175" t="e">
        <f>'2.1'!J297/'2.1'!$C297</f>
        <v>#N/A</v>
      </c>
      <c r="J297" s="175" t="e">
        <f>'2.1'!K297/'2.1'!$B297</f>
        <v>#N/A</v>
      </c>
      <c r="K297" s="178" t="e">
        <f>'2.1'!L297/'2.1'!K297</f>
        <v>#N/A</v>
      </c>
    </row>
    <row r="298" spans="1:11" ht="12.75" customHeight="1" x14ac:dyDescent="0.25">
      <c r="A298" s="285">
        <v>2027.01</v>
      </c>
      <c r="B298" s="174" t="e">
        <f>'2.1'!C298/'2.1'!$B298</f>
        <v>#N/A</v>
      </c>
      <c r="C298" s="175" t="e">
        <f>'2.1'!D298/'2.1'!$C298</f>
        <v>#N/A</v>
      </c>
      <c r="D298" s="175" t="e">
        <f>'2.1'!E298/'2.1'!$C298</f>
        <v>#N/A</v>
      </c>
      <c r="E298" s="175" t="e">
        <f>'2.1'!F298/'2.1'!$C298</f>
        <v>#N/A</v>
      </c>
      <c r="F298" s="175" t="e">
        <f>'2.1'!G298/'2.1'!$C298</f>
        <v>#N/A</v>
      </c>
      <c r="G298" s="175" t="e">
        <f>'2.1'!H298/'2.1'!$C298</f>
        <v>#N/A</v>
      </c>
      <c r="H298" s="175" t="e">
        <f>'2.1'!I298/'2.1'!H298</f>
        <v>#N/A</v>
      </c>
      <c r="I298" s="175" t="e">
        <f>'2.1'!J298/'2.1'!$C298</f>
        <v>#N/A</v>
      </c>
      <c r="J298" s="175" t="e">
        <f>'2.1'!K298/'2.1'!$B298</f>
        <v>#N/A</v>
      </c>
      <c r="K298" s="178" t="e">
        <f>'2.1'!L298/'2.1'!K298</f>
        <v>#N/A</v>
      </c>
    </row>
    <row r="299" spans="1:11" ht="12.75" customHeight="1" x14ac:dyDescent="0.25">
      <c r="A299" s="285">
        <v>2027.02</v>
      </c>
      <c r="B299" s="174" t="e">
        <f>'2.1'!C299/'2.1'!$B299</f>
        <v>#N/A</v>
      </c>
      <c r="C299" s="175" t="e">
        <f>'2.1'!D299/'2.1'!$C299</f>
        <v>#N/A</v>
      </c>
      <c r="D299" s="175" t="e">
        <f>'2.1'!E299/'2.1'!$C299</f>
        <v>#N/A</v>
      </c>
      <c r="E299" s="175" t="e">
        <f>'2.1'!F299/'2.1'!$C299</f>
        <v>#N/A</v>
      </c>
      <c r="F299" s="175" t="e">
        <f>'2.1'!G299/'2.1'!$C299</f>
        <v>#N/A</v>
      </c>
      <c r="G299" s="175" t="e">
        <f>'2.1'!H299/'2.1'!$C299</f>
        <v>#N/A</v>
      </c>
      <c r="H299" s="175" t="e">
        <f>'2.1'!I299/'2.1'!H299</f>
        <v>#N/A</v>
      </c>
      <c r="I299" s="175" t="e">
        <f>'2.1'!J299/'2.1'!$C299</f>
        <v>#N/A</v>
      </c>
      <c r="J299" s="175" t="e">
        <f>'2.1'!K299/'2.1'!$B299</f>
        <v>#N/A</v>
      </c>
      <c r="K299" s="178" t="e">
        <f>'2.1'!L299/'2.1'!K299</f>
        <v>#N/A</v>
      </c>
    </row>
    <row r="300" spans="1:11" ht="12.75" customHeight="1" x14ac:dyDescent="0.25">
      <c r="A300" s="285">
        <v>2027.03</v>
      </c>
      <c r="B300" s="174" t="e">
        <f>'2.1'!C300/'2.1'!$B300</f>
        <v>#N/A</v>
      </c>
      <c r="C300" s="175" t="e">
        <f>'2.1'!D300/'2.1'!$C300</f>
        <v>#N/A</v>
      </c>
      <c r="D300" s="175" t="e">
        <f>'2.1'!E300/'2.1'!$C300</f>
        <v>#N/A</v>
      </c>
      <c r="E300" s="175" t="e">
        <f>'2.1'!F300/'2.1'!$C300</f>
        <v>#N/A</v>
      </c>
      <c r="F300" s="175" t="e">
        <f>'2.1'!G300/'2.1'!$C300</f>
        <v>#N/A</v>
      </c>
      <c r="G300" s="175" t="e">
        <f>'2.1'!H300/'2.1'!$C300</f>
        <v>#N/A</v>
      </c>
      <c r="H300" s="175" t="e">
        <f>'2.1'!I300/'2.1'!H300</f>
        <v>#N/A</v>
      </c>
      <c r="I300" s="175" t="e">
        <f>'2.1'!J300/'2.1'!$C300</f>
        <v>#N/A</v>
      </c>
      <c r="J300" s="175" t="e">
        <f>'2.1'!K300/'2.1'!$B300</f>
        <v>#N/A</v>
      </c>
      <c r="K300" s="178" t="e">
        <f>'2.1'!L300/'2.1'!K300</f>
        <v>#N/A</v>
      </c>
    </row>
    <row r="301" spans="1:11" ht="12.75" customHeight="1" x14ac:dyDescent="0.25">
      <c r="A301" s="285">
        <v>2027.04</v>
      </c>
      <c r="B301" s="174" t="e">
        <f>'2.1'!C301/'2.1'!$B301</f>
        <v>#N/A</v>
      </c>
      <c r="C301" s="175" t="e">
        <f>'2.1'!D301/'2.1'!$C301</f>
        <v>#N/A</v>
      </c>
      <c r="D301" s="175" t="e">
        <f>'2.1'!E301/'2.1'!$C301</f>
        <v>#N/A</v>
      </c>
      <c r="E301" s="175" t="e">
        <f>'2.1'!F301/'2.1'!$C301</f>
        <v>#N/A</v>
      </c>
      <c r="F301" s="175" t="e">
        <f>'2.1'!G301/'2.1'!$C301</f>
        <v>#N/A</v>
      </c>
      <c r="G301" s="175" t="e">
        <f>'2.1'!H301/'2.1'!$C301</f>
        <v>#N/A</v>
      </c>
      <c r="H301" s="175" t="e">
        <f>'2.1'!I301/'2.1'!H301</f>
        <v>#N/A</v>
      </c>
      <c r="I301" s="175" t="e">
        <f>'2.1'!J301/'2.1'!$C301</f>
        <v>#N/A</v>
      </c>
      <c r="J301" s="175" t="e">
        <f>'2.1'!K301/'2.1'!$B301</f>
        <v>#N/A</v>
      </c>
      <c r="K301" s="178" t="e">
        <f>'2.1'!L301/'2.1'!K301</f>
        <v>#N/A</v>
      </c>
    </row>
    <row r="302" spans="1:11" ht="12.75" customHeight="1" x14ac:dyDescent="0.25">
      <c r="A302" s="285">
        <v>2027.05</v>
      </c>
      <c r="B302" s="174" t="e">
        <f>'2.1'!C302/'2.1'!$B302</f>
        <v>#N/A</v>
      </c>
      <c r="C302" s="175" t="e">
        <f>'2.1'!D302/'2.1'!$C302</f>
        <v>#N/A</v>
      </c>
      <c r="D302" s="175" t="e">
        <f>'2.1'!E302/'2.1'!$C302</f>
        <v>#N/A</v>
      </c>
      <c r="E302" s="175" t="e">
        <f>'2.1'!F302/'2.1'!$C302</f>
        <v>#N/A</v>
      </c>
      <c r="F302" s="175" t="e">
        <f>'2.1'!G302/'2.1'!$C302</f>
        <v>#N/A</v>
      </c>
      <c r="G302" s="175" t="e">
        <f>'2.1'!H302/'2.1'!$C302</f>
        <v>#N/A</v>
      </c>
      <c r="H302" s="175" t="e">
        <f>'2.1'!I302/'2.1'!H302</f>
        <v>#N/A</v>
      </c>
      <c r="I302" s="175" t="e">
        <f>'2.1'!J302/'2.1'!$C302</f>
        <v>#N/A</v>
      </c>
      <c r="J302" s="175" t="e">
        <f>'2.1'!K302/'2.1'!$B302</f>
        <v>#N/A</v>
      </c>
      <c r="K302" s="178" t="e">
        <f>'2.1'!L302/'2.1'!K302</f>
        <v>#N/A</v>
      </c>
    </row>
    <row r="303" spans="1:11" ht="12.75" customHeight="1" x14ac:dyDescent="0.25">
      <c r="A303" s="285">
        <v>2027.06</v>
      </c>
      <c r="B303" s="174" t="e">
        <f>'2.1'!C303/'2.1'!$B303</f>
        <v>#N/A</v>
      </c>
      <c r="C303" s="175" t="e">
        <f>'2.1'!D303/'2.1'!$C303</f>
        <v>#N/A</v>
      </c>
      <c r="D303" s="175" t="e">
        <f>'2.1'!E303/'2.1'!$C303</f>
        <v>#N/A</v>
      </c>
      <c r="E303" s="175" t="e">
        <f>'2.1'!F303/'2.1'!$C303</f>
        <v>#N/A</v>
      </c>
      <c r="F303" s="175" t="e">
        <f>'2.1'!G303/'2.1'!$C303</f>
        <v>#N/A</v>
      </c>
      <c r="G303" s="175" t="e">
        <f>'2.1'!H303/'2.1'!$C303</f>
        <v>#N/A</v>
      </c>
      <c r="H303" s="175" t="e">
        <f>'2.1'!I303/'2.1'!H303</f>
        <v>#N/A</v>
      </c>
      <c r="I303" s="175" t="e">
        <f>'2.1'!J303/'2.1'!$C303</f>
        <v>#N/A</v>
      </c>
      <c r="J303" s="175" t="e">
        <f>'2.1'!K303/'2.1'!$B303</f>
        <v>#N/A</v>
      </c>
      <c r="K303" s="178" t="e">
        <f>'2.1'!L303/'2.1'!K303</f>
        <v>#N/A</v>
      </c>
    </row>
    <row r="304" spans="1:11" ht="12.75" customHeight="1" x14ac:dyDescent="0.25">
      <c r="A304" s="285">
        <v>2027.07</v>
      </c>
      <c r="B304" s="174" t="e">
        <f>'2.1'!C304/'2.1'!$B304</f>
        <v>#N/A</v>
      </c>
      <c r="C304" s="175" t="e">
        <f>'2.1'!D304/'2.1'!$C304</f>
        <v>#N/A</v>
      </c>
      <c r="D304" s="175" t="e">
        <f>'2.1'!E304/'2.1'!$C304</f>
        <v>#N/A</v>
      </c>
      <c r="E304" s="175" t="e">
        <f>'2.1'!F304/'2.1'!$C304</f>
        <v>#N/A</v>
      </c>
      <c r="F304" s="175" t="e">
        <f>'2.1'!G304/'2.1'!$C304</f>
        <v>#N/A</v>
      </c>
      <c r="G304" s="175" t="e">
        <f>'2.1'!H304/'2.1'!$C304</f>
        <v>#N/A</v>
      </c>
      <c r="H304" s="175" t="e">
        <f>'2.1'!I304/'2.1'!H304</f>
        <v>#N/A</v>
      </c>
      <c r="I304" s="175" t="e">
        <f>'2.1'!J304/'2.1'!$C304</f>
        <v>#N/A</v>
      </c>
      <c r="J304" s="175" t="e">
        <f>'2.1'!K304/'2.1'!$B304</f>
        <v>#N/A</v>
      </c>
      <c r="K304" s="178" t="e">
        <f>'2.1'!L304/'2.1'!K304</f>
        <v>#N/A</v>
      </c>
    </row>
    <row r="305" spans="1:11" ht="12.75" customHeight="1" x14ac:dyDescent="0.25">
      <c r="A305" s="285">
        <v>2027.08</v>
      </c>
      <c r="B305" s="174" t="e">
        <f>'2.1'!C305/'2.1'!$B305</f>
        <v>#N/A</v>
      </c>
      <c r="C305" s="175" t="e">
        <f>'2.1'!D305/'2.1'!$C305</f>
        <v>#N/A</v>
      </c>
      <c r="D305" s="175" t="e">
        <f>'2.1'!E305/'2.1'!$C305</f>
        <v>#N/A</v>
      </c>
      <c r="E305" s="175" t="e">
        <f>'2.1'!F305/'2.1'!$C305</f>
        <v>#N/A</v>
      </c>
      <c r="F305" s="175" t="e">
        <f>'2.1'!G305/'2.1'!$C305</f>
        <v>#N/A</v>
      </c>
      <c r="G305" s="175" t="e">
        <f>'2.1'!H305/'2.1'!$C305</f>
        <v>#N/A</v>
      </c>
      <c r="H305" s="175" t="e">
        <f>'2.1'!I305/'2.1'!H305</f>
        <v>#N/A</v>
      </c>
      <c r="I305" s="175" t="e">
        <f>'2.1'!J305/'2.1'!$C305</f>
        <v>#N/A</v>
      </c>
      <c r="J305" s="175" t="e">
        <f>'2.1'!K305/'2.1'!$B305</f>
        <v>#N/A</v>
      </c>
      <c r="K305" s="178" t="e">
        <f>'2.1'!L305/'2.1'!K305</f>
        <v>#N/A</v>
      </c>
    </row>
    <row r="306" spans="1:11" ht="12.75" customHeight="1" x14ac:dyDescent="0.25">
      <c r="A306" s="285">
        <v>2027.09</v>
      </c>
      <c r="B306" s="174" t="e">
        <f>'2.1'!C306/'2.1'!$B306</f>
        <v>#N/A</v>
      </c>
      <c r="C306" s="175" t="e">
        <f>'2.1'!D306/'2.1'!$C306</f>
        <v>#N/A</v>
      </c>
      <c r="D306" s="175" t="e">
        <f>'2.1'!E306/'2.1'!$C306</f>
        <v>#N/A</v>
      </c>
      <c r="E306" s="175" t="e">
        <f>'2.1'!F306/'2.1'!$C306</f>
        <v>#N/A</v>
      </c>
      <c r="F306" s="175" t="e">
        <f>'2.1'!G306/'2.1'!$C306</f>
        <v>#N/A</v>
      </c>
      <c r="G306" s="175" t="e">
        <f>'2.1'!H306/'2.1'!$C306</f>
        <v>#N/A</v>
      </c>
      <c r="H306" s="175" t="e">
        <f>'2.1'!I306/'2.1'!H306</f>
        <v>#N/A</v>
      </c>
      <c r="I306" s="175" t="e">
        <f>'2.1'!J306/'2.1'!$C306</f>
        <v>#N/A</v>
      </c>
      <c r="J306" s="175" t="e">
        <f>'2.1'!K306/'2.1'!$B306</f>
        <v>#N/A</v>
      </c>
      <c r="K306" s="178" t="e">
        <f>'2.1'!L306/'2.1'!K306</f>
        <v>#N/A</v>
      </c>
    </row>
    <row r="307" spans="1:11" ht="12.75" customHeight="1" x14ac:dyDescent="0.25">
      <c r="A307" s="285">
        <v>2027.1</v>
      </c>
      <c r="B307" s="174" t="e">
        <f>'2.1'!C307/'2.1'!$B307</f>
        <v>#N/A</v>
      </c>
      <c r="C307" s="175" t="e">
        <f>'2.1'!D307/'2.1'!$C307</f>
        <v>#N/A</v>
      </c>
      <c r="D307" s="175" t="e">
        <f>'2.1'!E307/'2.1'!$C307</f>
        <v>#N/A</v>
      </c>
      <c r="E307" s="175" t="e">
        <f>'2.1'!F307/'2.1'!$C307</f>
        <v>#N/A</v>
      </c>
      <c r="F307" s="175" t="e">
        <f>'2.1'!G307/'2.1'!$C307</f>
        <v>#N/A</v>
      </c>
      <c r="G307" s="175" t="e">
        <f>'2.1'!H307/'2.1'!$C307</f>
        <v>#N/A</v>
      </c>
      <c r="H307" s="175" t="e">
        <f>'2.1'!I307/'2.1'!H307</f>
        <v>#N/A</v>
      </c>
      <c r="I307" s="175" t="e">
        <f>'2.1'!J307/'2.1'!$C307</f>
        <v>#N/A</v>
      </c>
      <c r="J307" s="175" t="e">
        <f>'2.1'!K307/'2.1'!$B307</f>
        <v>#N/A</v>
      </c>
      <c r="K307" s="178" t="e">
        <f>'2.1'!L307/'2.1'!K307</f>
        <v>#N/A</v>
      </c>
    </row>
    <row r="308" spans="1:11" ht="12.75" customHeight="1" x14ac:dyDescent="0.25">
      <c r="A308" s="285">
        <v>2027.11</v>
      </c>
      <c r="B308" s="174" t="e">
        <f>'2.1'!C308/'2.1'!$B308</f>
        <v>#N/A</v>
      </c>
      <c r="C308" s="175" t="e">
        <f>'2.1'!D308/'2.1'!$C308</f>
        <v>#N/A</v>
      </c>
      <c r="D308" s="175" t="e">
        <f>'2.1'!E308/'2.1'!$C308</f>
        <v>#N/A</v>
      </c>
      <c r="E308" s="175" t="e">
        <f>'2.1'!F308/'2.1'!$C308</f>
        <v>#N/A</v>
      </c>
      <c r="F308" s="175" t="e">
        <f>'2.1'!G308/'2.1'!$C308</f>
        <v>#N/A</v>
      </c>
      <c r="G308" s="175" t="e">
        <f>'2.1'!H308/'2.1'!$C308</f>
        <v>#N/A</v>
      </c>
      <c r="H308" s="175" t="e">
        <f>'2.1'!I308/'2.1'!H308</f>
        <v>#N/A</v>
      </c>
      <c r="I308" s="175" t="e">
        <f>'2.1'!J308/'2.1'!$C308</f>
        <v>#N/A</v>
      </c>
      <c r="J308" s="175" t="e">
        <f>'2.1'!K308/'2.1'!$B308</f>
        <v>#N/A</v>
      </c>
      <c r="K308" s="178" t="e">
        <f>'2.1'!L308/'2.1'!K308</f>
        <v>#N/A</v>
      </c>
    </row>
    <row r="309" spans="1:11" ht="12.75" customHeight="1" x14ac:dyDescent="0.25">
      <c r="A309" s="285">
        <v>2027.12</v>
      </c>
      <c r="B309" s="174" t="e">
        <f>'2.1'!C309/'2.1'!$B309</f>
        <v>#N/A</v>
      </c>
      <c r="C309" s="175" t="e">
        <f>'2.1'!D309/'2.1'!$C309</f>
        <v>#N/A</v>
      </c>
      <c r="D309" s="175" t="e">
        <f>'2.1'!E309/'2.1'!$C309</f>
        <v>#N/A</v>
      </c>
      <c r="E309" s="175" t="e">
        <f>'2.1'!F309/'2.1'!$C309</f>
        <v>#N/A</v>
      </c>
      <c r="F309" s="175" t="e">
        <f>'2.1'!G309/'2.1'!$C309</f>
        <v>#N/A</v>
      </c>
      <c r="G309" s="175" t="e">
        <f>'2.1'!H309/'2.1'!$C309</f>
        <v>#N/A</v>
      </c>
      <c r="H309" s="175" t="e">
        <f>'2.1'!I309/'2.1'!H309</f>
        <v>#N/A</v>
      </c>
      <c r="I309" s="175" t="e">
        <f>'2.1'!J309/'2.1'!$C309</f>
        <v>#N/A</v>
      </c>
      <c r="J309" s="175" t="e">
        <f>'2.1'!K309/'2.1'!$B309</f>
        <v>#N/A</v>
      </c>
      <c r="K309" s="178" t="e">
        <f>'2.1'!L309/'2.1'!K309</f>
        <v>#N/A</v>
      </c>
    </row>
    <row r="310" spans="1:11" ht="12.75" customHeight="1" x14ac:dyDescent="0.25">
      <c r="A310" s="285">
        <v>2028.01</v>
      </c>
      <c r="B310" s="174" t="e">
        <f>'2.1'!C310/'2.1'!$B310</f>
        <v>#N/A</v>
      </c>
      <c r="C310" s="175" t="e">
        <f>'2.1'!D310/'2.1'!$C310</f>
        <v>#N/A</v>
      </c>
      <c r="D310" s="175" t="e">
        <f>'2.1'!E310/'2.1'!$C310</f>
        <v>#N/A</v>
      </c>
      <c r="E310" s="175" t="e">
        <f>'2.1'!F310/'2.1'!$C310</f>
        <v>#N/A</v>
      </c>
      <c r="F310" s="175" t="e">
        <f>'2.1'!G310/'2.1'!$C310</f>
        <v>#N/A</v>
      </c>
      <c r="G310" s="175" t="e">
        <f>'2.1'!H310/'2.1'!$C310</f>
        <v>#N/A</v>
      </c>
      <c r="H310" s="175" t="e">
        <f>'2.1'!I310/'2.1'!H310</f>
        <v>#N/A</v>
      </c>
      <c r="I310" s="175" t="e">
        <f>'2.1'!J310/'2.1'!$C310</f>
        <v>#N/A</v>
      </c>
      <c r="J310" s="175" t="e">
        <f>'2.1'!K310/'2.1'!$B310</f>
        <v>#N/A</v>
      </c>
      <c r="K310" s="178" t="e">
        <f>'2.1'!L310/'2.1'!K310</f>
        <v>#N/A</v>
      </c>
    </row>
    <row r="311" spans="1:11" ht="12.75" customHeight="1" x14ac:dyDescent="0.25">
      <c r="A311" s="285">
        <v>2028.02</v>
      </c>
      <c r="B311" s="174" t="e">
        <f>'2.1'!C311/'2.1'!$B311</f>
        <v>#N/A</v>
      </c>
      <c r="C311" s="175" t="e">
        <f>'2.1'!D311/'2.1'!$C311</f>
        <v>#N/A</v>
      </c>
      <c r="D311" s="175" t="e">
        <f>'2.1'!E311/'2.1'!$C311</f>
        <v>#N/A</v>
      </c>
      <c r="E311" s="175" t="e">
        <f>'2.1'!F311/'2.1'!$C311</f>
        <v>#N/A</v>
      </c>
      <c r="F311" s="175" t="e">
        <f>'2.1'!G311/'2.1'!$C311</f>
        <v>#N/A</v>
      </c>
      <c r="G311" s="175" t="e">
        <f>'2.1'!H311/'2.1'!$C311</f>
        <v>#N/A</v>
      </c>
      <c r="H311" s="175" t="e">
        <f>'2.1'!I311/'2.1'!H311</f>
        <v>#N/A</v>
      </c>
      <c r="I311" s="175" t="e">
        <f>'2.1'!J311/'2.1'!$C311</f>
        <v>#N/A</v>
      </c>
      <c r="J311" s="175" t="e">
        <f>'2.1'!K311/'2.1'!$B311</f>
        <v>#N/A</v>
      </c>
      <c r="K311" s="178" t="e">
        <f>'2.1'!L311/'2.1'!K311</f>
        <v>#N/A</v>
      </c>
    </row>
    <row r="312" spans="1:11" ht="12.75" customHeight="1" x14ac:dyDescent="0.25">
      <c r="A312" s="285">
        <v>2028.03</v>
      </c>
      <c r="B312" s="174" t="e">
        <f>'2.1'!C312/'2.1'!$B312</f>
        <v>#N/A</v>
      </c>
      <c r="C312" s="175" t="e">
        <f>'2.1'!D312/'2.1'!$C312</f>
        <v>#N/A</v>
      </c>
      <c r="D312" s="175" t="e">
        <f>'2.1'!E312/'2.1'!$C312</f>
        <v>#N/A</v>
      </c>
      <c r="E312" s="175" t="e">
        <f>'2.1'!F312/'2.1'!$C312</f>
        <v>#N/A</v>
      </c>
      <c r="F312" s="175" t="e">
        <f>'2.1'!G312/'2.1'!$C312</f>
        <v>#N/A</v>
      </c>
      <c r="G312" s="175" t="e">
        <f>'2.1'!H312/'2.1'!$C312</f>
        <v>#N/A</v>
      </c>
      <c r="H312" s="175" t="e">
        <f>'2.1'!I312/'2.1'!H312</f>
        <v>#N/A</v>
      </c>
      <c r="I312" s="175" t="e">
        <f>'2.1'!J312/'2.1'!$C312</f>
        <v>#N/A</v>
      </c>
      <c r="J312" s="175" t="e">
        <f>'2.1'!K312/'2.1'!$B312</f>
        <v>#N/A</v>
      </c>
      <c r="K312" s="178" t="e">
        <f>'2.1'!L312/'2.1'!K312</f>
        <v>#N/A</v>
      </c>
    </row>
    <row r="313" spans="1:11" ht="12.75" customHeight="1" x14ac:dyDescent="0.25">
      <c r="A313" s="285">
        <v>2028.04</v>
      </c>
      <c r="B313" s="174" t="e">
        <f>'2.1'!C313/'2.1'!$B313</f>
        <v>#N/A</v>
      </c>
      <c r="C313" s="175" t="e">
        <f>'2.1'!D313/'2.1'!$C313</f>
        <v>#N/A</v>
      </c>
      <c r="D313" s="175" t="e">
        <f>'2.1'!E313/'2.1'!$C313</f>
        <v>#N/A</v>
      </c>
      <c r="E313" s="175" t="e">
        <f>'2.1'!F313/'2.1'!$C313</f>
        <v>#N/A</v>
      </c>
      <c r="F313" s="175" t="e">
        <f>'2.1'!G313/'2.1'!$C313</f>
        <v>#N/A</v>
      </c>
      <c r="G313" s="175" t="e">
        <f>'2.1'!H313/'2.1'!$C313</f>
        <v>#N/A</v>
      </c>
      <c r="H313" s="175" t="e">
        <f>'2.1'!I313/'2.1'!H313</f>
        <v>#N/A</v>
      </c>
      <c r="I313" s="175" t="e">
        <f>'2.1'!J313/'2.1'!$C313</f>
        <v>#N/A</v>
      </c>
      <c r="J313" s="175" t="e">
        <f>'2.1'!K313/'2.1'!$B313</f>
        <v>#N/A</v>
      </c>
      <c r="K313" s="178" t="e">
        <f>'2.1'!L313/'2.1'!K313</f>
        <v>#N/A</v>
      </c>
    </row>
    <row r="314" spans="1:11" ht="12.75" customHeight="1" x14ac:dyDescent="0.25">
      <c r="A314" s="285">
        <v>2028.05</v>
      </c>
      <c r="B314" s="174" t="e">
        <f>'2.1'!C314/'2.1'!$B314</f>
        <v>#N/A</v>
      </c>
      <c r="C314" s="175" t="e">
        <f>'2.1'!D314/'2.1'!$C314</f>
        <v>#N/A</v>
      </c>
      <c r="D314" s="175" t="e">
        <f>'2.1'!E314/'2.1'!$C314</f>
        <v>#N/A</v>
      </c>
      <c r="E314" s="175" t="e">
        <f>'2.1'!F314/'2.1'!$C314</f>
        <v>#N/A</v>
      </c>
      <c r="F314" s="175" t="e">
        <f>'2.1'!G314/'2.1'!$C314</f>
        <v>#N/A</v>
      </c>
      <c r="G314" s="175" t="e">
        <f>'2.1'!H314/'2.1'!$C314</f>
        <v>#N/A</v>
      </c>
      <c r="H314" s="175" t="e">
        <f>'2.1'!I314/'2.1'!H314</f>
        <v>#N/A</v>
      </c>
      <c r="I314" s="175" t="e">
        <f>'2.1'!J314/'2.1'!$C314</f>
        <v>#N/A</v>
      </c>
      <c r="J314" s="175" t="e">
        <f>'2.1'!K314/'2.1'!$B314</f>
        <v>#N/A</v>
      </c>
      <c r="K314" s="178" t="e">
        <f>'2.1'!L314/'2.1'!K314</f>
        <v>#N/A</v>
      </c>
    </row>
    <row r="315" spans="1:11" ht="12.75" customHeight="1" x14ac:dyDescent="0.25">
      <c r="A315" s="285">
        <v>2028.06</v>
      </c>
      <c r="B315" s="174" t="e">
        <f>'2.1'!C315/'2.1'!$B315</f>
        <v>#N/A</v>
      </c>
      <c r="C315" s="175" t="e">
        <f>'2.1'!D315/'2.1'!$C315</f>
        <v>#N/A</v>
      </c>
      <c r="D315" s="175" t="e">
        <f>'2.1'!E315/'2.1'!$C315</f>
        <v>#N/A</v>
      </c>
      <c r="E315" s="175" t="e">
        <f>'2.1'!F315/'2.1'!$C315</f>
        <v>#N/A</v>
      </c>
      <c r="F315" s="175" t="e">
        <f>'2.1'!G315/'2.1'!$C315</f>
        <v>#N/A</v>
      </c>
      <c r="G315" s="175" t="e">
        <f>'2.1'!H315/'2.1'!$C315</f>
        <v>#N/A</v>
      </c>
      <c r="H315" s="175" t="e">
        <f>'2.1'!I315/'2.1'!H315</f>
        <v>#N/A</v>
      </c>
      <c r="I315" s="175" t="e">
        <f>'2.1'!J315/'2.1'!$C315</f>
        <v>#N/A</v>
      </c>
      <c r="J315" s="175" t="e">
        <f>'2.1'!K315/'2.1'!$B315</f>
        <v>#N/A</v>
      </c>
      <c r="K315" s="178" t="e">
        <f>'2.1'!L315/'2.1'!K315</f>
        <v>#N/A</v>
      </c>
    </row>
    <row r="316" spans="1:11" ht="12.75" customHeight="1" x14ac:dyDescent="0.25">
      <c r="A316" s="285">
        <v>2028.07</v>
      </c>
      <c r="B316" s="174" t="e">
        <f>'2.1'!C316/'2.1'!$B316</f>
        <v>#N/A</v>
      </c>
      <c r="C316" s="175" t="e">
        <f>'2.1'!D316/'2.1'!$C316</f>
        <v>#N/A</v>
      </c>
      <c r="D316" s="175" t="e">
        <f>'2.1'!E316/'2.1'!$C316</f>
        <v>#N/A</v>
      </c>
      <c r="E316" s="175" t="e">
        <f>'2.1'!F316/'2.1'!$C316</f>
        <v>#N/A</v>
      </c>
      <c r="F316" s="175" t="e">
        <f>'2.1'!G316/'2.1'!$C316</f>
        <v>#N/A</v>
      </c>
      <c r="G316" s="175" t="e">
        <f>'2.1'!H316/'2.1'!$C316</f>
        <v>#N/A</v>
      </c>
      <c r="H316" s="175" t="e">
        <f>'2.1'!I316/'2.1'!H316</f>
        <v>#N/A</v>
      </c>
      <c r="I316" s="175" t="e">
        <f>'2.1'!J316/'2.1'!$C316</f>
        <v>#N/A</v>
      </c>
      <c r="J316" s="175" t="e">
        <f>'2.1'!K316/'2.1'!$B316</f>
        <v>#N/A</v>
      </c>
      <c r="K316" s="178" t="e">
        <f>'2.1'!L316/'2.1'!K316</f>
        <v>#N/A</v>
      </c>
    </row>
    <row r="317" spans="1:11" ht="12.75" customHeight="1" x14ac:dyDescent="0.25">
      <c r="A317" s="285">
        <v>2028.08</v>
      </c>
      <c r="B317" s="174" t="e">
        <f>'2.1'!C317/'2.1'!$B317</f>
        <v>#N/A</v>
      </c>
      <c r="C317" s="175" t="e">
        <f>'2.1'!D317/'2.1'!$C317</f>
        <v>#N/A</v>
      </c>
      <c r="D317" s="175" t="e">
        <f>'2.1'!E317/'2.1'!$C317</f>
        <v>#N/A</v>
      </c>
      <c r="E317" s="175" t="e">
        <f>'2.1'!F317/'2.1'!$C317</f>
        <v>#N/A</v>
      </c>
      <c r="F317" s="175" t="e">
        <f>'2.1'!G317/'2.1'!$C317</f>
        <v>#N/A</v>
      </c>
      <c r="G317" s="175" t="e">
        <f>'2.1'!H317/'2.1'!$C317</f>
        <v>#N/A</v>
      </c>
      <c r="H317" s="175" t="e">
        <f>'2.1'!I317/'2.1'!H317</f>
        <v>#N/A</v>
      </c>
      <c r="I317" s="175" t="e">
        <f>'2.1'!J317/'2.1'!$C317</f>
        <v>#N/A</v>
      </c>
      <c r="J317" s="175" t="e">
        <f>'2.1'!K317/'2.1'!$B317</f>
        <v>#N/A</v>
      </c>
      <c r="K317" s="178" t="e">
        <f>'2.1'!L317/'2.1'!K317</f>
        <v>#N/A</v>
      </c>
    </row>
    <row r="318" spans="1:11" ht="12.75" customHeight="1" x14ac:dyDescent="0.25">
      <c r="A318" s="285">
        <v>2028.09</v>
      </c>
      <c r="B318" s="174" t="e">
        <f>'2.1'!C318/'2.1'!$B318</f>
        <v>#N/A</v>
      </c>
      <c r="C318" s="175" t="e">
        <f>'2.1'!D318/'2.1'!$C318</f>
        <v>#N/A</v>
      </c>
      <c r="D318" s="175" t="e">
        <f>'2.1'!E318/'2.1'!$C318</f>
        <v>#N/A</v>
      </c>
      <c r="E318" s="175" t="e">
        <f>'2.1'!F318/'2.1'!$C318</f>
        <v>#N/A</v>
      </c>
      <c r="F318" s="175" t="e">
        <f>'2.1'!G318/'2.1'!$C318</f>
        <v>#N/A</v>
      </c>
      <c r="G318" s="175" t="e">
        <f>'2.1'!H318/'2.1'!$C318</f>
        <v>#N/A</v>
      </c>
      <c r="H318" s="175" t="e">
        <f>'2.1'!I318/'2.1'!H318</f>
        <v>#N/A</v>
      </c>
      <c r="I318" s="175" t="e">
        <f>'2.1'!J318/'2.1'!$C318</f>
        <v>#N/A</v>
      </c>
      <c r="J318" s="175" t="e">
        <f>'2.1'!K318/'2.1'!$B318</f>
        <v>#N/A</v>
      </c>
      <c r="K318" s="178" t="e">
        <f>'2.1'!L318/'2.1'!K318</f>
        <v>#N/A</v>
      </c>
    </row>
    <row r="319" spans="1:11" ht="12.75" customHeight="1" x14ac:dyDescent="0.25">
      <c r="A319" s="285">
        <v>2028.1</v>
      </c>
      <c r="B319" s="174" t="e">
        <f>'2.1'!C319/'2.1'!$B319</f>
        <v>#N/A</v>
      </c>
      <c r="C319" s="175" t="e">
        <f>'2.1'!D319/'2.1'!$C319</f>
        <v>#N/A</v>
      </c>
      <c r="D319" s="175" t="e">
        <f>'2.1'!E319/'2.1'!$C319</f>
        <v>#N/A</v>
      </c>
      <c r="E319" s="175" t="e">
        <f>'2.1'!F319/'2.1'!$C319</f>
        <v>#N/A</v>
      </c>
      <c r="F319" s="175" t="e">
        <f>'2.1'!G319/'2.1'!$C319</f>
        <v>#N/A</v>
      </c>
      <c r="G319" s="175" t="e">
        <f>'2.1'!H319/'2.1'!$C319</f>
        <v>#N/A</v>
      </c>
      <c r="H319" s="175" t="e">
        <f>'2.1'!I319/'2.1'!H319</f>
        <v>#N/A</v>
      </c>
      <c r="I319" s="175" t="e">
        <f>'2.1'!J319/'2.1'!$C319</f>
        <v>#N/A</v>
      </c>
      <c r="J319" s="175" t="e">
        <f>'2.1'!K319/'2.1'!$B319</f>
        <v>#N/A</v>
      </c>
      <c r="K319" s="178" t="e">
        <f>'2.1'!L319/'2.1'!K319</f>
        <v>#N/A</v>
      </c>
    </row>
    <row r="320" spans="1:11" ht="12.75" customHeight="1" x14ac:dyDescent="0.25">
      <c r="A320" s="285">
        <v>2028.11</v>
      </c>
      <c r="B320" s="174" t="e">
        <f>'2.1'!C320/'2.1'!$B320</f>
        <v>#N/A</v>
      </c>
      <c r="C320" s="175" t="e">
        <f>'2.1'!D320/'2.1'!$C320</f>
        <v>#N/A</v>
      </c>
      <c r="D320" s="175" t="e">
        <f>'2.1'!E320/'2.1'!$C320</f>
        <v>#N/A</v>
      </c>
      <c r="E320" s="175" t="e">
        <f>'2.1'!F320/'2.1'!$C320</f>
        <v>#N/A</v>
      </c>
      <c r="F320" s="175" t="e">
        <f>'2.1'!G320/'2.1'!$C320</f>
        <v>#N/A</v>
      </c>
      <c r="G320" s="175" t="e">
        <f>'2.1'!H320/'2.1'!$C320</f>
        <v>#N/A</v>
      </c>
      <c r="H320" s="175" t="e">
        <f>'2.1'!I320/'2.1'!H320</f>
        <v>#N/A</v>
      </c>
      <c r="I320" s="175" t="e">
        <f>'2.1'!J320/'2.1'!$C320</f>
        <v>#N/A</v>
      </c>
      <c r="J320" s="175" t="e">
        <f>'2.1'!K320/'2.1'!$B320</f>
        <v>#N/A</v>
      </c>
      <c r="K320" s="178" t="e">
        <f>'2.1'!L320/'2.1'!K320</f>
        <v>#N/A</v>
      </c>
    </row>
    <row r="321" spans="1:11" ht="12.75" customHeight="1" x14ac:dyDescent="0.25">
      <c r="A321" s="285">
        <v>2028.12</v>
      </c>
      <c r="B321" s="174" t="e">
        <f>'2.1'!C321/'2.1'!$B321</f>
        <v>#N/A</v>
      </c>
      <c r="C321" s="175" t="e">
        <f>'2.1'!D321/'2.1'!$C321</f>
        <v>#N/A</v>
      </c>
      <c r="D321" s="175" t="e">
        <f>'2.1'!E321/'2.1'!$C321</f>
        <v>#N/A</v>
      </c>
      <c r="E321" s="175" t="e">
        <f>'2.1'!F321/'2.1'!$C321</f>
        <v>#N/A</v>
      </c>
      <c r="F321" s="175" t="e">
        <f>'2.1'!G321/'2.1'!$C321</f>
        <v>#N/A</v>
      </c>
      <c r="G321" s="175" t="e">
        <f>'2.1'!H321/'2.1'!$C321</f>
        <v>#N/A</v>
      </c>
      <c r="H321" s="175" t="e">
        <f>'2.1'!I321/'2.1'!H321</f>
        <v>#N/A</v>
      </c>
      <c r="I321" s="175" t="e">
        <f>'2.1'!J321/'2.1'!$C321</f>
        <v>#N/A</v>
      </c>
      <c r="J321" s="175" t="e">
        <f>'2.1'!K321/'2.1'!$B321</f>
        <v>#N/A</v>
      </c>
      <c r="K321" s="178" t="e">
        <f>'2.1'!L321/'2.1'!K321</f>
        <v>#N/A</v>
      </c>
    </row>
    <row r="322" spans="1:11" ht="12.75" customHeight="1" x14ac:dyDescent="0.25">
      <c r="A322" s="285">
        <v>2029.01</v>
      </c>
      <c r="B322" s="174" t="e">
        <f>'2.1'!C322/'2.1'!$B322</f>
        <v>#N/A</v>
      </c>
      <c r="C322" s="175" t="e">
        <f>'2.1'!D322/'2.1'!$C322</f>
        <v>#N/A</v>
      </c>
      <c r="D322" s="175" t="e">
        <f>'2.1'!E322/'2.1'!$C322</f>
        <v>#N/A</v>
      </c>
      <c r="E322" s="175" t="e">
        <f>'2.1'!F322/'2.1'!$C322</f>
        <v>#N/A</v>
      </c>
      <c r="F322" s="175" t="e">
        <f>'2.1'!G322/'2.1'!$C322</f>
        <v>#N/A</v>
      </c>
      <c r="G322" s="175" t="e">
        <f>'2.1'!H322/'2.1'!$C322</f>
        <v>#N/A</v>
      </c>
      <c r="H322" s="175" t="e">
        <f>'2.1'!I322/'2.1'!H322</f>
        <v>#N/A</v>
      </c>
      <c r="I322" s="175" t="e">
        <f>'2.1'!J322/'2.1'!$C322</f>
        <v>#N/A</v>
      </c>
      <c r="J322" s="175" t="e">
        <f>'2.1'!K322/'2.1'!$B322</f>
        <v>#N/A</v>
      </c>
      <c r="K322" s="178" t="e">
        <f>'2.1'!L322/'2.1'!K322</f>
        <v>#N/A</v>
      </c>
    </row>
    <row r="323" spans="1:11" ht="12.75" customHeight="1" x14ac:dyDescent="0.25">
      <c r="A323" s="285">
        <v>2029.02</v>
      </c>
      <c r="B323" s="174" t="e">
        <f>'2.1'!C323/'2.1'!$B323</f>
        <v>#N/A</v>
      </c>
      <c r="C323" s="175" t="e">
        <f>'2.1'!D323/'2.1'!$C323</f>
        <v>#N/A</v>
      </c>
      <c r="D323" s="175" t="e">
        <f>'2.1'!E323/'2.1'!$C323</f>
        <v>#N/A</v>
      </c>
      <c r="E323" s="175" t="e">
        <f>'2.1'!F323/'2.1'!$C323</f>
        <v>#N/A</v>
      </c>
      <c r="F323" s="175" t="e">
        <f>'2.1'!G323/'2.1'!$C323</f>
        <v>#N/A</v>
      </c>
      <c r="G323" s="175" t="e">
        <f>'2.1'!H323/'2.1'!$C323</f>
        <v>#N/A</v>
      </c>
      <c r="H323" s="175" t="e">
        <f>'2.1'!I323/'2.1'!H323</f>
        <v>#N/A</v>
      </c>
      <c r="I323" s="175" t="e">
        <f>'2.1'!J323/'2.1'!$C323</f>
        <v>#N/A</v>
      </c>
      <c r="J323" s="175" t="e">
        <f>'2.1'!K323/'2.1'!$B323</f>
        <v>#N/A</v>
      </c>
      <c r="K323" s="178" t="e">
        <f>'2.1'!L323/'2.1'!K323</f>
        <v>#N/A</v>
      </c>
    </row>
    <row r="324" spans="1:11" ht="12.75" customHeight="1" x14ac:dyDescent="0.25">
      <c r="A324" s="285">
        <v>2029.03</v>
      </c>
      <c r="B324" s="174" t="e">
        <f>'2.1'!C324/'2.1'!$B324</f>
        <v>#N/A</v>
      </c>
      <c r="C324" s="175" t="e">
        <f>'2.1'!D324/'2.1'!$C324</f>
        <v>#N/A</v>
      </c>
      <c r="D324" s="175" t="e">
        <f>'2.1'!E324/'2.1'!$C324</f>
        <v>#N/A</v>
      </c>
      <c r="E324" s="175" t="e">
        <f>'2.1'!F324/'2.1'!$C324</f>
        <v>#N/A</v>
      </c>
      <c r="F324" s="175" t="e">
        <f>'2.1'!G324/'2.1'!$C324</f>
        <v>#N/A</v>
      </c>
      <c r="G324" s="175" t="e">
        <f>'2.1'!H324/'2.1'!$C324</f>
        <v>#N/A</v>
      </c>
      <c r="H324" s="175" t="e">
        <f>'2.1'!I324/'2.1'!H324</f>
        <v>#N/A</v>
      </c>
      <c r="I324" s="175" t="e">
        <f>'2.1'!J324/'2.1'!$C324</f>
        <v>#N/A</v>
      </c>
      <c r="J324" s="175" t="e">
        <f>'2.1'!K324/'2.1'!$B324</f>
        <v>#N/A</v>
      </c>
      <c r="K324" s="178" t="e">
        <f>'2.1'!L324/'2.1'!K324</f>
        <v>#N/A</v>
      </c>
    </row>
    <row r="325" spans="1:11" ht="12.75" customHeight="1" x14ac:dyDescent="0.25">
      <c r="A325" s="285">
        <v>2029.04</v>
      </c>
      <c r="B325" s="174" t="e">
        <f>'2.1'!C325/'2.1'!$B325</f>
        <v>#N/A</v>
      </c>
      <c r="C325" s="175" t="e">
        <f>'2.1'!D325/'2.1'!$C325</f>
        <v>#N/A</v>
      </c>
      <c r="D325" s="175" t="e">
        <f>'2.1'!E325/'2.1'!$C325</f>
        <v>#N/A</v>
      </c>
      <c r="E325" s="175" t="e">
        <f>'2.1'!F325/'2.1'!$C325</f>
        <v>#N/A</v>
      </c>
      <c r="F325" s="175" t="e">
        <f>'2.1'!G325/'2.1'!$C325</f>
        <v>#N/A</v>
      </c>
      <c r="G325" s="175" t="e">
        <f>'2.1'!H325/'2.1'!$C325</f>
        <v>#N/A</v>
      </c>
      <c r="H325" s="175" t="e">
        <f>'2.1'!I325/'2.1'!H325</f>
        <v>#N/A</v>
      </c>
      <c r="I325" s="175" t="e">
        <f>'2.1'!J325/'2.1'!$C325</f>
        <v>#N/A</v>
      </c>
      <c r="J325" s="175" t="e">
        <f>'2.1'!K325/'2.1'!$B325</f>
        <v>#N/A</v>
      </c>
      <c r="K325" s="178" t="e">
        <f>'2.1'!L325/'2.1'!K325</f>
        <v>#N/A</v>
      </c>
    </row>
    <row r="326" spans="1:11" ht="12.75" customHeight="1" x14ac:dyDescent="0.25">
      <c r="A326" s="285">
        <v>2029.05</v>
      </c>
      <c r="B326" s="174" t="e">
        <f>'2.1'!C326/'2.1'!$B326</f>
        <v>#N/A</v>
      </c>
      <c r="C326" s="175" t="e">
        <f>'2.1'!D326/'2.1'!$C326</f>
        <v>#N/A</v>
      </c>
      <c r="D326" s="175" t="e">
        <f>'2.1'!E326/'2.1'!$C326</f>
        <v>#N/A</v>
      </c>
      <c r="E326" s="175" t="e">
        <f>'2.1'!F326/'2.1'!$C326</f>
        <v>#N/A</v>
      </c>
      <c r="F326" s="175" t="e">
        <f>'2.1'!G326/'2.1'!$C326</f>
        <v>#N/A</v>
      </c>
      <c r="G326" s="175" t="e">
        <f>'2.1'!H326/'2.1'!$C326</f>
        <v>#N/A</v>
      </c>
      <c r="H326" s="175" t="e">
        <f>'2.1'!I326/'2.1'!H326</f>
        <v>#N/A</v>
      </c>
      <c r="I326" s="175" t="e">
        <f>'2.1'!J326/'2.1'!$C326</f>
        <v>#N/A</v>
      </c>
      <c r="J326" s="175" t="e">
        <f>'2.1'!K326/'2.1'!$B326</f>
        <v>#N/A</v>
      </c>
      <c r="K326" s="178" t="e">
        <f>'2.1'!L326/'2.1'!K326</f>
        <v>#N/A</v>
      </c>
    </row>
    <row r="327" spans="1:11" ht="12.75" customHeight="1" x14ac:dyDescent="0.25">
      <c r="A327" s="285">
        <v>2029.06</v>
      </c>
      <c r="B327" s="174" t="e">
        <f>'2.1'!C327/'2.1'!$B327</f>
        <v>#N/A</v>
      </c>
      <c r="C327" s="175" t="e">
        <f>'2.1'!D327/'2.1'!$C327</f>
        <v>#N/A</v>
      </c>
      <c r="D327" s="175" t="e">
        <f>'2.1'!E327/'2.1'!$C327</f>
        <v>#N/A</v>
      </c>
      <c r="E327" s="175" t="e">
        <f>'2.1'!F327/'2.1'!$C327</f>
        <v>#N/A</v>
      </c>
      <c r="F327" s="175" t="e">
        <f>'2.1'!G327/'2.1'!$C327</f>
        <v>#N/A</v>
      </c>
      <c r="G327" s="175" t="e">
        <f>'2.1'!H327/'2.1'!$C327</f>
        <v>#N/A</v>
      </c>
      <c r="H327" s="175" t="e">
        <f>'2.1'!I327/'2.1'!H327</f>
        <v>#N/A</v>
      </c>
      <c r="I327" s="175" t="e">
        <f>'2.1'!J327/'2.1'!$C327</f>
        <v>#N/A</v>
      </c>
      <c r="J327" s="175" t="e">
        <f>'2.1'!K327/'2.1'!$B327</f>
        <v>#N/A</v>
      </c>
      <c r="K327" s="178" t="e">
        <f>'2.1'!L327/'2.1'!K327</f>
        <v>#N/A</v>
      </c>
    </row>
    <row r="328" spans="1:11" ht="12.75" customHeight="1" x14ac:dyDescent="0.25">
      <c r="A328" s="285">
        <v>2029.07</v>
      </c>
      <c r="B328" s="174" t="e">
        <f>'2.1'!C328/'2.1'!$B328</f>
        <v>#N/A</v>
      </c>
      <c r="C328" s="175" t="e">
        <f>'2.1'!D328/'2.1'!$C328</f>
        <v>#N/A</v>
      </c>
      <c r="D328" s="175" t="e">
        <f>'2.1'!E328/'2.1'!$C328</f>
        <v>#N/A</v>
      </c>
      <c r="E328" s="175" t="e">
        <f>'2.1'!F328/'2.1'!$C328</f>
        <v>#N/A</v>
      </c>
      <c r="F328" s="175" t="e">
        <f>'2.1'!G328/'2.1'!$C328</f>
        <v>#N/A</v>
      </c>
      <c r="G328" s="175" t="e">
        <f>'2.1'!H328/'2.1'!$C328</f>
        <v>#N/A</v>
      </c>
      <c r="H328" s="175" t="e">
        <f>'2.1'!I328/'2.1'!H328</f>
        <v>#N/A</v>
      </c>
      <c r="I328" s="175" t="e">
        <f>'2.1'!J328/'2.1'!$C328</f>
        <v>#N/A</v>
      </c>
      <c r="J328" s="175" t="e">
        <f>'2.1'!K328/'2.1'!$B328</f>
        <v>#N/A</v>
      </c>
      <c r="K328" s="178" t="e">
        <f>'2.1'!L328/'2.1'!K328</f>
        <v>#N/A</v>
      </c>
    </row>
    <row r="329" spans="1:11" ht="12.75" customHeight="1" x14ac:dyDescent="0.25">
      <c r="A329" s="285">
        <v>2029.08</v>
      </c>
      <c r="B329" s="174" t="e">
        <f>'2.1'!C329/'2.1'!$B329</f>
        <v>#N/A</v>
      </c>
      <c r="C329" s="175" t="e">
        <f>'2.1'!D329/'2.1'!$C329</f>
        <v>#N/A</v>
      </c>
      <c r="D329" s="175" t="e">
        <f>'2.1'!E329/'2.1'!$C329</f>
        <v>#N/A</v>
      </c>
      <c r="E329" s="175" t="e">
        <f>'2.1'!F329/'2.1'!$C329</f>
        <v>#N/A</v>
      </c>
      <c r="F329" s="175" t="e">
        <f>'2.1'!G329/'2.1'!$C329</f>
        <v>#N/A</v>
      </c>
      <c r="G329" s="175" t="e">
        <f>'2.1'!H329/'2.1'!$C329</f>
        <v>#N/A</v>
      </c>
      <c r="H329" s="175" t="e">
        <f>'2.1'!I329/'2.1'!H329</f>
        <v>#N/A</v>
      </c>
      <c r="I329" s="175" t="e">
        <f>'2.1'!J329/'2.1'!$C329</f>
        <v>#N/A</v>
      </c>
      <c r="J329" s="175" t="e">
        <f>'2.1'!K329/'2.1'!$B329</f>
        <v>#N/A</v>
      </c>
      <c r="K329" s="178" t="e">
        <f>'2.1'!L329/'2.1'!K329</f>
        <v>#N/A</v>
      </c>
    </row>
    <row r="330" spans="1:11" ht="12.75" customHeight="1" x14ac:dyDescent="0.25">
      <c r="A330" s="285">
        <v>2029.09</v>
      </c>
      <c r="B330" s="174" t="e">
        <f>'2.1'!C330/'2.1'!$B330</f>
        <v>#N/A</v>
      </c>
      <c r="C330" s="175" t="e">
        <f>'2.1'!D330/'2.1'!$C330</f>
        <v>#N/A</v>
      </c>
      <c r="D330" s="175" t="e">
        <f>'2.1'!E330/'2.1'!$C330</f>
        <v>#N/A</v>
      </c>
      <c r="E330" s="175" t="e">
        <f>'2.1'!F330/'2.1'!$C330</f>
        <v>#N/A</v>
      </c>
      <c r="F330" s="175" t="e">
        <f>'2.1'!G330/'2.1'!$C330</f>
        <v>#N/A</v>
      </c>
      <c r="G330" s="175" t="e">
        <f>'2.1'!H330/'2.1'!$C330</f>
        <v>#N/A</v>
      </c>
      <c r="H330" s="175" t="e">
        <f>'2.1'!I330/'2.1'!H330</f>
        <v>#N/A</v>
      </c>
      <c r="I330" s="175" t="e">
        <f>'2.1'!J330/'2.1'!$C330</f>
        <v>#N/A</v>
      </c>
      <c r="J330" s="175" t="e">
        <f>'2.1'!K330/'2.1'!$B330</f>
        <v>#N/A</v>
      </c>
      <c r="K330" s="178" t="e">
        <f>'2.1'!L330/'2.1'!K330</f>
        <v>#N/A</v>
      </c>
    </row>
    <row r="331" spans="1:11" ht="12.75" customHeight="1" x14ac:dyDescent="0.25">
      <c r="A331" s="285">
        <v>2029.1</v>
      </c>
      <c r="B331" s="174" t="e">
        <f>'2.1'!C331/'2.1'!$B331</f>
        <v>#N/A</v>
      </c>
      <c r="C331" s="175" t="e">
        <f>'2.1'!D331/'2.1'!$C331</f>
        <v>#N/A</v>
      </c>
      <c r="D331" s="175" t="e">
        <f>'2.1'!E331/'2.1'!$C331</f>
        <v>#N/A</v>
      </c>
      <c r="E331" s="175" t="e">
        <f>'2.1'!F331/'2.1'!$C331</f>
        <v>#N/A</v>
      </c>
      <c r="F331" s="175" t="e">
        <f>'2.1'!G331/'2.1'!$C331</f>
        <v>#N/A</v>
      </c>
      <c r="G331" s="175" t="e">
        <f>'2.1'!H331/'2.1'!$C331</f>
        <v>#N/A</v>
      </c>
      <c r="H331" s="175" t="e">
        <f>'2.1'!I331/'2.1'!H331</f>
        <v>#N/A</v>
      </c>
      <c r="I331" s="175" t="e">
        <f>'2.1'!J331/'2.1'!$C331</f>
        <v>#N/A</v>
      </c>
      <c r="J331" s="175" t="e">
        <f>'2.1'!K331/'2.1'!$B331</f>
        <v>#N/A</v>
      </c>
      <c r="K331" s="178" t="e">
        <f>'2.1'!L331/'2.1'!K331</f>
        <v>#N/A</v>
      </c>
    </row>
    <row r="332" spans="1:11" ht="12.75" customHeight="1" x14ac:dyDescent="0.25">
      <c r="A332" s="285">
        <v>2029.11</v>
      </c>
      <c r="B332" s="174" t="e">
        <f>'2.1'!C332/'2.1'!$B332</f>
        <v>#N/A</v>
      </c>
      <c r="C332" s="175" t="e">
        <f>'2.1'!D332/'2.1'!$C332</f>
        <v>#N/A</v>
      </c>
      <c r="D332" s="175" t="e">
        <f>'2.1'!E332/'2.1'!$C332</f>
        <v>#N/A</v>
      </c>
      <c r="E332" s="175" t="e">
        <f>'2.1'!F332/'2.1'!$C332</f>
        <v>#N/A</v>
      </c>
      <c r="F332" s="175" t="e">
        <f>'2.1'!G332/'2.1'!$C332</f>
        <v>#N/A</v>
      </c>
      <c r="G332" s="175" t="e">
        <f>'2.1'!H332/'2.1'!$C332</f>
        <v>#N/A</v>
      </c>
      <c r="H332" s="175" t="e">
        <f>'2.1'!I332/'2.1'!H332</f>
        <v>#N/A</v>
      </c>
      <c r="I332" s="175" t="e">
        <f>'2.1'!J332/'2.1'!$C332</f>
        <v>#N/A</v>
      </c>
      <c r="J332" s="175" t="e">
        <f>'2.1'!K332/'2.1'!$B332</f>
        <v>#N/A</v>
      </c>
      <c r="K332" s="178" t="e">
        <f>'2.1'!L332/'2.1'!K332</f>
        <v>#N/A</v>
      </c>
    </row>
    <row r="333" spans="1:11" ht="12.75" customHeight="1" x14ac:dyDescent="0.25">
      <c r="A333" s="285">
        <v>2029.12</v>
      </c>
      <c r="B333" s="174" t="e">
        <f>'2.1'!C333/'2.1'!$B333</f>
        <v>#N/A</v>
      </c>
      <c r="C333" s="175" t="e">
        <f>'2.1'!D333/'2.1'!$C333</f>
        <v>#N/A</v>
      </c>
      <c r="D333" s="175" t="e">
        <f>'2.1'!E333/'2.1'!$C333</f>
        <v>#N/A</v>
      </c>
      <c r="E333" s="175" t="e">
        <f>'2.1'!F333/'2.1'!$C333</f>
        <v>#N/A</v>
      </c>
      <c r="F333" s="175" t="e">
        <f>'2.1'!G333/'2.1'!$C333</f>
        <v>#N/A</v>
      </c>
      <c r="G333" s="175" t="e">
        <f>'2.1'!H333/'2.1'!$C333</f>
        <v>#N/A</v>
      </c>
      <c r="H333" s="175" t="e">
        <f>'2.1'!I333/'2.1'!H333</f>
        <v>#N/A</v>
      </c>
      <c r="I333" s="175" t="e">
        <f>'2.1'!J333/'2.1'!$C333</f>
        <v>#N/A</v>
      </c>
      <c r="J333" s="175" t="e">
        <f>'2.1'!K333/'2.1'!$B333</f>
        <v>#N/A</v>
      </c>
      <c r="K333" s="178" t="e">
        <f>'2.1'!L333/'2.1'!K333</f>
        <v>#N/A</v>
      </c>
    </row>
    <row r="334" spans="1:11" ht="12.75" customHeight="1" x14ac:dyDescent="0.25">
      <c r="A334" s="285">
        <v>2030.01</v>
      </c>
      <c r="B334" s="174" t="e">
        <f>'2.1'!C334/'2.1'!$B334</f>
        <v>#N/A</v>
      </c>
      <c r="C334" s="175" t="e">
        <f>'2.1'!D334/'2.1'!$C334</f>
        <v>#N/A</v>
      </c>
      <c r="D334" s="175" t="e">
        <f>'2.1'!E334/'2.1'!$C334</f>
        <v>#N/A</v>
      </c>
      <c r="E334" s="175" t="e">
        <f>'2.1'!F334/'2.1'!$C334</f>
        <v>#N/A</v>
      </c>
      <c r="F334" s="175" t="e">
        <f>'2.1'!G334/'2.1'!$C334</f>
        <v>#N/A</v>
      </c>
      <c r="G334" s="175" t="e">
        <f>'2.1'!H334/'2.1'!$C334</f>
        <v>#N/A</v>
      </c>
      <c r="H334" s="175" t="e">
        <f>'2.1'!I334/'2.1'!H334</f>
        <v>#N/A</v>
      </c>
      <c r="I334" s="175" t="e">
        <f>'2.1'!J334/'2.1'!$C334</f>
        <v>#N/A</v>
      </c>
      <c r="J334" s="175" t="e">
        <f>'2.1'!K334/'2.1'!$B334</f>
        <v>#N/A</v>
      </c>
      <c r="K334" s="178" t="e">
        <f>'2.1'!L334/'2.1'!K334</f>
        <v>#N/A</v>
      </c>
    </row>
    <row r="335" spans="1:11" ht="12.75" customHeight="1" x14ac:dyDescent="0.25">
      <c r="A335" s="285">
        <v>2030.02</v>
      </c>
      <c r="B335" s="174" t="e">
        <f>'2.1'!C335/'2.1'!$B335</f>
        <v>#N/A</v>
      </c>
      <c r="C335" s="175" t="e">
        <f>'2.1'!D335/'2.1'!$C335</f>
        <v>#N/A</v>
      </c>
      <c r="D335" s="175" t="e">
        <f>'2.1'!E335/'2.1'!$C335</f>
        <v>#N/A</v>
      </c>
      <c r="E335" s="175" t="e">
        <f>'2.1'!F335/'2.1'!$C335</f>
        <v>#N/A</v>
      </c>
      <c r="F335" s="175" t="e">
        <f>'2.1'!G335/'2.1'!$C335</f>
        <v>#N/A</v>
      </c>
      <c r="G335" s="175" t="e">
        <f>'2.1'!H335/'2.1'!$C335</f>
        <v>#N/A</v>
      </c>
      <c r="H335" s="175" t="e">
        <f>'2.1'!I335/'2.1'!H335</f>
        <v>#N/A</v>
      </c>
      <c r="I335" s="175" t="e">
        <f>'2.1'!J335/'2.1'!$C335</f>
        <v>#N/A</v>
      </c>
      <c r="J335" s="175" t="e">
        <f>'2.1'!K335/'2.1'!$B335</f>
        <v>#N/A</v>
      </c>
      <c r="K335" s="178" t="e">
        <f>'2.1'!L335/'2.1'!K335</f>
        <v>#N/A</v>
      </c>
    </row>
    <row r="336" spans="1:11" ht="12.75" customHeight="1" x14ac:dyDescent="0.25">
      <c r="A336" s="285">
        <v>2030.03</v>
      </c>
      <c r="B336" s="174" t="e">
        <f>'2.1'!C336/'2.1'!$B336</f>
        <v>#N/A</v>
      </c>
      <c r="C336" s="175" t="e">
        <f>'2.1'!D336/'2.1'!$C336</f>
        <v>#N/A</v>
      </c>
      <c r="D336" s="175" t="e">
        <f>'2.1'!E336/'2.1'!$C336</f>
        <v>#N/A</v>
      </c>
      <c r="E336" s="175" t="e">
        <f>'2.1'!F336/'2.1'!$C336</f>
        <v>#N/A</v>
      </c>
      <c r="F336" s="175" t="e">
        <f>'2.1'!G336/'2.1'!$C336</f>
        <v>#N/A</v>
      </c>
      <c r="G336" s="175" t="e">
        <f>'2.1'!H336/'2.1'!$C336</f>
        <v>#N/A</v>
      </c>
      <c r="H336" s="175" t="e">
        <f>'2.1'!I336/'2.1'!H336</f>
        <v>#N/A</v>
      </c>
      <c r="I336" s="175" t="e">
        <f>'2.1'!J336/'2.1'!$C336</f>
        <v>#N/A</v>
      </c>
      <c r="J336" s="175" t="e">
        <f>'2.1'!K336/'2.1'!$B336</f>
        <v>#N/A</v>
      </c>
      <c r="K336" s="178" t="e">
        <f>'2.1'!L336/'2.1'!K336</f>
        <v>#N/A</v>
      </c>
    </row>
    <row r="337" spans="1:11" ht="12.75" customHeight="1" x14ac:dyDescent="0.25">
      <c r="A337" s="285">
        <v>2030.04</v>
      </c>
      <c r="B337" s="174" t="e">
        <f>'2.1'!C337/'2.1'!$B337</f>
        <v>#N/A</v>
      </c>
      <c r="C337" s="175" t="e">
        <f>'2.1'!D337/'2.1'!$C337</f>
        <v>#N/A</v>
      </c>
      <c r="D337" s="175" t="e">
        <f>'2.1'!E337/'2.1'!$C337</f>
        <v>#N/A</v>
      </c>
      <c r="E337" s="175" t="e">
        <f>'2.1'!F337/'2.1'!$C337</f>
        <v>#N/A</v>
      </c>
      <c r="F337" s="175" t="e">
        <f>'2.1'!G337/'2.1'!$C337</f>
        <v>#N/A</v>
      </c>
      <c r="G337" s="175" t="e">
        <f>'2.1'!H337/'2.1'!$C337</f>
        <v>#N/A</v>
      </c>
      <c r="H337" s="175" t="e">
        <f>'2.1'!I337/'2.1'!H337</f>
        <v>#N/A</v>
      </c>
      <c r="I337" s="175" t="e">
        <f>'2.1'!J337/'2.1'!$C337</f>
        <v>#N/A</v>
      </c>
      <c r="J337" s="175" t="e">
        <f>'2.1'!K337/'2.1'!$B337</f>
        <v>#N/A</v>
      </c>
      <c r="K337" s="178" t="e">
        <f>'2.1'!L337/'2.1'!K337</f>
        <v>#N/A</v>
      </c>
    </row>
    <row r="338" spans="1:11" ht="12.75" customHeight="1" x14ac:dyDescent="0.25">
      <c r="A338" s="285">
        <v>2030.05</v>
      </c>
      <c r="B338" s="174" t="e">
        <f>'2.1'!C338/'2.1'!$B338</f>
        <v>#N/A</v>
      </c>
      <c r="C338" s="175" t="e">
        <f>'2.1'!D338/'2.1'!$C338</f>
        <v>#N/A</v>
      </c>
      <c r="D338" s="175" t="e">
        <f>'2.1'!E338/'2.1'!$C338</f>
        <v>#N/A</v>
      </c>
      <c r="E338" s="175" t="e">
        <f>'2.1'!F338/'2.1'!$C338</f>
        <v>#N/A</v>
      </c>
      <c r="F338" s="175" t="e">
        <f>'2.1'!G338/'2.1'!$C338</f>
        <v>#N/A</v>
      </c>
      <c r="G338" s="175" t="e">
        <f>'2.1'!H338/'2.1'!$C338</f>
        <v>#N/A</v>
      </c>
      <c r="H338" s="175" t="e">
        <f>'2.1'!I338/'2.1'!H338</f>
        <v>#N/A</v>
      </c>
      <c r="I338" s="175" t="e">
        <f>'2.1'!J338/'2.1'!$C338</f>
        <v>#N/A</v>
      </c>
      <c r="J338" s="175" t="e">
        <f>'2.1'!K338/'2.1'!$B338</f>
        <v>#N/A</v>
      </c>
      <c r="K338" s="178" t="e">
        <f>'2.1'!L338/'2.1'!K338</f>
        <v>#N/A</v>
      </c>
    </row>
    <row r="339" spans="1:11" ht="12.75" customHeight="1" x14ac:dyDescent="0.25">
      <c r="A339" s="285">
        <v>2030.06</v>
      </c>
      <c r="B339" s="174" t="e">
        <f>'2.1'!C339/'2.1'!$B339</f>
        <v>#N/A</v>
      </c>
      <c r="C339" s="175" t="e">
        <f>'2.1'!D339/'2.1'!$C339</f>
        <v>#N/A</v>
      </c>
      <c r="D339" s="175" t="e">
        <f>'2.1'!E339/'2.1'!$C339</f>
        <v>#N/A</v>
      </c>
      <c r="E339" s="175" t="e">
        <f>'2.1'!F339/'2.1'!$C339</f>
        <v>#N/A</v>
      </c>
      <c r="F339" s="175" t="e">
        <f>'2.1'!G339/'2.1'!$C339</f>
        <v>#N/A</v>
      </c>
      <c r="G339" s="175" t="e">
        <f>'2.1'!H339/'2.1'!$C339</f>
        <v>#N/A</v>
      </c>
      <c r="H339" s="175" t="e">
        <f>'2.1'!I339/'2.1'!H339</f>
        <v>#N/A</v>
      </c>
      <c r="I339" s="175" t="e">
        <f>'2.1'!J339/'2.1'!$C339</f>
        <v>#N/A</v>
      </c>
      <c r="J339" s="175" t="e">
        <f>'2.1'!K339/'2.1'!$B339</f>
        <v>#N/A</v>
      </c>
      <c r="K339" s="178" t="e">
        <f>'2.1'!L339/'2.1'!K339</f>
        <v>#N/A</v>
      </c>
    </row>
    <row r="340" spans="1:11" ht="12.75" customHeight="1" x14ac:dyDescent="0.25">
      <c r="A340" s="285">
        <v>2030.07</v>
      </c>
      <c r="B340" s="174" t="e">
        <f>'2.1'!C340/'2.1'!$B340</f>
        <v>#N/A</v>
      </c>
      <c r="C340" s="175" t="e">
        <f>'2.1'!D340/'2.1'!$C340</f>
        <v>#N/A</v>
      </c>
      <c r="D340" s="175" t="e">
        <f>'2.1'!E340/'2.1'!$C340</f>
        <v>#N/A</v>
      </c>
      <c r="E340" s="175" t="e">
        <f>'2.1'!F340/'2.1'!$C340</f>
        <v>#N/A</v>
      </c>
      <c r="F340" s="175" t="e">
        <f>'2.1'!G340/'2.1'!$C340</f>
        <v>#N/A</v>
      </c>
      <c r="G340" s="175" t="e">
        <f>'2.1'!H340/'2.1'!$C340</f>
        <v>#N/A</v>
      </c>
      <c r="H340" s="175" t="e">
        <f>'2.1'!I340/'2.1'!H340</f>
        <v>#N/A</v>
      </c>
      <c r="I340" s="175" t="e">
        <f>'2.1'!J340/'2.1'!$C340</f>
        <v>#N/A</v>
      </c>
      <c r="J340" s="175" t="e">
        <f>'2.1'!K340/'2.1'!$B340</f>
        <v>#N/A</v>
      </c>
      <c r="K340" s="178" t="e">
        <f>'2.1'!L340/'2.1'!K340</f>
        <v>#N/A</v>
      </c>
    </row>
    <row r="341" spans="1:11" ht="12.75" customHeight="1" x14ac:dyDescent="0.25">
      <c r="A341" s="285">
        <v>2030.08</v>
      </c>
      <c r="B341" s="174" t="e">
        <f>'2.1'!C341/'2.1'!$B341</f>
        <v>#N/A</v>
      </c>
      <c r="C341" s="175" t="e">
        <f>'2.1'!D341/'2.1'!$C341</f>
        <v>#N/A</v>
      </c>
      <c r="D341" s="175" t="e">
        <f>'2.1'!E341/'2.1'!$C341</f>
        <v>#N/A</v>
      </c>
      <c r="E341" s="175" t="e">
        <f>'2.1'!F341/'2.1'!$C341</f>
        <v>#N/A</v>
      </c>
      <c r="F341" s="175" t="e">
        <f>'2.1'!G341/'2.1'!$C341</f>
        <v>#N/A</v>
      </c>
      <c r="G341" s="175" t="e">
        <f>'2.1'!H341/'2.1'!$C341</f>
        <v>#N/A</v>
      </c>
      <c r="H341" s="175" t="e">
        <f>'2.1'!I341/'2.1'!H341</f>
        <v>#N/A</v>
      </c>
      <c r="I341" s="175" t="e">
        <f>'2.1'!J341/'2.1'!$C341</f>
        <v>#N/A</v>
      </c>
      <c r="J341" s="175" t="e">
        <f>'2.1'!K341/'2.1'!$B341</f>
        <v>#N/A</v>
      </c>
      <c r="K341" s="178" t="e">
        <f>'2.1'!L341/'2.1'!K341</f>
        <v>#N/A</v>
      </c>
    </row>
    <row r="342" spans="1:11" ht="12.75" customHeight="1" x14ac:dyDescent="0.25">
      <c r="A342" s="285">
        <v>2030.09</v>
      </c>
      <c r="B342" s="174" t="e">
        <f>'2.1'!C342/'2.1'!$B342</f>
        <v>#N/A</v>
      </c>
      <c r="C342" s="175" t="e">
        <f>'2.1'!D342/'2.1'!$C342</f>
        <v>#N/A</v>
      </c>
      <c r="D342" s="175" t="e">
        <f>'2.1'!E342/'2.1'!$C342</f>
        <v>#N/A</v>
      </c>
      <c r="E342" s="175" t="e">
        <f>'2.1'!F342/'2.1'!$C342</f>
        <v>#N/A</v>
      </c>
      <c r="F342" s="175" t="e">
        <f>'2.1'!G342/'2.1'!$C342</f>
        <v>#N/A</v>
      </c>
      <c r="G342" s="175" t="e">
        <f>'2.1'!H342/'2.1'!$C342</f>
        <v>#N/A</v>
      </c>
      <c r="H342" s="175" t="e">
        <f>'2.1'!I342/'2.1'!H342</f>
        <v>#N/A</v>
      </c>
      <c r="I342" s="175" t="e">
        <f>'2.1'!J342/'2.1'!$C342</f>
        <v>#N/A</v>
      </c>
      <c r="J342" s="175" t="e">
        <f>'2.1'!K342/'2.1'!$B342</f>
        <v>#N/A</v>
      </c>
      <c r="K342" s="178" t="e">
        <f>'2.1'!L342/'2.1'!K342</f>
        <v>#N/A</v>
      </c>
    </row>
    <row r="343" spans="1:11" ht="12.75" customHeight="1" x14ac:dyDescent="0.25">
      <c r="A343" s="285">
        <v>2030.1</v>
      </c>
      <c r="B343" s="174" t="e">
        <f>'2.1'!C343/'2.1'!$B343</f>
        <v>#N/A</v>
      </c>
      <c r="C343" s="175" t="e">
        <f>'2.1'!D343/'2.1'!$C343</f>
        <v>#N/A</v>
      </c>
      <c r="D343" s="175" t="e">
        <f>'2.1'!E343/'2.1'!$C343</f>
        <v>#N/A</v>
      </c>
      <c r="E343" s="175" t="e">
        <f>'2.1'!F343/'2.1'!$C343</f>
        <v>#N/A</v>
      </c>
      <c r="F343" s="175" t="e">
        <f>'2.1'!G343/'2.1'!$C343</f>
        <v>#N/A</v>
      </c>
      <c r="G343" s="175" t="e">
        <f>'2.1'!H343/'2.1'!$C343</f>
        <v>#N/A</v>
      </c>
      <c r="H343" s="175" t="e">
        <f>'2.1'!I343/'2.1'!H343</f>
        <v>#N/A</v>
      </c>
      <c r="I343" s="175" t="e">
        <f>'2.1'!J343/'2.1'!$C343</f>
        <v>#N/A</v>
      </c>
      <c r="J343" s="175" t="e">
        <f>'2.1'!K343/'2.1'!$B343</f>
        <v>#N/A</v>
      </c>
      <c r="K343" s="178" t="e">
        <f>'2.1'!L343/'2.1'!K343</f>
        <v>#N/A</v>
      </c>
    </row>
    <row r="344" spans="1:11" ht="12.75" customHeight="1" x14ac:dyDescent="0.25">
      <c r="A344" s="285">
        <v>2030.11</v>
      </c>
      <c r="B344" s="174" t="e">
        <f>'2.1'!C344/'2.1'!$B344</f>
        <v>#N/A</v>
      </c>
      <c r="C344" s="175" t="e">
        <f>'2.1'!D344/'2.1'!$C344</f>
        <v>#N/A</v>
      </c>
      <c r="D344" s="175" t="e">
        <f>'2.1'!E344/'2.1'!$C344</f>
        <v>#N/A</v>
      </c>
      <c r="E344" s="175" t="e">
        <f>'2.1'!F344/'2.1'!$C344</f>
        <v>#N/A</v>
      </c>
      <c r="F344" s="175" t="e">
        <f>'2.1'!G344/'2.1'!$C344</f>
        <v>#N/A</v>
      </c>
      <c r="G344" s="175" t="e">
        <f>'2.1'!H344/'2.1'!$C344</f>
        <v>#N/A</v>
      </c>
      <c r="H344" s="175" t="e">
        <f>'2.1'!I344/'2.1'!H344</f>
        <v>#N/A</v>
      </c>
      <c r="I344" s="175" t="e">
        <f>'2.1'!J344/'2.1'!$C344</f>
        <v>#N/A</v>
      </c>
      <c r="J344" s="175" t="e">
        <f>'2.1'!K344/'2.1'!$B344</f>
        <v>#N/A</v>
      </c>
      <c r="K344" s="178" t="e">
        <f>'2.1'!L344/'2.1'!K344</f>
        <v>#N/A</v>
      </c>
    </row>
    <row r="345" spans="1:11" ht="12.75" customHeight="1" x14ac:dyDescent="0.25">
      <c r="A345" s="285">
        <v>2030.12</v>
      </c>
      <c r="B345" s="174" t="e">
        <f>'2.1'!C345/'2.1'!$B345</f>
        <v>#N/A</v>
      </c>
      <c r="C345" s="175" t="e">
        <f>'2.1'!D345/'2.1'!$C345</f>
        <v>#N/A</v>
      </c>
      <c r="D345" s="175" t="e">
        <f>'2.1'!E345/'2.1'!$C345</f>
        <v>#N/A</v>
      </c>
      <c r="E345" s="175" t="e">
        <f>'2.1'!F345/'2.1'!$C345</f>
        <v>#N/A</v>
      </c>
      <c r="F345" s="175" t="e">
        <f>'2.1'!G345/'2.1'!$C345</f>
        <v>#N/A</v>
      </c>
      <c r="G345" s="175" t="e">
        <f>'2.1'!H345/'2.1'!$C345</f>
        <v>#N/A</v>
      </c>
      <c r="H345" s="175" t="e">
        <f>'2.1'!I345/'2.1'!H345</f>
        <v>#N/A</v>
      </c>
      <c r="I345" s="175" t="e">
        <f>'2.1'!J345/'2.1'!$C345</f>
        <v>#N/A</v>
      </c>
      <c r="J345" s="175" t="e">
        <f>'2.1'!K345/'2.1'!$B345</f>
        <v>#N/A</v>
      </c>
      <c r="K345" s="178" t="e">
        <f>'2.1'!L345/'2.1'!K345</f>
        <v>#N/A</v>
      </c>
    </row>
    <row r="346" spans="1:11" x14ac:dyDescent="0.25">
      <c r="A346" s="286"/>
    </row>
    <row r="347" spans="1:11" x14ac:dyDescent="0.25">
      <c r="A347" s="286"/>
    </row>
    <row r="348" spans="1:11" x14ac:dyDescent="0.25">
      <c r="A348" s="286"/>
    </row>
    <row r="349" spans="1:11" x14ac:dyDescent="0.25">
      <c r="A349" s="286"/>
    </row>
    <row r="350" spans="1:11" x14ac:dyDescent="0.25">
      <c r="A350" s="286"/>
    </row>
    <row r="351" spans="1:11" x14ac:dyDescent="0.25">
      <c r="A351" s="286"/>
    </row>
    <row r="352" spans="1:11"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hyperlinks>
    <hyperlink ref="A5" location="Indice!A13" display="VOLVER AL INDICE" xr:uid="{00000000-0004-0000-0500-000000000000}"/>
  </hyperlinks>
  <pageMargins left="0.7" right="0.7" top="0.75" bottom="0.75" header="0.3" footer="0.3"/>
  <pageSetup orientation="portrait" r:id="rId1"/>
  <ignoredErrors>
    <ignoredError sqref="B255:K345" evalError="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54"/>
  <sheetViews>
    <sheetView zoomScale="130" zoomScaleNormal="130" workbookViewId="0">
      <pane xSplit="1" ySplit="9" topLeftCell="B10" activePane="bottomRight" state="frozen"/>
      <selection activeCell="I18" sqref="I18"/>
      <selection pane="topRight" activeCell="I18" sqref="I18"/>
      <selection pane="bottomLeft" activeCell="I18" sqref="I18"/>
      <selection pane="bottomRight" activeCell="B10" sqref="B10"/>
    </sheetView>
  </sheetViews>
  <sheetFormatPr baseColWidth="10" defaultColWidth="11.5703125" defaultRowHeight="15" x14ac:dyDescent="0.25"/>
  <cols>
    <col min="1" max="1" width="9.7109375" style="287" bestFit="1" customWidth="1"/>
    <col min="2" max="34" width="14.7109375" style="3" customWidth="1"/>
    <col min="35" max="16384" width="11.5703125" style="3"/>
  </cols>
  <sheetData>
    <row r="1" spans="1:12" ht="3" hidden="1" customHeight="1" x14ac:dyDescent="0.25">
      <c r="A1" s="280"/>
      <c r="B1" s="34"/>
      <c r="C1" s="11"/>
      <c r="D1" s="11"/>
      <c r="E1" s="10"/>
      <c r="F1" s="10"/>
      <c r="G1" s="10"/>
      <c r="H1" s="10"/>
      <c r="I1" s="10"/>
      <c r="J1" s="10"/>
      <c r="K1" s="10"/>
      <c r="L1" s="12"/>
    </row>
    <row r="2" spans="1:12" ht="29.25" customHeight="1" x14ac:dyDescent="0.25">
      <c r="A2" s="281" t="s">
        <v>10</v>
      </c>
      <c r="B2" s="13" t="s">
        <v>282</v>
      </c>
      <c r="C2" s="14"/>
      <c r="D2" s="14"/>
      <c r="E2" s="14"/>
      <c r="F2" s="14"/>
      <c r="G2" s="14"/>
      <c r="H2" s="14"/>
      <c r="I2" s="14"/>
      <c r="J2" s="14"/>
      <c r="K2" s="14"/>
      <c r="L2" s="15"/>
    </row>
    <row r="3" spans="1:12" ht="12.75" customHeight="1" x14ac:dyDescent="0.25">
      <c r="A3" s="281" t="s">
        <v>11</v>
      </c>
      <c r="B3" s="28" t="s">
        <v>12</v>
      </c>
      <c r="C3" s="14"/>
      <c r="D3" s="14"/>
      <c r="E3" s="14"/>
      <c r="F3" s="14"/>
      <c r="G3" s="14"/>
      <c r="H3" s="14"/>
      <c r="I3" s="14"/>
      <c r="J3" s="14"/>
      <c r="K3" s="14"/>
      <c r="L3" s="15"/>
    </row>
    <row r="4" spans="1:12" ht="3" hidden="1" customHeight="1" x14ac:dyDescent="0.25">
      <c r="A4" s="281"/>
      <c r="B4" s="35"/>
      <c r="C4" s="10"/>
      <c r="D4" s="10"/>
      <c r="E4" s="10"/>
      <c r="F4" s="10"/>
      <c r="G4" s="10"/>
      <c r="H4" s="10"/>
      <c r="I4" s="10"/>
      <c r="J4" s="10"/>
      <c r="K4" s="10"/>
      <c r="L4" s="12"/>
    </row>
    <row r="5" spans="1:12" ht="56.25" x14ac:dyDescent="0.25">
      <c r="A5" s="282" t="s">
        <v>515</v>
      </c>
      <c r="B5" s="67" t="s">
        <v>403</v>
      </c>
      <c r="C5" s="67" t="s">
        <v>64</v>
      </c>
      <c r="D5" s="67" t="s">
        <v>394</v>
      </c>
      <c r="E5" s="67" t="s">
        <v>65</v>
      </c>
      <c r="F5" s="67" t="s">
        <v>482</v>
      </c>
      <c r="G5" s="67" t="s">
        <v>66</v>
      </c>
      <c r="H5" s="67" t="s">
        <v>480</v>
      </c>
      <c r="I5" s="67" t="s">
        <v>67</v>
      </c>
      <c r="J5" s="67" t="s">
        <v>395</v>
      </c>
      <c r="K5" s="67" t="s">
        <v>68</v>
      </c>
      <c r="L5" s="226" t="s">
        <v>69</v>
      </c>
    </row>
    <row r="6" spans="1:12" ht="3" hidden="1" customHeight="1" x14ac:dyDescent="0.25">
      <c r="A6" s="281"/>
      <c r="B6" s="48"/>
      <c r="C6" s="48"/>
      <c r="D6" s="48"/>
      <c r="E6" s="48"/>
      <c r="F6" s="48"/>
      <c r="G6" s="48"/>
      <c r="H6" s="48"/>
      <c r="I6" s="48"/>
      <c r="J6" s="48"/>
      <c r="K6" s="48"/>
      <c r="L6" s="49"/>
    </row>
    <row r="7" spans="1:12" ht="22.5" customHeight="1" x14ac:dyDescent="0.25">
      <c r="A7" s="281" t="s">
        <v>516</v>
      </c>
      <c r="B7" s="16" t="s">
        <v>13</v>
      </c>
      <c r="C7" s="16" t="s">
        <v>13</v>
      </c>
      <c r="D7" s="16" t="s">
        <v>13</v>
      </c>
      <c r="E7" s="16" t="s">
        <v>13</v>
      </c>
      <c r="F7" s="16" t="s">
        <v>13</v>
      </c>
      <c r="G7" s="16" t="s">
        <v>13</v>
      </c>
      <c r="H7" s="16" t="s">
        <v>13</v>
      </c>
      <c r="I7" s="16" t="s">
        <v>13</v>
      </c>
      <c r="J7" s="16" t="s">
        <v>13</v>
      </c>
      <c r="K7" s="16" t="s">
        <v>13</v>
      </c>
      <c r="L7" s="21" t="s">
        <v>13</v>
      </c>
    </row>
    <row r="8" spans="1:12" ht="13.5" customHeight="1" x14ac:dyDescent="0.25">
      <c r="A8" s="283" t="s">
        <v>514</v>
      </c>
      <c r="B8" s="22" t="s">
        <v>59</v>
      </c>
      <c r="C8" s="22" t="s">
        <v>431</v>
      </c>
      <c r="D8" s="22" t="s">
        <v>396</v>
      </c>
      <c r="E8" s="22" t="s">
        <v>60</v>
      </c>
      <c r="F8" s="22" t="s">
        <v>483</v>
      </c>
      <c r="G8" s="22" t="s">
        <v>61</v>
      </c>
      <c r="H8" s="22" t="s">
        <v>481</v>
      </c>
      <c r="I8" s="22" t="s">
        <v>432</v>
      </c>
      <c r="J8" s="22" t="s">
        <v>397</v>
      </c>
      <c r="K8" s="22" t="s">
        <v>62</v>
      </c>
      <c r="L8" s="46" t="s">
        <v>63</v>
      </c>
    </row>
    <row r="9" spans="1:12" ht="13.5" hidden="1" customHeight="1" thickBot="1" x14ac:dyDescent="0.3">
      <c r="A9" s="284"/>
      <c r="B9" s="57"/>
      <c r="C9" s="32"/>
      <c r="D9" s="32"/>
      <c r="E9" s="32"/>
      <c r="F9" s="32"/>
      <c r="G9" s="32"/>
      <c r="H9" s="32"/>
      <c r="I9" s="32"/>
      <c r="J9" s="32"/>
      <c r="K9" s="32"/>
      <c r="L9" s="50"/>
    </row>
    <row r="10" spans="1:12" ht="12.75" customHeight="1" x14ac:dyDescent="0.25">
      <c r="A10" s="285">
        <v>2003.01</v>
      </c>
      <c r="B10" s="163">
        <f>SUM(C10,E10,G10,I10,K10:L10)</f>
        <v>219.5</v>
      </c>
      <c r="C10" s="85">
        <v>49.5</v>
      </c>
      <c r="D10" s="149"/>
      <c r="E10" s="80">
        <v>20.8</v>
      </c>
      <c r="F10" s="132"/>
      <c r="G10" s="80">
        <v>136.69999999999999</v>
      </c>
      <c r="H10" s="132"/>
      <c r="I10" s="80">
        <v>3</v>
      </c>
      <c r="J10" s="132"/>
      <c r="K10" s="80">
        <v>0.4</v>
      </c>
      <c r="L10" s="93">
        <v>9.1</v>
      </c>
    </row>
    <row r="11" spans="1:12" ht="12.75" customHeight="1" x14ac:dyDescent="0.25">
      <c r="A11" s="285">
        <v>2003.02</v>
      </c>
      <c r="B11" s="182">
        <f>SUM(C11,E11,G11,I11,K11:L11)</f>
        <v>245.49999999999997</v>
      </c>
      <c r="C11" s="87">
        <v>54.8</v>
      </c>
      <c r="D11" s="150"/>
      <c r="E11" s="88">
        <v>23.900000000000002</v>
      </c>
      <c r="F11" s="136"/>
      <c r="G11" s="88">
        <v>155.69999999999999</v>
      </c>
      <c r="H11" s="136"/>
      <c r="I11" s="88">
        <v>3</v>
      </c>
      <c r="J11" s="136"/>
      <c r="K11" s="88">
        <v>9.9999999999999978E-2</v>
      </c>
      <c r="L11" s="94">
        <v>8.0000000000000018</v>
      </c>
    </row>
    <row r="12" spans="1:12" ht="12.75" customHeight="1" x14ac:dyDescent="0.25">
      <c r="A12" s="285">
        <v>2003.03</v>
      </c>
      <c r="B12" s="182">
        <f>SUM(C12,E12,G12,I12,K12:L12)</f>
        <v>270</v>
      </c>
      <c r="C12" s="87">
        <v>55.2</v>
      </c>
      <c r="D12" s="150"/>
      <c r="E12" s="88">
        <v>22.599999999999994</v>
      </c>
      <c r="F12" s="136"/>
      <c r="G12" s="88">
        <v>163.30000000000001</v>
      </c>
      <c r="H12" s="136"/>
      <c r="I12" s="88">
        <v>5.4</v>
      </c>
      <c r="J12" s="136"/>
      <c r="K12" s="88">
        <v>0.7</v>
      </c>
      <c r="L12" s="94">
        <v>22.799999999999997</v>
      </c>
    </row>
    <row r="13" spans="1:12" ht="12.75" customHeight="1" x14ac:dyDescent="0.25">
      <c r="A13" s="285">
        <v>2003.04</v>
      </c>
      <c r="B13" s="182">
        <f t="shared" ref="B13:B76" si="0">SUM(C13,E13,G13,I13,K13:L13)</f>
        <v>260.80000000000007</v>
      </c>
      <c r="C13" s="87">
        <v>52.800000000000011</v>
      </c>
      <c r="D13" s="150"/>
      <c r="E13" s="88">
        <v>22.299999999999997</v>
      </c>
      <c r="F13" s="136"/>
      <c r="G13" s="88">
        <v>164.40000000000003</v>
      </c>
      <c r="H13" s="136"/>
      <c r="I13" s="88">
        <v>5.7999999999999989</v>
      </c>
      <c r="J13" s="136"/>
      <c r="K13" s="88">
        <v>0.40000000000000013</v>
      </c>
      <c r="L13" s="94">
        <v>15.100000000000001</v>
      </c>
    </row>
    <row r="14" spans="1:12" ht="12.75" customHeight="1" x14ac:dyDescent="0.25">
      <c r="A14" s="285">
        <v>2003.05</v>
      </c>
      <c r="B14" s="182">
        <f t="shared" si="0"/>
        <v>327.09999999999997</v>
      </c>
      <c r="C14" s="87">
        <v>71.099999999999966</v>
      </c>
      <c r="D14" s="150"/>
      <c r="E14" s="88">
        <v>22.200000000000003</v>
      </c>
      <c r="F14" s="136"/>
      <c r="G14" s="88">
        <v>181.29999999999995</v>
      </c>
      <c r="H14" s="136"/>
      <c r="I14" s="88">
        <v>8.1000000000000014</v>
      </c>
      <c r="J14" s="136"/>
      <c r="K14" s="88">
        <v>9.9999999999999867E-2</v>
      </c>
      <c r="L14" s="94">
        <v>44.3</v>
      </c>
    </row>
    <row r="15" spans="1:12" ht="12.75" customHeight="1" x14ac:dyDescent="0.25">
      <c r="A15" s="285">
        <v>2003.06</v>
      </c>
      <c r="B15" s="182">
        <f t="shared" si="0"/>
        <v>360.80000000000007</v>
      </c>
      <c r="C15" s="87">
        <v>67.200000000000045</v>
      </c>
      <c r="D15" s="150"/>
      <c r="E15" s="88">
        <v>28.799999999999997</v>
      </c>
      <c r="F15" s="136"/>
      <c r="G15" s="88">
        <v>241.60000000000002</v>
      </c>
      <c r="H15" s="136"/>
      <c r="I15" s="88">
        <v>11.3</v>
      </c>
      <c r="J15" s="136"/>
      <c r="K15" s="88">
        <v>1.4000000000000001</v>
      </c>
      <c r="L15" s="94">
        <v>10.5</v>
      </c>
    </row>
    <row r="16" spans="1:12" ht="12.75" customHeight="1" x14ac:dyDescent="0.25">
      <c r="A16" s="285">
        <v>2003.07</v>
      </c>
      <c r="B16" s="182">
        <f t="shared" si="0"/>
        <v>330.89999999999992</v>
      </c>
      <c r="C16" s="87">
        <v>63.199999999999989</v>
      </c>
      <c r="D16" s="150"/>
      <c r="E16" s="88">
        <v>26.5</v>
      </c>
      <c r="F16" s="136"/>
      <c r="G16" s="88">
        <v>200.59999999999991</v>
      </c>
      <c r="H16" s="136"/>
      <c r="I16" s="88">
        <v>19</v>
      </c>
      <c r="J16" s="136"/>
      <c r="K16" s="88">
        <v>1.1000000000000001</v>
      </c>
      <c r="L16" s="94">
        <v>20.500000000000014</v>
      </c>
    </row>
    <row r="17" spans="1:12" ht="12.75" customHeight="1" x14ac:dyDescent="0.25">
      <c r="A17" s="285">
        <v>2003.08</v>
      </c>
      <c r="B17" s="182">
        <f t="shared" si="0"/>
        <v>286.10000000000014</v>
      </c>
      <c r="C17" s="87">
        <v>53</v>
      </c>
      <c r="D17" s="150"/>
      <c r="E17" s="88">
        <v>23.5</v>
      </c>
      <c r="F17" s="136"/>
      <c r="G17" s="88">
        <v>176.80000000000018</v>
      </c>
      <c r="H17" s="136"/>
      <c r="I17" s="88">
        <v>10.800000000000004</v>
      </c>
      <c r="J17" s="136"/>
      <c r="K17" s="88">
        <v>0.70000000000000018</v>
      </c>
      <c r="L17" s="94">
        <v>21.299999999999983</v>
      </c>
    </row>
    <row r="18" spans="1:12" ht="12.75" customHeight="1" x14ac:dyDescent="0.25">
      <c r="A18" s="285">
        <v>2003.09</v>
      </c>
      <c r="B18" s="182">
        <f t="shared" si="0"/>
        <v>371.39999999999975</v>
      </c>
      <c r="C18" s="87">
        <v>72.999999999999943</v>
      </c>
      <c r="D18" s="150"/>
      <c r="E18" s="88">
        <v>24.800000000000011</v>
      </c>
      <c r="F18" s="136"/>
      <c r="G18" s="88">
        <v>213.69999999999982</v>
      </c>
      <c r="H18" s="136"/>
      <c r="I18" s="88">
        <v>12.199999999999989</v>
      </c>
      <c r="J18" s="136"/>
      <c r="K18" s="88">
        <v>1</v>
      </c>
      <c r="L18" s="94">
        <v>46.700000000000017</v>
      </c>
    </row>
    <row r="19" spans="1:12" ht="12.75" customHeight="1" x14ac:dyDescent="0.25">
      <c r="A19" s="285">
        <v>2003.1</v>
      </c>
      <c r="B19" s="182">
        <f t="shared" si="0"/>
        <v>336.20000000000016</v>
      </c>
      <c r="C19" s="87">
        <v>74.5</v>
      </c>
      <c r="D19" s="150"/>
      <c r="E19" s="88">
        <v>29.199999999999989</v>
      </c>
      <c r="F19" s="136"/>
      <c r="G19" s="88">
        <v>184.60000000000014</v>
      </c>
      <c r="H19" s="136"/>
      <c r="I19" s="88">
        <v>26.900000000000006</v>
      </c>
      <c r="J19" s="136"/>
      <c r="K19" s="88">
        <v>5.5</v>
      </c>
      <c r="L19" s="94">
        <v>15.5</v>
      </c>
    </row>
    <row r="20" spans="1:12" ht="12.75" customHeight="1" x14ac:dyDescent="0.25">
      <c r="A20" s="285">
        <v>2003.11</v>
      </c>
      <c r="B20" s="182">
        <f t="shared" si="0"/>
        <v>463.39999999999981</v>
      </c>
      <c r="C20" s="87">
        <v>93.5</v>
      </c>
      <c r="D20" s="150"/>
      <c r="E20" s="88">
        <v>45.799999999999983</v>
      </c>
      <c r="F20" s="136"/>
      <c r="G20" s="88">
        <v>287.39999999999986</v>
      </c>
      <c r="H20" s="136"/>
      <c r="I20" s="88">
        <v>15.700000000000003</v>
      </c>
      <c r="J20" s="136"/>
      <c r="K20" s="88">
        <v>4.2999999999999989</v>
      </c>
      <c r="L20" s="94">
        <v>16.699999999999989</v>
      </c>
    </row>
    <row r="21" spans="1:12" ht="12.75" customHeight="1" x14ac:dyDescent="0.25">
      <c r="A21" s="285">
        <v>2003.12</v>
      </c>
      <c r="B21" s="182">
        <f t="shared" si="0"/>
        <v>724.50000000000023</v>
      </c>
      <c r="C21" s="87">
        <v>95.900000000000091</v>
      </c>
      <c r="D21" s="150"/>
      <c r="E21" s="88">
        <v>30.700000000000045</v>
      </c>
      <c r="F21" s="136"/>
      <c r="G21" s="88">
        <v>229.80000000000018</v>
      </c>
      <c r="H21" s="136"/>
      <c r="I21" s="88">
        <v>33.899999999999991</v>
      </c>
      <c r="J21" s="136"/>
      <c r="K21" s="88">
        <v>75.5</v>
      </c>
      <c r="L21" s="94">
        <v>258.7</v>
      </c>
    </row>
    <row r="22" spans="1:12" ht="12.75" customHeight="1" x14ac:dyDescent="0.25">
      <c r="A22" s="285">
        <v>2004.01</v>
      </c>
      <c r="B22" s="182">
        <f t="shared" si="0"/>
        <v>234</v>
      </c>
      <c r="C22" s="87">
        <v>50.4</v>
      </c>
      <c r="D22" s="150"/>
      <c r="E22" s="88">
        <v>26.5</v>
      </c>
      <c r="F22" s="136"/>
      <c r="G22" s="88">
        <v>146.80000000000001</v>
      </c>
      <c r="H22" s="136"/>
      <c r="I22" s="88">
        <v>2.7</v>
      </c>
      <c r="J22" s="136"/>
      <c r="K22" s="88">
        <v>0.2</v>
      </c>
      <c r="L22" s="94">
        <v>7.4</v>
      </c>
    </row>
    <row r="23" spans="1:12" ht="12.75" customHeight="1" x14ac:dyDescent="0.25">
      <c r="A23" s="285">
        <v>2004.02</v>
      </c>
      <c r="B23" s="182">
        <f t="shared" si="0"/>
        <v>294.2000000000001</v>
      </c>
      <c r="C23" s="87">
        <v>66.900000000000006</v>
      </c>
      <c r="D23" s="150"/>
      <c r="E23" s="88">
        <v>28</v>
      </c>
      <c r="F23" s="136"/>
      <c r="G23" s="88">
        <v>174.8</v>
      </c>
      <c r="H23" s="136"/>
      <c r="I23" s="88">
        <v>13.600000000000001</v>
      </c>
      <c r="J23" s="136"/>
      <c r="K23" s="88">
        <v>9.9999999999999978E-2</v>
      </c>
      <c r="L23" s="94">
        <v>10.799999999999999</v>
      </c>
    </row>
    <row r="24" spans="1:12" ht="12.75" customHeight="1" x14ac:dyDescent="0.25">
      <c r="A24" s="285">
        <v>2004.03</v>
      </c>
      <c r="B24" s="182">
        <f t="shared" si="0"/>
        <v>342.20000000000005</v>
      </c>
      <c r="C24" s="87">
        <v>72.2</v>
      </c>
      <c r="D24" s="150"/>
      <c r="E24" s="88">
        <v>27.799999999999997</v>
      </c>
      <c r="F24" s="136"/>
      <c r="G24" s="88">
        <v>190.60000000000002</v>
      </c>
      <c r="H24" s="136"/>
      <c r="I24" s="88">
        <v>18.099999999999998</v>
      </c>
      <c r="J24" s="136"/>
      <c r="K24" s="88">
        <v>0.5</v>
      </c>
      <c r="L24" s="94">
        <v>33</v>
      </c>
    </row>
    <row r="25" spans="1:12" ht="12.75" customHeight="1" x14ac:dyDescent="0.25">
      <c r="A25" s="285">
        <v>2004.04</v>
      </c>
      <c r="B25" s="182">
        <f t="shared" si="0"/>
        <v>332.09999999999997</v>
      </c>
      <c r="C25" s="87">
        <v>57.5</v>
      </c>
      <c r="D25" s="150"/>
      <c r="E25" s="88">
        <v>26.799999999999997</v>
      </c>
      <c r="F25" s="136"/>
      <c r="G25" s="88">
        <v>191.29999999999995</v>
      </c>
      <c r="H25" s="136"/>
      <c r="I25" s="88">
        <v>16.100000000000001</v>
      </c>
      <c r="J25" s="136"/>
      <c r="K25" s="88">
        <v>4</v>
      </c>
      <c r="L25" s="94">
        <v>36.399999999999991</v>
      </c>
    </row>
    <row r="26" spans="1:12" ht="12.75" customHeight="1" x14ac:dyDescent="0.25">
      <c r="A26" s="285">
        <v>2004.05</v>
      </c>
      <c r="B26" s="182">
        <f t="shared" si="0"/>
        <v>437.1</v>
      </c>
      <c r="C26" s="87">
        <v>67</v>
      </c>
      <c r="D26" s="150"/>
      <c r="E26" s="88">
        <v>26.599999999999994</v>
      </c>
      <c r="F26" s="136"/>
      <c r="G26" s="88">
        <v>200.60000000000002</v>
      </c>
      <c r="H26" s="136"/>
      <c r="I26" s="88">
        <v>12.299999999999997</v>
      </c>
      <c r="J26" s="136"/>
      <c r="K26" s="88">
        <v>16.7</v>
      </c>
      <c r="L26" s="94">
        <v>113.9</v>
      </c>
    </row>
    <row r="27" spans="1:12" ht="12.75" customHeight="1" x14ac:dyDescent="0.25">
      <c r="A27" s="285">
        <v>2004.06</v>
      </c>
      <c r="B27" s="182">
        <f t="shared" si="0"/>
        <v>466.30000000000013</v>
      </c>
      <c r="C27" s="87">
        <v>97.399999999999977</v>
      </c>
      <c r="D27" s="150"/>
      <c r="E27" s="88">
        <v>35.200000000000017</v>
      </c>
      <c r="F27" s="136"/>
      <c r="G27" s="88">
        <v>255.30000000000007</v>
      </c>
      <c r="H27" s="136"/>
      <c r="I27" s="88">
        <v>42.8</v>
      </c>
      <c r="J27" s="136"/>
      <c r="K27" s="88">
        <v>3.1000000000000014</v>
      </c>
      <c r="L27" s="94">
        <v>32.5</v>
      </c>
    </row>
    <row r="28" spans="1:12" ht="12.75" customHeight="1" x14ac:dyDescent="0.25">
      <c r="A28" s="285">
        <v>2004.07</v>
      </c>
      <c r="B28" s="182">
        <f t="shared" si="0"/>
        <v>407.39999999999981</v>
      </c>
      <c r="C28" s="87">
        <v>80.300000000000011</v>
      </c>
      <c r="D28" s="150"/>
      <c r="E28" s="88">
        <v>27.199999999999989</v>
      </c>
      <c r="F28" s="136"/>
      <c r="G28" s="88">
        <v>216.69999999999982</v>
      </c>
      <c r="H28" s="136"/>
      <c r="I28" s="88">
        <v>18.800000000000011</v>
      </c>
      <c r="J28" s="136"/>
      <c r="K28" s="88">
        <v>5</v>
      </c>
      <c r="L28" s="94">
        <v>59.399999999999977</v>
      </c>
    </row>
    <row r="29" spans="1:12" ht="12.75" customHeight="1" x14ac:dyDescent="0.25">
      <c r="A29" s="285">
        <v>2004.08</v>
      </c>
      <c r="B29" s="182">
        <f>SUM(C29,E29,G29,I29,K29:L29)</f>
        <v>0</v>
      </c>
      <c r="C29" s="87">
        <v>0</v>
      </c>
      <c r="D29" s="150"/>
      <c r="E29" s="88">
        <v>0</v>
      </c>
      <c r="F29" s="136"/>
      <c r="G29" s="88">
        <v>0</v>
      </c>
      <c r="H29" s="136"/>
      <c r="I29" s="88">
        <v>0</v>
      </c>
      <c r="J29" s="136"/>
      <c r="K29" s="88">
        <v>0</v>
      </c>
      <c r="L29" s="94">
        <v>0</v>
      </c>
    </row>
    <row r="30" spans="1:12" ht="12.75" customHeight="1" x14ac:dyDescent="0.25">
      <c r="A30" s="285">
        <v>2004.09</v>
      </c>
      <c r="B30" s="182">
        <f t="shared" si="0"/>
        <v>778.5</v>
      </c>
      <c r="C30" s="87">
        <v>153.40000000000003</v>
      </c>
      <c r="D30" s="150"/>
      <c r="E30" s="88">
        <v>56.900000000000006</v>
      </c>
      <c r="F30" s="136"/>
      <c r="G30" s="88">
        <v>404.5</v>
      </c>
      <c r="H30" s="136"/>
      <c r="I30" s="88">
        <v>47.799999999999983</v>
      </c>
      <c r="J30" s="136"/>
      <c r="K30" s="88">
        <v>13.600000000000001</v>
      </c>
      <c r="L30" s="94">
        <v>102.30000000000001</v>
      </c>
    </row>
    <row r="31" spans="1:12" ht="12.75" customHeight="1" x14ac:dyDescent="0.25">
      <c r="A31" s="285">
        <v>2004.1</v>
      </c>
      <c r="B31" s="182">
        <f t="shared" si="0"/>
        <v>416.80000000000007</v>
      </c>
      <c r="C31" s="87">
        <v>83.199999999999932</v>
      </c>
      <c r="D31" s="150"/>
      <c r="E31" s="88">
        <v>27</v>
      </c>
      <c r="F31" s="136"/>
      <c r="G31" s="88">
        <v>230.10000000000014</v>
      </c>
      <c r="H31" s="136"/>
      <c r="I31" s="88">
        <v>25.600000000000023</v>
      </c>
      <c r="J31" s="136"/>
      <c r="K31" s="88">
        <v>7.3999999999999986</v>
      </c>
      <c r="L31" s="94">
        <v>43.5</v>
      </c>
    </row>
    <row r="32" spans="1:12" ht="12.75" customHeight="1" x14ac:dyDescent="0.25">
      <c r="A32" s="285">
        <v>2004.11</v>
      </c>
      <c r="B32" s="182">
        <f t="shared" si="0"/>
        <v>439.59999999999985</v>
      </c>
      <c r="C32" s="87">
        <v>68.800000000000068</v>
      </c>
      <c r="D32" s="150"/>
      <c r="E32" s="88">
        <v>29.899999999999977</v>
      </c>
      <c r="F32" s="136"/>
      <c r="G32" s="88">
        <v>228.89999999999986</v>
      </c>
      <c r="H32" s="136"/>
      <c r="I32" s="88">
        <v>26.399999999999977</v>
      </c>
      <c r="J32" s="136"/>
      <c r="K32" s="88">
        <v>7.3999999999999986</v>
      </c>
      <c r="L32" s="94">
        <v>78.199999999999989</v>
      </c>
    </row>
    <row r="33" spans="1:12" ht="12.75" customHeight="1" x14ac:dyDescent="0.25">
      <c r="A33" s="285">
        <v>2004.12</v>
      </c>
      <c r="B33" s="182">
        <f t="shared" si="0"/>
        <v>732</v>
      </c>
      <c r="C33" s="87">
        <v>139.69999999999993</v>
      </c>
      <c r="D33" s="150"/>
      <c r="E33" s="88">
        <v>45.5</v>
      </c>
      <c r="F33" s="136"/>
      <c r="G33" s="88">
        <v>341</v>
      </c>
      <c r="H33" s="136"/>
      <c r="I33" s="88">
        <v>84.300000000000011</v>
      </c>
      <c r="J33" s="136"/>
      <c r="K33" s="88">
        <v>22.900000000000006</v>
      </c>
      <c r="L33" s="94">
        <v>98.600000000000023</v>
      </c>
    </row>
    <row r="34" spans="1:12" ht="12.75" customHeight="1" x14ac:dyDescent="0.25">
      <c r="A34" s="285">
        <v>2005.01</v>
      </c>
      <c r="B34" s="182">
        <f t="shared" si="0"/>
        <v>331.8</v>
      </c>
      <c r="C34" s="87">
        <v>77.3</v>
      </c>
      <c r="D34" s="150"/>
      <c r="E34" s="88">
        <v>31</v>
      </c>
      <c r="F34" s="136"/>
      <c r="G34" s="88">
        <v>197.3</v>
      </c>
      <c r="H34" s="136"/>
      <c r="I34" s="88">
        <v>9.9</v>
      </c>
      <c r="J34" s="136"/>
      <c r="K34" s="88">
        <v>1.2</v>
      </c>
      <c r="L34" s="94">
        <v>15.1</v>
      </c>
    </row>
    <row r="35" spans="1:12" ht="12.75" customHeight="1" x14ac:dyDescent="0.25">
      <c r="A35" s="285">
        <v>2005.02</v>
      </c>
      <c r="B35" s="182">
        <f t="shared" si="0"/>
        <v>383.1</v>
      </c>
      <c r="C35" s="87">
        <v>91.000000000000014</v>
      </c>
      <c r="D35" s="150"/>
      <c r="E35" s="88">
        <v>33.299999999999997</v>
      </c>
      <c r="F35" s="136"/>
      <c r="G35" s="88">
        <v>210.5</v>
      </c>
      <c r="H35" s="136"/>
      <c r="I35" s="88">
        <v>12.700000000000001</v>
      </c>
      <c r="J35" s="136"/>
      <c r="K35" s="88">
        <v>3.3</v>
      </c>
      <c r="L35" s="94">
        <v>32.299999999999997</v>
      </c>
    </row>
    <row r="36" spans="1:12" ht="12.75" customHeight="1" x14ac:dyDescent="0.25">
      <c r="A36" s="285">
        <v>2005.03</v>
      </c>
      <c r="B36" s="182">
        <f t="shared" si="0"/>
        <v>468</v>
      </c>
      <c r="C36" s="87">
        <v>83.899999999999977</v>
      </c>
      <c r="D36" s="150"/>
      <c r="E36" s="88">
        <v>34.799999999999997</v>
      </c>
      <c r="F36" s="136"/>
      <c r="G36" s="88">
        <v>224.3</v>
      </c>
      <c r="H36" s="136"/>
      <c r="I36" s="88">
        <v>10.799999999999997</v>
      </c>
      <c r="J36" s="136"/>
      <c r="K36" s="88">
        <v>14.600000000000001</v>
      </c>
      <c r="L36" s="94">
        <v>99.6</v>
      </c>
    </row>
    <row r="37" spans="1:12" ht="12.75" customHeight="1" x14ac:dyDescent="0.25">
      <c r="A37" s="285">
        <v>2005.04</v>
      </c>
      <c r="B37" s="182">
        <f t="shared" si="0"/>
        <v>472.5</v>
      </c>
      <c r="C37" s="87">
        <v>82.400000000000034</v>
      </c>
      <c r="D37" s="150"/>
      <c r="E37" s="88">
        <v>43.099999999999994</v>
      </c>
      <c r="F37" s="136"/>
      <c r="G37" s="88">
        <v>254.5</v>
      </c>
      <c r="H37" s="136"/>
      <c r="I37" s="88">
        <v>33.199999999999996</v>
      </c>
      <c r="J37" s="136"/>
      <c r="K37" s="88">
        <v>3.7999999999999972</v>
      </c>
      <c r="L37" s="94">
        <v>55.5</v>
      </c>
    </row>
    <row r="38" spans="1:12" ht="12.75" customHeight="1" x14ac:dyDescent="0.25">
      <c r="A38" s="285">
        <v>2005.05</v>
      </c>
      <c r="B38" s="182">
        <f t="shared" si="0"/>
        <v>515.20000000000005</v>
      </c>
      <c r="C38" s="87">
        <v>106.19999999999999</v>
      </c>
      <c r="D38" s="150"/>
      <c r="E38" s="88">
        <v>39.5</v>
      </c>
      <c r="F38" s="136"/>
      <c r="G38" s="88">
        <v>261.80000000000007</v>
      </c>
      <c r="H38" s="136"/>
      <c r="I38" s="88">
        <v>30.900000000000006</v>
      </c>
      <c r="J38" s="136"/>
      <c r="K38" s="88">
        <v>8.9000000000000021</v>
      </c>
      <c r="L38" s="94">
        <v>67.899999999999977</v>
      </c>
    </row>
    <row r="39" spans="1:12" ht="12.75" customHeight="1" x14ac:dyDescent="0.25">
      <c r="A39" s="285">
        <v>2005.06</v>
      </c>
      <c r="B39" s="182">
        <f t="shared" si="0"/>
        <v>576.59999999999991</v>
      </c>
      <c r="C39" s="87">
        <v>122.30000000000001</v>
      </c>
      <c r="D39" s="150"/>
      <c r="E39" s="88">
        <v>47.5</v>
      </c>
      <c r="F39" s="136"/>
      <c r="G39" s="88">
        <v>317.19999999999982</v>
      </c>
      <c r="H39" s="136"/>
      <c r="I39" s="88">
        <v>21.200000000000003</v>
      </c>
      <c r="J39" s="136"/>
      <c r="K39" s="88">
        <v>4.0999999999999979</v>
      </c>
      <c r="L39" s="94">
        <v>64.300000000000011</v>
      </c>
    </row>
    <row r="40" spans="1:12" ht="12.75" customHeight="1" x14ac:dyDescent="0.25">
      <c r="A40" s="285">
        <v>2005.07</v>
      </c>
      <c r="B40" s="182">
        <f t="shared" si="0"/>
        <v>572.00000000000011</v>
      </c>
      <c r="C40" s="87">
        <v>110.10000000000002</v>
      </c>
      <c r="D40" s="150"/>
      <c r="E40" s="88">
        <v>39.300000000000011</v>
      </c>
      <c r="F40" s="136"/>
      <c r="G40" s="88">
        <v>284.5</v>
      </c>
      <c r="H40" s="136"/>
      <c r="I40" s="88">
        <v>18.100000000000009</v>
      </c>
      <c r="J40" s="136"/>
      <c r="K40" s="88">
        <v>6.1000000000000014</v>
      </c>
      <c r="L40" s="94">
        <v>113.90000000000003</v>
      </c>
    </row>
    <row r="41" spans="1:12" ht="12.75" customHeight="1" x14ac:dyDescent="0.25">
      <c r="A41" s="285">
        <v>2005.08</v>
      </c>
      <c r="B41" s="182">
        <f t="shared" si="0"/>
        <v>508.1</v>
      </c>
      <c r="C41" s="87">
        <v>102.09999999999991</v>
      </c>
      <c r="D41" s="150"/>
      <c r="E41" s="88">
        <v>38.699999999999989</v>
      </c>
      <c r="F41" s="136"/>
      <c r="G41" s="88">
        <v>285.30000000000018</v>
      </c>
      <c r="H41" s="136"/>
      <c r="I41" s="88">
        <v>27.099999999999994</v>
      </c>
      <c r="J41" s="136"/>
      <c r="K41" s="88">
        <v>2.6000000000000014</v>
      </c>
      <c r="L41" s="94">
        <v>52.299999999999955</v>
      </c>
    </row>
    <row r="42" spans="1:12" ht="12.75" customHeight="1" x14ac:dyDescent="0.25">
      <c r="A42" s="285">
        <v>2005.09</v>
      </c>
      <c r="B42" s="182">
        <f t="shared" si="0"/>
        <v>512.89999999999975</v>
      </c>
      <c r="C42" s="87">
        <v>101.80000000000007</v>
      </c>
      <c r="D42" s="150"/>
      <c r="E42" s="88">
        <v>41.5</v>
      </c>
      <c r="F42" s="136"/>
      <c r="G42" s="88">
        <v>259.79999999999973</v>
      </c>
      <c r="H42" s="136"/>
      <c r="I42" s="88">
        <v>23.799999999999983</v>
      </c>
      <c r="J42" s="136"/>
      <c r="K42" s="88">
        <v>14</v>
      </c>
      <c r="L42" s="94">
        <v>72</v>
      </c>
    </row>
    <row r="43" spans="1:12" ht="12.75" customHeight="1" x14ac:dyDescent="0.25">
      <c r="A43" s="285">
        <v>2005.1</v>
      </c>
      <c r="B43" s="182">
        <f t="shared" si="0"/>
        <v>625.29999999999995</v>
      </c>
      <c r="C43" s="87">
        <v>102.29999999999995</v>
      </c>
      <c r="D43" s="150"/>
      <c r="E43" s="88">
        <v>42.600000000000023</v>
      </c>
      <c r="F43" s="136"/>
      <c r="G43" s="88">
        <v>272</v>
      </c>
      <c r="H43" s="136"/>
      <c r="I43" s="88">
        <v>66.900000000000006</v>
      </c>
      <c r="J43" s="136"/>
      <c r="K43" s="88">
        <v>9.6999999999999957</v>
      </c>
      <c r="L43" s="94">
        <v>131.80000000000007</v>
      </c>
    </row>
    <row r="44" spans="1:12" ht="12.75" customHeight="1" x14ac:dyDescent="0.25">
      <c r="A44" s="285">
        <v>2005.11</v>
      </c>
      <c r="B44" s="182">
        <f t="shared" si="0"/>
        <v>585.99999999999989</v>
      </c>
      <c r="C44" s="87">
        <v>107.19999999999993</v>
      </c>
      <c r="D44" s="150"/>
      <c r="E44" s="88">
        <v>43</v>
      </c>
      <c r="F44" s="136"/>
      <c r="G44" s="88">
        <v>280.5</v>
      </c>
      <c r="H44" s="136"/>
      <c r="I44" s="88">
        <v>32.099999999999994</v>
      </c>
      <c r="J44" s="136"/>
      <c r="K44" s="88">
        <v>29.600000000000009</v>
      </c>
      <c r="L44" s="94">
        <v>93.599999999999909</v>
      </c>
    </row>
    <row r="45" spans="1:12" ht="12.75" customHeight="1" x14ac:dyDescent="0.25">
      <c r="A45" s="285">
        <v>2005.12</v>
      </c>
      <c r="B45" s="182">
        <f t="shared" si="0"/>
        <v>1087.2</v>
      </c>
      <c r="C45" s="87">
        <v>142</v>
      </c>
      <c r="D45" s="150"/>
      <c r="E45" s="88">
        <v>71.099999999999966</v>
      </c>
      <c r="F45" s="136"/>
      <c r="G45" s="88">
        <v>542.90000000000009</v>
      </c>
      <c r="H45" s="136"/>
      <c r="I45" s="88">
        <v>117.30000000000001</v>
      </c>
      <c r="J45" s="136"/>
      <c r="K45" s="88">
        <v>11.099999999999994</v>
      </c>
      <c r="L45" s="94">
        <v>202.80000000000007</v>
      </c>
    </row>
    <row r="46" spans="1:12" ht="12.75" customHeight="1" x14ac:dyDescent="0.25">
      <c r="A46" s="285">
        <v>2006.01</v>
      </c>
      <c r="B46" s="182">
        <f t="shared" si="0"/>
        <v>469.6</v>
      </c>
      <c r="C46" s="87">
        <v>92.7</v>
      </c>
      <c r="D46" s="150"/>
      <c r="E46" s="88">
        <v>35.799999999999997</v>
      </c>
      <c r="F46" s="136"/>
      <c r="G46" s="88">
        <v>274.10000000000002</v>
      </c>
      <c r="H46" s="136"/>
      <c r="I46" s="88">
        <v>6.2</v>
      </c>
      <c r="J46" s="136"/>
      <c r="K46" s="88">
        <v>6.2</v>
      </c>
      <c r="L46" s="94">
        <v>54.6</v>
      </c>
    </row>
    <row r="47" spans="1:12" ht="12.75" customHeight="1" x14ac:dyDescent="0.25">
      <c r="A47" s="285">
        <v>2006.02</v>
      </c>
      <c r="B47" s="182">
        <f t="shared" si="0"/>
        <v>481.09999999999991</v>
      </c>
      <c r="C47" s="87">
        <v>104.99999999999999</v>
      </c>
      <c r="D47" s="150"/>
      <c r="E47" s="88">
        <v>42.8</v>
      </c>
      <c r="F47" s="136"/>
      <c r="G47" s="88">
        <v>276.79999999999995</v>
      </c>
      <c r="H47" s="136"/>
      <c r="I47" s="88">
        <v>10.900000000000002</v>
      </c>
      <c r="J47" s="136"/>
      <c r="K47" s="88">
        <v>1.7999999999999998</v>
      </c>
      <c r="L47" s="94">
        <v>43.800000000000004</v>
      </c>
    </row>
    <row r="48" spans="1:12" ht="12.75" customHeight="1" x14ac:dyDescent="0.25">
      <c r="A48" s="285">
        <v>2006.03</v>
      </c>
      <c r="B48" s="182">
        <f t="shared" si="0"/>
        <v>655.70000000000016</v>
      </c>
      <c r="C48" s="87">
        <v>108.10000000000002</v>
      </c>
      <c r="D48" s="150"/>
      <c r="E48" s="88">
        <v>56.400000000000006</v>
      </c>
      <c r="F48" s="136"/>
      <c r="G48" s="88">
        <v>350.70000000000005</v>
      </c>
      <c r="H48" s="136"/>
      <c r="I48" s="88">
        <v>47.199999999999996</v>
      </c>
      <c r="J48" s="136"/>
      <c r="K48" s="88">
        <v>18.2</v>
      </c>
      <c r="L48" s="94">
        <v>75.099999999999994</v>
      </c>
    </row>
    <row r="49" spans="1:12" ht="12.75" customHeight="1" x14ac:dyDescent="0.25">
      <c r="A49" s="285">
        <v>2006.04</v>
      </c>
      <c r="B49" s="182">
        <f t="shared" si="0"/>
        <v>607.30000000000007</v>
      </c>
      <c r="C49" s="87">
        <v>97.800000000000011</v>
      </c>
      <c r="D49" s="150"/>
      <c r="E49" s="88">
        <v>44.800000000000011</v>
      </c>
      <c r="F49" s="136"/>
      <c r="G49" s="88">
        <v>322.10000000000002</v>
      </c>
      <c r="H49" s="136"/>
      <c r="I49" s="88">
        <v>44.2</v>
      </c>
      <c r="J49" s="136"/>
      <c r="K49" s="88">
        <v>8.0000000000000036</v>
      </c>
      <c r="L49" s="94">
        <v>90.399999999999977</v>
      </c>
    </row>
    <row r="50" spans="1:12" ht="12.75" customHeight="1" x14ac:dyDescent="0.25">
      <c r="A50" s="285">
        <v>2006.05</v>
      </c>
      <c r="B50" s="182">
        <f t="shared" si="0"/>
        <v>680.09999999999991</v>
      </c>
      <c r="C50" s="87">
        <v>119.39999999999998</v>
      </c>
      <c r="D50" s="150"/>
      <c r="E50" s="88">
        <v>44.899999999999977</v>
      </c>
      <c r="F50" s="136"/>
      <c r="G50" s="88">
        <v>385.70000000000005</v>
      </c>
      <c r="H50" s="136"/>
      <c r="I50" s="88">
        <v>41</v>
      </c>
      <c r="J50" s="136"/>
      <c r="K50" s="88">
        <v>10.299999999999997</v>
      </c>
      <c r="L50" s="94">
        <v>78.800000000000011</v>
      </c>
    </row>
    <row r="51" spans="1:12" ht="12.75" customHeight="1" x14ac:dyDescent="0.25">
      <c r="A51" s="285">
        <v>2006.06</v>
      </c>
      <c r="B51" s="182">
        <f t="shared" si="0"/>
        <v>826.90000000000009</v>
      </c>
      <c r="C51" s="87">
        <v>140.89999999999998</v>
      </c>
      <c r="D51" s="150"/>
      <c r="E51" s="88">
        <v>64.800000000000011</v>
      </c>
      <c r="F51" s="136"/>
      <c r="G51" s="88">
        <v>462.90000000000009</v>
      </c>
      <c r="H51" s="136"/>
      <c r="I51" s="88">
        <v>56.400000000000006</v>
      </c>
      <c r="J51" s="136"/>
      <c r="K51" s="88">
        <v>5.7999999999999972</v>
      </c>
      <c r="L51" s="94">
        <v>96.100000000000023</v>
      </c>
    </row>
    <row r="52" spans="1:12" ht="12.75" customHeight="1" x14ac:dyDescent="0.25">
      <c r="A52" s="285">
        <v>2006.07</v>
      </c>
      <c r="B52" s="182">
        <f t="shared" si="0"/>
        <v>703.8</v>
      </c>
      <c r="C52" s="87">
        <v>125.70000000000005</v>
      </c>
      <c r="D52" s="150"/>
      <c r="E52" s="88">
        <v>46.300000000000011</v>
      </c>
      <c r="F52" s="136"/>
      <c r="G52" s="88">
        <v>342.59999999999991</v>
      </c>
      <c r="H52" s="136"/>
      <c r="I52" s="88">
        <v>68.299999999999983</v>
      </c>
      <c r="J52" s="136"/>
      <c r="K52" s="88">
        <v>6.5</v>
      </c>
      <c r="L52" s="94">
        <v>114.40000000000003</v>
      </c>
    </row>
    <row r="53" spans="1:12" ht="12.75" customHeight="1" x14ac:dyDescent="0.25">
      <c r="A53" s="285">
        <v>2006.08</v>
      </c>
      <c r="B53" s="182">
        <f t="shared" si="0"/>
        <v>670.3</v>
      </c>
      <c r="C53" s="87">
        <v>122.29999999999995</v>
      </c>
      <c r="D53" s="150"/>
      <c r="E53" s="88">
        <v>46.099999999999966</v>
      </c>
      <c r="F53" s="136"/>
      <c r="G53" s="88">
        <v>369</v>
      </c>
      <c r="H53" s="136"/>
      <c r="I53" s="88">
        <v>58.900000000000034</v>
      </c>
      <c r="J53" s="136"/>
      <c r="K53" s="88">
        <v>3.5</v>
      </c>
      <c r="L53" s="94">
        <v>70.5</v>
      </c>
    </row>
    <row r="54" spans="1:12" ht="12.75" customHeight="1" x14ac:dyDescent="0.25">
      <c r="A54" s="285">
        <v>2006.09</v>
      </c>
      <c r="B54" s="182">
        <f t="shared" si="0"/>
        <v>710.59999999999968</v>
      </c>
      <c r="C54" s="87">
        <v>113.50000000000011</v>
      </c>
      <c r="D54" s="150"/>
      <c r="E54" s="88">
        <v>51.400000000000034</v>
      </c>
      <c r="F54" s="136"/>
      <c r="G54" s="88">
        <v>374.79999999999973</v>
      </c>
      <c r="H54" s="136"/>
      <c r="I54" s="88">
        <v>67.599999999999966</v>
      </c>
      <c r="J54" s="136"/>
      <c r="K54" s="88">
        <v>15.200000000000003</v>
      </c>
      <c r="L54" s="94">
        <v>88.099999999999909</v>
      </c>
    </row>
    <row r="55" spans="1:12" ht="12.75" customHeight="1" x14ac:dyDescent="0.25">
      <c r="A55" s="285">
        <v>2006.1</v>
      </c>
      <c r="B55" s="182">
        <f t="shared" si="0"/>
        <v>721.50000000000011</v>
      </c>
      <c r="C55" s="87">
        <v>126.39999999999986</v>
      </c>
      <c r="D55" s="150"/>
      <c r="E55" s="88">
        <v>45.599999999999966</v>
      </c>
      <c r="F55" s="136"/>
      <c r="G55" s="88">
        <v>371.20000000000027</v>
      </c>
      <c r="H55" s="136"/>
      <c r="I55" s="88">
        <v>57.199999999999989</v>
      </c>
      <c r="J55" s="136"/>
      <c r="K55" s="88">
        <v>8.5</v>
      </c>
      <c r="L55" s="94">
        <v>112.60000000000002</v>
      </c>
    </row>
    <row r="56" spans="1:12" ht="12.75" customHeight="1" x14ac:dyDescent="0.25">
      <c r="A56" s="285">
        <v>2006.11</v>
      </c>
      <c r="B56" s="182">
        <f t="shared" si="0"/>
        <v>682.20000000000016</v>
      </c>
      <c r="C56" s="87">
        <v>128.70000000000005</v>
      </c>
      <c r="D56" s="150"/>
      <c r="E56" s="88">
        <v>45.300000000000068</v>
      </c>
      <c r="F56" s="136"/>
      <c r="G56" s="88">
        <v>369</v>
      </c>
      <c r="H56" s="136"/>
      <c r="I56" s="88">
        <v>54.600000000000023</v>
      </c>
      <c r="J56" s="136"/>
      <c r="K56" s="88">
        <v>3.9000000000000057</v>
      </c>
      <c r="L56" s="94">
        <v>80.700000000000045</v>
      </c>
    </row>
    <row r="57" spans="1:12" ht="12.75" customHeight="1" x14ac:dyDescent="0.25">
      <c r="A57" s="285">
        <v>2006.12</v>
      </c>
      <c r="B57" s="182">
        <f t="shared" si="0"/>
        <v>2641.4999999999995</v>
      </c>
      <c r="C57" s="87">
        <v>193.70000000000005</v>
      </c>
      <c r="D57" s="150"/>
      <c r="E57" s="88">
        <v>79.5</v>
      </c>
      <c r="F57" s="136"/>
      <c r="G57" s="88">
        <v>680.29999999999973</v>
      </c>
      <c r="H57" s="136"/>
      <c r="I57" s="88">
        <v>1130.9000000000001</v>
      </c>
      <c r="J57" s="136"/>
      <c r="K57" s="88">
        <v>36.199999999999989</v>
      </c>
      <c r="L57" s="94">
        <v>520.9</v>
      </c>
    </row>
    <row r="58" spans="1:12" ht="12.75" customHeight="1" x14ac:dyDescent="0.25">
      <c r="A58" s="285">
        <v>2007.01</v>
      </c>
      <c r="B58" s="182">
        <f t="shared" si="0"/>
        <v>594.4</v>
      </c>
      <c r="C58" s="87">
        <v>115.8</v>
      </c>
      <c r="D58" s="150"/>
      <c r="E58" s="88">
        <v>44.6</v>
      </c>
      <c r="F58" s="136"/>
      <c r="G58" s="88">
        <v>366</v>
      </c>
      <c r="H58" s="136"/>
      <c r="I58" s="88">
        <v>6.3</v>
      </c>
      <c r="J58" s="136"/>
      <c r="K58" s="88">
        <v>4.5999999999999996</v>
      </c>
      <c r="L58" s="94">
        <v>57.1</v>
      </c>
    </row>
    <row r="59" spans="1:12" ht="12.75" customHeight="1" x14ac:dyDescent="0.25">
      <c r="A59" s="285">
        <v>2007.02</v>
      </c>
      <c r="B59" s="182">
        <f t="shared" si="0"/>
        <v>602.69999999999993</v>
      </c>
      <c r="C59" s="87">
        <v>123.50000000000001</v>
      </c>
      <c r="D59" s="150"/>
      <c r="E59" s="88">
        <v>57.499999999999993</v>
      </c>
      <c r="F59" s="136"/>
      <c r="G59" s="88">
        <v>360.1</v>
      </c>
      <c r="H59" s="136"/>
      <c r="I59" s="88">
        <v>11.399999999999999</v>
      </c>
      <c r="J59" s="136"/>
      <c r="K59" s="88">
        <v>0.90000000000000036</v>
      </c>
      <c r="L59" s="94">
        <v>49.300000000000004</v>
      </c>
    </row>
    <row r="60" spans="1:12" ht="12.75" customHeight="1" x14ac:dyDescent="0.25">
      <c r="A60" s="285">
        <v>2007.03</v>
      </c>
      <c r="B60" s="182">
        <f t="shared" si="0"/>
        <v>822.3</v>
      </c>
      <c r="C60" s="87">
        <v>135.59999999999997</v>
      </c>
      <c r="D60" s="150"/>
      <c r="E60" s="88">
        <v>68.800000000000011</v>
      </c>
      <c r="F60" s="136"/>
      <c r="G60" s="88">
        <v>485.6</v>
      </c>
      <c r="H60" s="136"/>
      <c r="I60" s="88">
        <v>32.299999999999997</v>
      </c>
      <c r="J60" s="136"/>
      <c r="K60" s="88">
        <v>15.8</v>
      </c>
      <c r="L60" s="94">
        <v>84.199999999999989</v>
      </c>
    </row>
    <row r="61" spans="1:12" ht="12.75" customHeight="1" x14ac:dyDescent="0.25">
      <c r="A61" s="285">
        <v>2007.04</v>
      </c>
      <c r="B61" s="182">
        <f t="shared" si="0"/>
        <v>803.09999999999991</v>
      </c>
      <c r="C61" s="87">
        <v>122.60000000000002</v>
      </c>
      <c r="D61" s="150"/>
      <c r="E61" s="88">
        <v>55.699999999999989</v>
      </c>
      <c r="F61" s="136"/>
      <c r="G61" s="88">
        <v>471.20000000000005</v>
      </c>
      <c r="H61" s="136"/>
      <c r="I61" s="88">
        <v>49.3</v>
      </c>
      <c r="J61" s="136"/>
      <c r="K61" s="88">
        <v>7.5</v>
      </c>
      <c r="L61" s="94">
        <v>96.799999999999983</v>
      </c>
    </row>
    <row r="62" spans="1:12" ht="12.75" customHeight="1" x14ac:dyDescent="0.25">
      <c r="A62" s="285">
        <v>2007.05</v>
      </c>
      <c r="B62" s="182">
        <f t="shared" si="0"/>
        <v>844.3</v>
      </c>
      <c r="C62" s="87">
        <v>154.79999999999995</v>
      </c>
      <c r="D62" s="150"/>
      <c r="E62" s="88">
        <v>60.299999999999983</v>
      </c>
      <c r="F62" s="136"/>
      <c r="G62" s="88">
        <v>484.40000000000009</v>
      </c>
      <c r="H62" s="136"/>
      <c r="I62" s="88">
        <v>60.899999999999991</v>
      </c>
      <c r="J62" s="136"/>
      <c r="K62" s="88">
        <v>5.5999999999999979</v>
      </c>
      <c r="L62" s="94">
        <v>78.300000000000011</v>
      </c>
    </row>
    <row r="63" spans="1:12" ht="12.75" customHeight="1" x14ac:dyDescent="0.25">
      <c r="A63" s="285">
        <v>2007.06</v>
      </c>
      <c r="B63" s="182">
        <f t="shared" si="0"/>
        <v>1059.5</v>
      </c>
      <c r="C63" s="87">
        <v>193.40000000000009</v>
      </c>
      <c r="D63" s="150"/>
      <c r="E63" s="88">
        <v>74.300000000000011</v>
      </c>
      <c r="F63" s="136"/>
      <c r="G63" s="88">
        <v>607.59999999999991</v>
      </c>
      <c r="H63" s="136"/>
      <c r="I63" s="88">
        <v>61.200000000000017</v>
      </c>
      <c r="J63" s="136"/>
      <c r="K63" s="88">
        <v>7.2000000000000028</v>
      </c>
      <c r="L63" s="94">
        <v>115.80000000000001</v>
      </c>
    </row>
    <row r="64" spans="1:12" ht="12.75" customHeight="1" x14ac:dyDescent="0.25">
      <c r="A64" s="285">
        <v>2007.07</v>
      </c>
      <c r="B64" s="182">
        <f t="shared" si="0"/>
        <v>853.39999999999986</v>
      </c>
      <c r="C64" s="87">
        <v>164.89999999999998</v>
      </c>
      <c r="D64" s="150"/>
      <c r="E64" s="88">
        <v>54</v>
      </c>
      <c r="F64" s="136"/>
      <c r="G64" s="88">
        <v>475.69999999999982</v>
      </c>
      <c r="H64" s="136"/>
      <c r="I64" s="88">
        <v>57.700000000000017</v>
      </c>
      <c r="J64" s="136"/>
      <c r="K64" s="88">
        <v>8.1999999999999957</v>
      </c>
      <c r="L64" s="94">
        <v>92.899999999999977</v>
      </c>
    </row>
    <row r="65" spans="1:12" ht="12.75" customHeight="1" x14ac:dyDescent="0.25">
      <c r="A65" s="285">
        <v>2007.08</v>
      </c>
      <c r="B65" s="182">
        <f t="shared" si="0"/>
        <v>885.00000000000034</v>
      </c>
      <c r="C65" s="87">
        <v>172.60000000000002</v>
      </c>
      <c r="D65" s="150"/>
      <c r="E65" s="88">
        <v>59.400000000000034</v>
      </c>
      <c r="F65" s="136"/>
      <c r="G65" s="88">
        <v>502.20000000000027</v>
      </c>
      <c r="H65" s="136"/>
      <c r="I65" s="88">
        <v>57</v>
      </c>
      <c r="J65" s="136"/>
      <c r="K65" s="88">
        <v>5.6000000000000014</v>
      </c>
      <c r="L65" s="94">
        <v>88.200000000000045</v>
      </c>
    </row>
    <row r="66" spans="1:12" ht="12.75" customHeight="1" x14ac:dyDescent="0.25">
      <c r="A66" s="285">
        <v>2007.09</v>
      </c>
      <c r="B66" s="182">
        <f t="shared" si="0"/>
        <v>1028.6999999999994</v>
      </c>
      <c r="C66" s="87">
        <v>166.29999999999995</v>
      </c>
      <c r="D66" s="150"/>
      <c r="E66" s="88">
        <v>62.399999999999977</v>
      </c>
      <c r="F66" s="136"/>
      <c r="G66" s="88">
        <v>589.39999999999964</v>
      </c>
      <c r="H66" s="136"/>
      <c r="I66" s="88">
        <v>70.599999999999966</v>
      </c>
      <c r="J66" s="136"/>
      <c r="K66" s="88">
        <v>18.800000000000004</v>
      </c>
      <c r="L66" s="94">
        <v>121.19999999999993</v>
      </c>
    </row>
    <row r="67" spans="1:12" ht="12.75" customHeight="1" x14ac:dyDescent="0.25">
      <c r="A67" s="285">
        <v>2007.1</v>
      </c>
      <c r="B67" s="182">
        <f t="shared" si="0"/>
        <v>938.30000000000064</v>
      </c>
      <c r="C67" s="87">
        <v>167.09999999999991</v>
      </c>
      <c r="D67" s="150"/>
      <c r="E67" s="88">
        <v>61</v>
      </c>
      <c r="F67" s="136"/>
      <c r="G67" s="88">
        <v>547.90000000000055</v>
      </c>
      <c r="H67" s="136"/>
      <c r="I67" s="88">
        <v>75.900000000000034</v>
      </c>
      <c r="J67" s="136"/>
      <c r="K67" s="88">
        <v>4.7000000000000028</v>
      </c>
      <c r="L67" s="94">
        <v>81.700000000000045</v>
      </c>
    </row>
    <row r="68" spans="1:12" ht="12.75" customHeight="1" x14ac:dyDescent="0.25">
      <c r="A68" s="285">
        <v>2007.11</v>
      </c>
      <c r="B68" s="182">
        <f t="shared" si="0"/>
        <v>1002.2999999999992</v>
      </c>
      <c r="C68" s="87">
        <v>157</v>
      </c>
      <c r="D68" s="150"/>
      <c r="E68" s="88">
        <v>59.399999999999977</v>
      </c>
      <c r="F68" s="136"/>
      <c r="G68" s="88">
        <v>576.29999999999927</v>
      </c>
      <c r="H68" s="136"/>
      <c r="I68" s="88">
        <v>72.299999999999955</v>
      </c>
      <c r="J68" s="136"/>
      <c r="K68" s="88">
        <v>5.7999999999999972</v>
      </c>
      <c r="L68" s="94">
        <v>131.5</v>
      </c>
    </row>
    <row r="69" spans="1:12" ht="12.75" customHeight="1" x14ac:dyDescent="0.25">
      <c r="A69" s="285">
        <v>2007.12</v>
      </c>
      <c r="B69" s="182">
        <f t="shared" si="0"/>
        <v>0</v>
      </c>
      <c r="C69" s="87">
        <v>0</v>
      </c>
      <c r="D69" s="150"/>
      <c r="E69" s="88">
        <v>0</v>
      </c>
      <c r="F69" s="136"/>
      <c r="G69" s="88">
        <v>0</v>
      </c>
      <c r="H69" s="136"/>
      <c r="I69" s="88">
        <v>0</v>
      </c>
      <c r="J69" s="136"/>
      <c r="K69" s="88">
        <v>0</v>
      </c>
      <c r="L69" s="94">
        <v>0</v>
      </c>
    </row>
    <row r="70" spans="1:12" ht="12.75" customHeight="1" x14ac:dyDescent="0.25">
      <c r="A70" s="285">
        <v>2008.01</v>
      </c>
      <c r="B70" s="182">
        <f t="shared" si="0"/>
        <v>862.7</v>
      </c>
      <c r="C70" s="87">
        <v>249.3</v>
      </c>
      <c r="D70" s="150"/>
      <c r="E70" s="88">
        <v>59.7</v>
      </c>
      <c r="F70" s="136"/>
      <c r="G70" s="88">
        <v>462.8</v>
      </c>
      <c r="H70" s="136"/>
      <c r="I70" s="88">
        <v>18.2</v>
      </c>
      <c r="J70" s="136"/>
      <c r="K70" s="88">
        <v>3.6</v>
      </c>
      <c r="L70" s="94">
        <v>69.099999999999994</v>
      </c>
    </row>
    <row r="71" spans="1:12" ht="12.75" customHeight="1" x14ac:dyDescent="0.25">
      <c r="A71" s="285">
        <v>2008.02</v>
      </c>
      <c r="B71" s="182">
        <f t="shared" si="0"/>
        <v>852.90000000000009</v>
      </c>
      <c r="C71" s="87">
        <v>215.39999999999998</v>
      </c>
      <c r="D71" s="150"/>
      <c r="E71" s="88">
        <v>64.399999999999991</v>
      </c>
      <c r="F71" s="136"/>
      <c r="G71" s="88">
        <v>476.90000000000003</v>
      </c>
      <c r="H71" s="136"/>
      <c r="I71" s="88">
        <v>33.099999999999994</v>
      </c>
      <c r="J71" s="136"/>
      <c r="K71" s="88">
        <v>0.69999999999999973</v>
      </c>
      <c r="L71" s="94">
        <v>62.400000000000006</v>
      </c>
    </row>
    <row r="72" spans="1:12" ht="12.75" customHeight="1" x14ac:dyDescent="0.25">
      <c r="A72" s="285">
        <v>2008.03</v>
      </c>
      <c r="B72" s="182">
        <f t="shared" si="0"/>
        <v>1054</v>
      </c>
      <c r="C72" s="87">
        <v>204.8</v>
      </c>
      <c r="D72" s="150"/>
      <c r="E72" s="88">
        <v>60.200000000000017</v>
      </c>
      <c r="F72" s="136"/>
      <c r="G72" s="88">
        <v>611</v>
      </c>
      <c r="H72" s="136"/>
      <c r="I72" s="88">
        <v>47.100000000000009</v>
      </c>
      <c r="J72" s="136"/>
      <c r="K72" s="88">
        <v>15.8</v>
      </c>
      <c r="L72" s="94">
        <v>115.1</v>
      </c>
    </row>
    <row r="73" spans="1:12" ht="12.75" customHeight="1" x14ac:dyDescent="0.25">
      <c r="A73" s="285">
        <v>2008.04</v>
      </c>
      <c r="B73" s="182">
        <f t="shared" si="0"/>
        <v>1133.0999999999997</v>
      </c>
      <c r="C73" s="87">
        <v>229.79999999999995</v>
      </c>
      <c r="D73" s="150"/>
      <c r="E73" s="88">
        <v>110.09999999999997</v>
      </c>
      <c r="F73" s="136"/>
      <c r="G73" s="88">
        <v>634.99999999999977</v>
      </c>
      <c r="H73" s="136"/>
      <c r="I73" s="88">
        <v>51.699999999999989</v>
      </c>
      <c r="J73" s="136"/>
      <c r="K73" s="88">
        <v>2.1999999999999993</v>
      </c>
      <c r="L73" s="94">
        <v>104.29999999999998</v>
      </c>
    </row>
    <row r="74" spans="1:12" ht="12.75" customHeight="1" x14ac:dyDescent="0.25">
      <c r="A74" s="285">
        <v>2008.05</v>
      </c>
      <c r="B74" s="182">
        <f t="shared" si="0"/>
        <v>1192.1000000000004</v>
      </c>
      <c r="C74" s="87">
        <v>262.10000000000014</v>
      </c>
      <c r="D74" s="150"/>
      <c r="E74" s="88">
        <v>78.5</v>
      </c>
      <c r="F74" s="136"/>
      <c r="G74" s="88">
        <v>621.20000000000027</v>
      </c>
      <c r="H74" s="136"/>
      <c r="I74" s="88">
        <v>62.800000000000011</v>
      </c>
      <c r="J74" s="136"/>
      <c r="K74" s="88">
        <v>6.5</v>
      </c>
      <c r="L74" s="94">
        <v>161</v>
      </c>
    </row>
    <row r="75" spans="1:12" ht="12.75" customHeight="1" x14ac:dyDescent="0.25">
      <c r="A75" s="285">
        <v>2008.06</v>
      </c>
      <c r="B75" s="182">
        <f t="shared" si="0"/>
        <v>1330.7999999999997</v>
      </c>
      <c r="C75" s="87">
        <v>289.19999999999982</v>
      </c>
      <c r="D75" s="150"/>
      <c r="E75" s="88">
        <v>102.5</v>
      </c>
      <c r="F75" s="136"/>
      <c r="G75" s="88">
        <v>788.19999999999982</v>
      </c>
      <c r="H75" s="136"/>
      <c r="I75" s="88">
        <v>58.900000000000006</v>
      </c>
      <c r="J75" s="136"/>
      <c r="K75" s="88">
        <v>1.3999999999999986</v>
      </c>
      <c r="L75" s="94">
        <v>90.600000000000023</v>
      </c>
    </row>
    <row r="76" spans="1:12" ht="12.75" customHeight="1" x14ac:dyDescent="0.25">
      <c r="A76" s="285">
        <v>2008.07</v>
      </c>
      <c r="B76" s="182">
        <f t="shared" si="0"/>
        <v>1192.9999999999998</v>
      </c>
      <c r="C76" s="87">
        <v>271.40000000000009</v>
      </c>
      <c r="D76" s="150"/>
      <c r="E76" s="88">
        <v>74.300000000000068</v>
      </c>
      <c r="F76" s="136"/>
      <c r="G76" s="88">
        <v>661.29999999999973</v>
      </c>
      <c r="H76" s="136"/>
      <c r="I76" s="88">
        <v>71.199999999999989</v>
      </c>
      <c r="J76" s="136"/>
      <c r="K76" s="88">
        <v>3.8000000000000007</v>
      </c>
      <c r="L76" s="94">
        <v>111</v>
      </c>
    </row>
    <row r="77" spans="1:12" ht="12.75" customHeight="1" x14ac:dyDescent="0.25">
      <c r="A77" s="285">
        <v>2008.08</v>
      </c>
      <c r="B77" s="182">
        <f t="shared" ref="B77:B140" si="1">SUM(C77,E77,G77,I77,K77:L77)</f>
        <v>1310.9000000000005</v>
      </c>
      <c r="C77" s="87">
        <v>393</v>
      </c>
      <c r="D77" s="150"/>
      <c r="E77" s="88">
        <v>88.299999999999955</v>
      </c>
      <c r="F77" s="136"/>
      <c r="G77" s="88">
        <v>642.90000000000055</v>
      </c>
      <c r="H77" s="136"/>
      <c r="I77" s="88">
        <v>59.800000000000011</v>
      </c>
      <c r="J77" s="136"/>
      <c r="K77" s="88">
        <v>2.7000000000000028</v>
      </c>
      <c r="L77" s="94">
        <v>124.20000000000005</v>
      </c>
    </row>
    <row r="78" spans="1:12" ht="12.75" customHeight="1" x14ac:dyDescent="0.25">
      <c r="A78" s="285">
        <v>2008.09</v>
      </c>
      <c r="B78" s="182">
        <f t="shared" si="1"/>
        <v>1283.6999999999998</v>
      </c>
      <c r="C78" s="87">
        <v>314.5</v>
      </c>
      <c r="D78" s="150"/>
      <c r="E78" s="88">
        <v>94.799999999999955</v>
      </c>
      <c r="F78" s="136"/>
      <c r="G78" s="88">
        <v>724</v>
      </c>
      <c r="H78" s="136"/>
      <c r="I78" s="88">
        <v>50.699999999999989</v>
      </c>
      <c r="J78" s="136"/>
      <c r="K78" s="88">
        <v>8.5</v>
      </c>
      <c r="L78" s="94">
        <v>91.199999999999932</v>
      </c>
    </row>
    <row r="79" spans="1:12" ht="12.75" customHeight="1" x14ac:dyDescent="0.25">
      <c r="A79" s="285">
        <v>2008.1</v>
      </c>
      <c r="B79" s="182">
        <f t="shared" si="1"/>
        <v>1253.3999999999996</v>
      </c>
      <c r="C79" s="87">
        <v>272.90000000000009</v>
      </c>
      <c r="D79" s="150"/>
      <c r="E79" s="88">
        <v>90.900000000000091</v>
      </c>
      <c r="F79" s="136"/>
      <c r="G79" s="88">
        <v>717.09999999999945</v>
      </c>
      <c r="H79" s="136"/>
      <c r="I79" s="88">
        <v>71.5</v>
      </c>
      <c r="J79" s="136"/>
      <c r="K79" s="88">
        <v>6.1999999999999957</v>
      </c>
      <c r="L79" s="94">
        <v>94.800000000000068</v>
      </c>
    </row>
    <row r="80" spans="1:12" ht="12.75" customHeight="1" x14ac:dyDescent="0.25">
      <c r="A80" s="285">
        <v>2008.11</v>
      </c>
      <c r="B80" s="182">
        <f t="shared" si="1"/>
        <v>1214.9000000000001</v>
      </c>
      <c r="C80" s="87">
        <v>204.29999999999973</v>
      </c>
      <c r="D80" s="150"/>
      <c r="E80" s="88">
        <v>91</v>
      </c>
      <c r="F80" s="136"/>
      <c r="G80" s="88">
        <v>720.90000000000055</v>
      </c>
      <c r="H80" s="136"/>
      <c r="I80" s="88">
        <v>97.299999999999955</v>
      </c>
      <c r="J80" s="136"/>
      <c r="K80" s="88">
        <v>3.6000000000000014</v>
      </c>
      <c r="L80" s="94">
        <v>97.799999999999955</v>
      </c>
    </row>
    <row r="81" spans="1:12" ht="12.75" customHeight="1" x14ac:dyDescent="0.25">
      <c r="A81" s="285">
        <v>2008.12</v>
      </c>
      <c r="B81" s="182">
        <f t="shared" si="1"/>
        <v>2300.6999999999998</v>
      </c>
      <c r="C81" s="87">
        <v>579.70000000000027</v>
      </c>
      <c r="D81" s="150"/>
      <c r="E81" s="88">
        <v>121.70000000000005</v>
      </c>
      <c r="F81" s="136"/>
      <c r="G81" s="88">
        <v>1071.3999999999996</v>
      </c>
      <c r="H81" s="136"/>
      <c r="I81" s="88">
        <v>226.20000000000005</v>
      </c>
      <c r="J81" s="136"/>
      <c r="K81" s="88">
        <v>15.099999999999994</v>
      </c>
      <c r="L81" s="94">
        <v>286.59999999999991</v>
      </c>
    </row>
    <row r="82" spans="1:12" ht="12.75" customHeight="1" x14ac:dyDescent="0.25">
      <c r="A82" s="285">
        <v>2009.01</v>
      </c>
      <c r="B82" s="182">
        <f t="shared" si="1"/>
        <v>1150.3000000000002</v>
      </c>
      <c r="C82" s="87">
        <v>314.39999999999998</v>
      </c>
      <c r="D82" s="150"/>
      <c r="E82" s="88">
        <v>82.5</v>
      </c>
      <c r="F82" s="136"/>
      <c r="G82" s="88">
        <v>640.9</v>
      </c>
      <c r="H82" s="136"/>
      <c r="I82" s="88">
        <v>75.7</v>
      </c>
      <c r="J82" s="136"/>
      <c r="K82" s="88">
        <v>0.4</v>
      </c>
      <c r="L82" s="94">
        <v>36.4</v>
      </c>
    </row>
    <row r="83" spans="1:12" ht="12.75" customHeight="1" x14ac:dyDescent="0.25">
      <c r="A83" s="285">
        <v>2009.02</v>
      </c>
      <c r="B83" s="182">
        <f t="shared" si="1"/>
        <v>1159.3000000000002</v>
      </c>
      <c r="C83" s="87">
        <v>296.89999999999998</v>
      </c>
      <c r="D83" s="150"/>
      <c r="E83" s="88">
        <v>91.4</v>
      </c>
      <c r="F83" s="136"/>
      <c r="G83" s="88">
        <v>674.69999999999993</v>
      </c>
      <c r="H83" s="136"/>
      <c r="I83" s="88">
        <v>21.5</v>
      </c>
      <c r="J83" s="136"/>
      <c r="K83" s="88">
        <v>2.9</v>
      </c>
      <c r="L83" s="94">
        <v>71.900000000000006</v>
      </c>
    </row>
    <row r="84" spans="1:12" ht="12.75" customHeight="1" x14ac:dyDescent="0.25">
      <c r="A84" s="285">
        <v>2009.03</v>
      </c>
      <c r="B84" s="182">
        <f t="shared" si="1"/>
        <v>1383.0000000000005</v>
      </c>
      <c r="C84" s="87">
        <v>301.5</v>
      </c>
      <c r="D84" s="150"/>
      <c r="E84" s="88">
        <v>99.200000000000017</v>
      </c>
      <c r="F84" s="136"/>
      <c r="G84" s="88">
        <v>804.80000000000018</v>
      </c>
      <c r="H84" s="136"/>
      <c r="I84" s="88">
        <v>57.2</v>
      </c>
      <c r="J84" s="136"/>
      <c r="K84" s="88">
        <v>9.3999999999999986</v>
      </c>
      <c r="L84" s="94">
        <v>110.89999999999999</v>
      </c>
    </row>
    <row r="85" spans="1:12" ht="12.75" customHeight="1" x14ac:dyDescent="0.25">
      <c r="A85" s="285">
        <v>2009.04</v>
      </c>
      <c r="B85" s="182">
        <f t="shared" si="1"/>
        <v>1311</v>
      </c>
      <c r="C85" s="87">
        <v>317</v>
      </c>
      <c r="D85" s="150"/>
      <c r="E85" s="88">
        <v>93.399999999999977</v>
      </c>
      <c r="F85" s="136"/>
      <c r="G85" s="88">
        <v>796.69999999999982</v>
      </c>
      <c r="H85" s="136"/>
      <c r="I85" s="88">
        <v>35.299999999999983</v>
      </c>
      <c r="J85" s="136"/>
      <c r="K85" s="88">
        <v>4.4000000000000021</v>
      </c>
      <c r="L85" s="94">
        <v>64.199999999999989</v>
      </c>
    </row>
    <row r="86" spans="1:12" ht="12.75" customHeight="1" x14ac:dyDescent="0.25">
      <c r="A86" s="285">
        <v>2009.05</v>
      </c>
      <c r="B86" s="182">
        <f t="shared" si="1"/>
        <v>1397.3000000000002</v>
      </c>
      <c r="C86" s="87">
        <v>353</v>
      </c>
      <c r="D86" s="150"/>
      <c r="E86" s="88">
        <v>96.399999999999977</v>
      </c>
      <c r="F86" s="136"/>
      <c r="G86" s="88">
        <v>787.59999999999991</v>
      </c>
      <c r="H86" s="136"/>
      <c r="I86" s="88">
        <v>59</v>
      </c>
      <c r="J86" s="136"/>
      <c r="K86" s="88">
        <v>2.1999999999999993</v>
      </c>
      <c r="L86" s="94">
        <v>99.100000000000023</v>
      </c>
    </row>
    <row r="87" spans="1:12" ht="12.75" customHeight="1" x14ac:dyDescent="0.25">
      <c r="A87" s="285">
        <v>2009.06</v>
      </c>
      <c r="B87" s="182">
        <f t="shared" si="1"/>
        <v>1784.0000000000005</v>
      </c>
      <c r="C87" s="87">
        <v>420.90000000000009</v>
      </c>
      <c r="D87" s="150"/>
      <c r="E87" s="88">
        <v>131.20000000000005</v>
      </c>
      <c r="F87" s="136"/>
      <c r="G87" s="88">
        <v>1110.8000000000002</v>
      </c>
      <c r="H87" s="136"/>
      <c r="I87" s="88">
        <v>40.5</v>
      </c>
      <c r="J87" s="136"/>
      <c r="K87" s="88">
        <v>1.3999999999999986</v>
      </c>
      <c r="L87" s="94">
        <v>79.199999999999989</v>
      </c>
    </row>
    <row r="88" spans="1:12" ht="12.75" customHeight="1" x14ac:dyDescent="0.25">
      <c r="A88" s="285">
        <v>2009.07</v>
      </c>
      <c r="B88" s="182">
        <f t="shared" si="1"/>
        <v>1505.1000000000004</v>
      </c>
      <c r="C88" s="87">
        <v>396.60000000000014</v>
      </c>
      <c r="D88" s="150"/>
      <c r="E88" s="88">
        <v>87.799999999999955</v>
      </c>
      <c r="F88" s="136"/>
      <c r="G88" s="88">
        <v>842.80000000000018</v>
      </c>
      <c r="H88" s="136"/>
      <c r="I88" s="88">
        <v>63.900000000000034</v>
      </c>
      <c r="J88" s="136"/>
      <c r="K88" s="88">
        <v>2.1000000000000014</v>
      </c>
      <c r="L88" s="94">
        <v>111.90000000000003</v>
      </c>
    </row>
    <row r="89" spans="1:12" ht="12.75" customHeight="1" x14ac:dyDescent="0.25">
      <c r="A89" s="285">
        <v>2009.08</v>
      </c>
      <c r="B89" s="182">
        <f t="shared" si="1"/>
        <v>1394.1999999999994</v>
      </c>
      <c r="C89" s="87">
        <v>367.39999999999964</v>
      </c>
      <c r="D89" s="150"/>
      <c r="E89" s="88">
        <v>96.700000000000045</v>
      </c>
      <c r="F89" s="136"/>
      <c r="G89" s="88">
        <v>822.89999999999964</v>
      </c>
      <c r="H89" s="136"/>
      <c r="I89" s="88">
        <v>40.5</v>
      </c>
      <c r="J89" s="136"/>
      <c r="K89" s="88">
        <v>1</v>
      </c>
      <c r="L89" s="94">
        <v>65.699999999999932</v>
      </c>
    </row>
    <row r="90" spans="1:12" ht="12.75" customHeight="1" x14ac:dyDescent="0.25">
      <c r="A90" s="285">
        <v>2009.09</v>
      </c>
      <c r="B90" s="182">
        <f t="shared" si="1"/>
        <v>1461.2000000000003</v>
      </c>
      <c r="C90" s="87">
        <v>329.80000000000018</v>
      </c>
      <c r="D90" s="150"/>
      <c r="E90" s="88">
        <v>97.799999999999955</v>
      </c>
      <c r="F90" s="136"/>
      <c r="G90" s="88">
        <v>853.80000000000018</v>
      </c>
      <c r="H90" s="136"/>
      <c r="I90" s="88">
        <v>69.699999999999989</v>
      </c>
      <c r="J90" s="136"/>
      <c r="K90" s="88">
        <v>5</v>
      </c>
      <c r="L90" s="94">
        <v>105.10000000000002</v>
      </c>
    </row>
    <row r="91" spans="1:12" ht="12.75" customHeight="1" x14ac:dyDescent="0.25">
      <c r="A91" s="285">
        <v>2009.1</v>
      </c>
      <c r="B91" s="182">
        <f t="shared" si="1"/>
        <v>1386.5</v>
      </c>
      <c r="C91" s="87">
        <v>287.59999999999991</v>
      </c>
      <c r="D91" s="150"/>
      <c r="E91" s="88">
        <v>108.5</v>
      </c>
      <c r="F91" s="136"/>
      <c r="G91" s="88">
        <v>840.80000000000018</v>
      </c>
      <c r="H91" s="136"/>
      <c r="I91" s="88">
        <v>57.099999999999966</v>
      </c>
      <c r="J91" s="136"/>
      <c r="K91" s="88">
        <v>3.9999999999999964</v>
      </c>
      <c r="L91" s="94">
        <v>88.5</v>
      </c>
    </row>
    <row r="92" spans="1:12" ht="12.75" customHeight="1" x14ac:dyDescent="0.25">
      <c r="A92" s="285">
        <v>2009.11</v>
      </c>
      <c r="B92" s="182">
        <f t="shared" si="1"/>
        <v>1570.3000000000006</v>
      </c>
      <c r="C92" s="87">
        <v>471.90000000000009</v>
      </c>
      <c r="D92" s="150"/>
      <c r="E92" s="88">
        <v>95.399999999999977</v>
      </c>
      <c r="F92" s="136"/>
      <c r="G92" s="88">
        <v>868.40000000000055</v>
      </c>
      <c r="H92" s="136"/>
      <c r="I92" s="88">
        <v>44.600000000000023</v>
      </c>
      <c r="J92" s="136"/>
      <c r="K92" s="88">
        <v>11.300000000000004</v>
      </c>
      <c r="L92" s="94">
        <v>78.700000000000045</v>
      </c>
    </row>
    <row r="93" spans="1:12" ht="12.75" customHeight="1" x14ac:dyDescent="0.25">
      <c r="A93" s="285">
        <v>2009.12</v>
      </c>
      <c r="B93" s="182">
        <f t="shared" si="1"/>
        <v>2309.4999999999991</v>
      </c>
      <c r="C93" s="87">
        <v>453.39999999999964</v>
      </c>
      <c r="D93" s="150"/>
      <c r="E93" s="88">
        <v>143.70000000000005</v>
      </c>
      <c r="F93" s="136"/>
      <c r="G93" s="88">
        <v>1279.7999999999993</v>
      </c>
      <c r="H93" s="136"/>
      <c r="I93" s="88">
        <v>197.60000000000002</v>
      </c>
      <c r="J93" s="136"/>
      <c r="K93" s="88">
        <v>13.799999999999997</v>
      </c>
      <c r="L93" s="94">
        <v>221.19999999999993</v>
      </c>
    </row>
    <row r="94" spans="1:12" ht="12.75" customHeight="1" x14ac:dyDescent="0.25">
      <c r="A94" s="285">
        <v>2010.01</v>
      </c>
      <c r="B94" s="182">
        <f t="shared" si="1"/>
        <v>1265.6999999999998</v>
      </c>
      <c r="C94" s="87">
        <v>219.6</v>
      </c>
      <c r="D94" s="150"/>
      <c r="E94" s="88">
        <v>98.2</v>
      </c>
      <c r="F94" s="136"/>
      <c r="G94" s="88">
        <v>777.2</v>
      </c>
      <c r="H94" s="136"/>
      <c r="I94" s="88">
        <v>120</v>
      </c>
      <c r="J94" s="136"/>
      <c r="K94" s="88">
        <v>0.1</v>
      </c>
      <c r="L94" s="94">
        <v>50.6</v>
      </c>
    </row>
    <row r="95" spans="1:12" ht="12.75" customHeight="1" x14ac:dyDescent="0.25">
      <c r="A95" s="285">
        <v>2010.02</v>
      </c>
      <c r="B95" s="182">
        <f t="shared" si="1"/>
        <v>1429.4</v>
      </c>
      <c r="C95" s="87">
        <v>279.29999999999995</v>
      </c>
      <c r="D95" s="150"/>
      <c r="E95" s="88">
        <v>102.49999999999999</v>
      </c>
      <c r="F95" s="136"/>
      <c r="G95" s="88">
        <v>786</v>
      </c>
      <c r="H95" s="136"/>
      <c r="I95" s="88">
        <v>158.69999999999999</v>
      </c>
      <c r="J95" s="136"/>
      <c r="K95" s="88">
        <v>1.5</v>
      </c>
      <c r="L95" s="94">
        <v>101.4</v>
      </c>
    </row>
    <row r="96" spans="1:12" ht="12.75" customHeight="1" x14ac:dyDescent="0.25">
      <c r="A96" s="285">
        <v>2010.03</v>
      </c>
      <c r="B96" s="182">
        <f t="shared" si="1"/>
        <v>1448.4999999999998</v>
      </c>
      <c r="C96" s="87">
        <v>251.30000000000007</v>
      </c>
      <c r="D96" s="150"/>
      <c r="E96" s="88">
        <v>98.800000000000011</v>
      </c>
      <c r="F96" s="136"/>
      <c r="G96" s="88">
        <v>839.89999999999986</v>
      </c>
      <c r="H96" s="136"/>
      <c r="I96" s="88">
        <v>151.60000000000002</v>
      </c>
      <c r="J96" s="136"/>
      <c r="K96" s="88">
        <v>2.6</v>
      </c>
      <c r="L96" s="94">
        <v>104.30000000000001</v>
      </c>
    </row>
    <row r="97" spans="1:12" ht="12.75" customHeight="1" x14ac:dyDescent="0.25">
      <c r="A97" s="285">
        <v>2010.04</v>
      </c>
      <c r="B97" s="182">
        <f t="shared" si="1"/>
        <v>1789.1000000000001</v>
      </c>
      <c r="C97" s="87">
        <v>287.59999999999991</v>
      </c>
      <c r="D97" s="150"/>
      <c r="E97" s="88">
        <v>136.19999999999999</v>
      </c>
      <c r="F97" s="136"/>
      <c r="G97" s="88">
        <v>1087.8000000000002</v>
      </c>
      <c r="H97" s="136"/>
      <c r="I97" s="88">
        <v>153.49999999999994</v>
      </c>
      <c r="J97" s="136"/>
      <c r="K97" s="88">
        <v>3.7</v>
      </c>
      <c r="L97" s="94">
        <v>120.30000000000001</v>
      </c>
    </row>
    <row r="98" spans="1:12" ht="12.75" customHeight="1" x14ac:dyDescent="0.25">
      <c r="A98" s="285">
        <v>2010.05</v>
      </c>
      <c r="B98" s="182">
        <f t="shared" si="1"/>
        <v>1704.6</v>
      </c>
      <c r="C98" s="87">
        <v>343.29999999999995</v>
      </c>
      <c r="D98" s="150"/>
      <c r="E98" s="88">
        <v>114.80000000000001</v>
      </c>
      <c r="F98" s="136"/>
      <c r="G98" s="88">
        <v>1018.4000000000001</v>
      </c>
      <c r="H98" s="136"/>
      <c r="I98" s="88">
        <v>140.20000000000005</v>
      </c>
      <c r="J98" s="136"/>
      <c r="K98" s="88">
        <v>1.2999999999999989</v>
      </c>
      <c r="L98" s="94">
        <v>86.599999999999966</v>
      </c>
    </row>
    <row r="99" spans="1:12" ht="12.75" customHeight="1" x14ac:dyDescent="0.25">
      <c r="A99" s="285">
        <v>2010.06</v>
      </c>
      <c r="B99" s="182">
        <f t="shared" si="1"/>
        <v>2194.7999999999997</v>
      </c>
      <c r="C99" s="87">
        <v>437.60000000000014</v>
      </c>
      <c r="D99" s="150"/>
      <c r="E99" s="88">
        <v>163.70000000000005</v>
      </c>
      <c r="F99" s="136"/>
      <c r="G99" s="88">
        <v>1273.0999999999995</v>
      </c>
      <c r="H99" s="136"/>
      <c r="I99" s="88">
        <v>212.5</v>
      </c>
      <c r="J99" s="136"/>
      <c r="K99" s="88">
        <v>0.5</v>
      </c>
      <c r="L99" s="94">
        <v>107.40000000000003</v>
      </c>
    </row>
    <row r="100" spans="1:12" ht="12.75" customHeight="1" x14ac:dyDescent="0.25">
      <c r="A100" s="285">
        <v>2010.07</v>
      </c>
      <c r="B100" s="182">
        <f t="shared" si="1"/>
        <v>1889</v>
      </c>
      <c r="C100" s="87">
        <v>366.79999999999995</v>
      </c>
      <c r="D100" s="150"/>
      <c r="E100" s="88">
        <v>117.79999999999995</v>
      </c>
      <c r="F100" s="136"/>
      <c r="G100" s="88">
        <v>1082.5</v>
      </c>
      <c r="H100" s="136"/>
      <c r="I100" s="88">
        <v>207.70000000000005</v>
      </c>
      <c r="J100" s="136"/>
      <c r="K100" s="88">
        <v>1.5</v>
      </c>
      <c r="L100" s="94">
        <v>112.69999999999993</v>
      </c>
    </row>
    <row r="101" spans="1:12" ht="12.75" customHeight="1" x14ac:dyDescent="0.25">
      <c r="A101" s="285">
        <v>2010.08</v>
      </c>
      <c r="B101" s="182">
        <f t="shared" si="1"/>
        <v>1838.2000000000003</v>
      </c>
      <c r="C101" s="87">
        <v>378.5</v>
      </c>
      <c r="D101" s="150"/>
      <c r="E101" s="88">
        <v>117.60000000000002</v>
      </c>
      <c r="F101" s="136"/>
      <c r="G101" s="88">
        <v>1091.8000000000002</v>
      </c>
      <c r="H101" s="136"/>
      <c r="I101" s="88">
        <v>173</v>
      </c>
      <c r="J101" s="136"/>
      <c r="K101" s="88">
        <v>0</v>
      </c>
      <c r="L101" s="94">
        <v>77.300000000000068</v>
      </c>
    </row>
    <row r="102" spans="1:12" ht="12.75" customHeight="1" x14ac:dyDescent="0.25">
      <c r="A102" s="285">
        <v>2010.09</v>
      </c>
      <c r="B102" s="182">
        <f t="shared" si="1"/>
        <v>1868.0999999999997</v>
      </c>
      <c r="C102" s="87">
        <v>329.19999999999982</v>
      </c>
      <c r="D102" s="150"/>
      <c r="E102" s="88">
        <v>120.60000000000002</v>
      </c>
      <c r="F102" s="136"/>
      <c r="G102" s="88">
        <v>1079.8000000000002</v>
      </c>
      <c r="H102" s="136"/>
      <c r="I102" s="88">
        <v>213.39999999999986</v>
      </c>
      <c r="J102" s="136"/>
      <c r="K102" s="88">
        <v>2.8000000000000007</v>
      </c>
      <c r="L102" s="94">
        <v>122.29999999999995</v>
      </c>
    </row>
    <row r="103" spans="1:12" ht="12.75" customHeight="1" x14ac:dyDescent="0.25">
      <c r="A103" s="285">
        <v>2010.1</v>
      </c>
      <c r="B103" s="182">
        <f t="shared" si="1"/>
        <v>1853.5000000000009</v>
      </c>
      <c r="C103" s="87">
        <v>342.40000000000009</v>
      </c>
      <c r="D103" s="150"/>
      <c r="E103" s="88">
        <v>121.5</v>
      </c>
      <c r="F103" s="136"/>
      <c r="G103" s="88">
        <v>1101.2000000000007</v>
      </c>
      <c r="H103" s="136"/>
      <c r="I103" s="88">
        <v>183.80000000000018</v>
      </c>
      <c r="J103" s="136"/>
      <c r="K103" s="88">
        <v>3.1000000000000014</v>
      </c>
      <c r="L103" s="94">
        <v>101.5</v>
      </c>
    </row>
    <row r="104" spans="1:12" ht="12.75" customHeight="1" x14ac:dyDescent="0.25">
      <c r="A104" s="285">
        <v>2010.11</v>
      </c>
      <c r="B104" s="182">
        <f t="shared" si="1"/>
        <v>2031.2999999999993</v>
      </c>
      <c r="C104" s="87">
        <v>362.40000000000009</v>
      </c>
      <c r="D104" s="150"/>
      <c r="E104" s="88">
        <v>142.5</v>
      </c>
      <c r="F104" s="136"/>
      <c r="G104" s="88">
        <v>1223.7999999999993</v>
      </c>
      <c r="H104" s="136"/>
      <c r="I104" s="88">
        <v>219.59999999999991</v>
      </c>
      <c r="J104" s="136"/>
      <c r="K104" s="88">
        <v>2</v>
      </c>
      <c r="L104" s="94">
        <v>81.000000000000114</v>
      </c>
    </row>
    <row r="105" spans="1:12" ht="12.75" customHeight="1" x14ac:dyDescent="0.25">
      <c r="A105" s="285">
        <v>2010.12</v>
      </c>
      <c r="B105" s="182">
        <f t="shared" si="1"/>
        <v>3148.2</v>
      </c>
      <c r="C105" s="87">
        <v>533.60000000000036</v>
      </c>
      <c r="D105" s="150"/>
      <c r="E105" s="88">
        <v>187.39999999999986</v>
      </c>
      <c r="F105" s="136"/>
      <c r="G105" s="88">
        <v>1847.3999999999996</v>
      </c>
      <c r="H105" s="136"/>
      <c r="I105" s="88">
        <v>338.30000000000018</v>
      </c>
      <c r="J105" s="136"/>
      <c r="K105" s="88">
        <v>20.299999999999997</v>
      </c>
      <c r="L105" s="94">
        <v>221.19999999999982</v>
      </c>
    </row>
    <row r="106" spans="1:12" ht="12.75" customHeight="1" x14ac:dyDescent="0.25">
      <c r="A106" s="285">
        <v>2011.01</v>
      </c>
      <c r="B106" s="182">
        <f t="shared" si="1"/>
        <v>1821.6</v>
      </c>
      <c r="C106" s="87">
        <v>345.1</v>
      </c>
      <c r="D106" s="150"/>
      <c r="E106" s="88">
        <v>137.1</v>
      </c>
      <c r="F106" s="136"/>
      <c r="G106" s="88">
        <v>1081.8</v>
      </c>
      <c r="H106" s="136"/>
      <c r="I106" s="88">
        <v>179.7</v>
      </c>
      <c r="J106" s="136"/>
      <c r="K106" s="88">
        <v>0.1</v>
      </c>
      <c r="L106" s="94">
        <v>77.8</v>
      </c>
    </row>
    <row r="107" spans="1:12" ht="12.75" customHeight="1" x14ac:dyDescent="0.25">
      <c r="A107" s="285">
        <v>2011.02</v>
      </c>
      <c r="B107" s="182">
        <f t="shared" si="1"/>
        <v>2059.6999999999998</v>
      </c>
      <c r="C107" s="87">
        <v>372.29999999999995</v>
      </c>
      <c r="D107" s="150"/>
      <c r="E107" s="88">
        <v>156.6</v>
      </c>
      <c r="F107" s="136"/>
      <c r="G107" s="88">
        <v>1275.3999999999999</v>
      </c>
      <c r="H107" s="136"/>
      <c r="I107" s="88">
        <v>169.7</v>
      </c>
      <c r="J107" s="136"/>
      <c r="K107" s="88">
        <v>1.7999999999999998</v>
      </c>
      <c r="L107" s="94">
        <v>83.899999999999991</v>
      </c>
    </row>
    <row r="108" spans="1:12" ht="12.75" customHeight="1" x14ac:dyDescent="0.25">
      <c r="A108" s="285">
        <v>2011.03</v>
      </c>
      <c r="B108" s="182">
        <f t="shared" si="1"/>
        <v>2436.1999999999998</v>
      </c>
      <c r="C108" s="87">
        <v>383.50000000000011</v>
      </c>
      <c r="D108" s="150"/>
      <c r="E108" s="88">
        <v>222.09999999999997</v>
      </c>
      <c r="F108" s="136"/>
      <c r="G108" s="88">
        <v>1496.9</v>
      </c>
      <c r="H108" s="136"/>
      <c r="I108" s="88">
        <v>194.10000000000002</v>
      </c>
      <c r="J108" s="136"/>
      <c r="K108" s="88">
        <v>2.6999999999999997</v>
      </c>
      <c r="L108" s="94">
        <v>136.90000000000003</v>
      </c>
    </row>
    <row r="109" spans="1:12" ht="12.75" customHeight="1" x14ac:dyDescent="0.25">
      <c r="A109" s="285">
        <v>2011.04</v>
      </c>
      <c r="B109" s="182">
        <f t="shared" si="1"/>
        <v>1758.1000000000001</v>
      </c>
      <c r="C109" s="87">
        <v>416.89999999999986</v>
      </c>
      <c r="D109" s="150"/>
      <c r="E109" s="88">
        <v>178.20000000000005</v>
      </c>
      <c r="F109" s="136"/>
      <c r="G109" s="88">
        <v>813.90000000000009</v>
      </c>
      <c r="H109" s="136"/>
      <c r="I109" s="88">
        <v>221.70000000000005</v>
      </c>
      <c r="J109" s="136"/>
      <c r="K109" s="88">
        <v>7.4</v>
      </c>
      <c r="L109" s="94">
        <v>120</v>
      </c>
    </row>
    <row r="110" spans="1:12" ht="12.75" customHeight="1" x14ac:dyDescent="0.25">
      <c r="A110" s="285">
        <v>2011.05</v>
      </c>
      <c r="B110" s="182">
        <f t="shared" si="1"/>
        <v>3167.7</v>
      </c>
      <c r="C110" s="87">
        <v>516.20000000000005</v>
      </c>
      <c r="D110" s="150"/>
      <c r="E110" s="88">
        <v>205.29999999999995</v>
      </c>
      <c r="F110" s="136"/>
      <c r="G110" s="88">
        <v>2094</v>
      </c>
      <c r="H110" s="136"/>
      <c r="I110" s="88">
        <v>231.59999999999991</v>
      </c>
      <c r="J110" s="136"/>
      <c r="K110" s="88">
        <v>1.8000000000000007</v>
      </c>
      <c r="L110" s="94">
        <v>118.79999999999995</v>
      </c>
    </row>
    <row r="111" spans="1:12" ht="12.75" customHeight="1" x14ac:dyDescent="0.25">
      <c r="A111" s="285">
        <v>2011.06</v>
      </c>
      <c r="B111" s="182">
        <f t="shared" si="1"/>
        <v>3368.3999999999996</v>
      </c>
      <c r="C111" s="87">
        <v>606.40000000000009</v>
      </c>
      <c r="D111" s="150"/>
      <c r="E111" s="88">
        <v>249.29999999999995</v>
      </c>
      <c r="F111" s="136"/>
      <c r="G111" s="88">
        <v>1962.8999999999996</v>
      </c>
      <c r="H111" s="136"/>
      <c r="I111" s="88">
        <v>368.90000000000009</v>
      </c>
      <c r="J111" s="136"/>
      <c r="K111" s="88">
        <v>0.5</v>
      </c>
      <c r="L111" s="94">
        <v>180.39999999999998</v>
      </c>
    </row>
    <row r="112" spans="1:12" ht="12.75" customHeight="1" x14ac:dyDescent="0.25">
      <c r="A112" s="285">
        <v>2011.07</v>
      </c>
      <c r="B112" s="182">
        <f t="shared" si="1"/>
        <v>2554.1000000000008</v>
      </c>
      <c r="C112" s="87">
        <v>520</v>
      </c>
      <c r="D112" s="150"/>
      <c r="E112" s="88">
        <v>183.30000000000018</v>
      </c>
      <c r="F112" s="136"/>
      <c r="G112" s="88">
        <v>1512.7000000000007</v>
      </c>
      <c r="H112" s="136"/>
      <c r="I112" s="88">
        <v>225.70000000000005</v>
      </c>
      <c r="J112" s="136"/>
      <c r="K112" s="88">
        <v>1.5</v>
      </c>
      <c r="L112" s="94">
        <v>110.90000000000009</v>
      </c>
    </row>
    <row r="113" spans="1:12" ht="12.75" customHeight="1" x14ac:dyDescent="0.25">
      <c r="A113" s="285">
        <v>2011.08</v>
      </c>
      <c r="B113" s="182">
        <f t="shared" si="1"/>
        <v>2583.6999999999985</v>
      </c>
      <c r="C113" s="87">
        <v>465.90000000000009</v>
      </c>
      <c r="D113" s="150"/>
      <c r="E113" s="88">
        <v>180.19999999999982</v>
      </c>
      <c r="F113" s="136"/>
      <c r="G113" s="88">
        <v>1564.1999999999989</v>
      </c>
      <c r="H113" s="136"/>
      <c r="I113" s="88">
        <v>265.69999999999982</v>
      </c>
      <c r="J113" s="136"/>
      <c r="K113" s="88">
        <v>0.5</v>
      </c>
      <c r="L113" s="94">
        <v>107.19999999999993</v>
      </c>
    </row>
    <row r="114" spans="1:12" ht="12.75" customHeight="1" x14ac:dyDescent="0.25">
      <c r="A114" s="285">
        <v>2011.09</v>
      </c>
      <c r="B114" s="182">
        <f t="shared" si="1"/>
        <v>2709.1000000000008</v>
      </c>
      <c r="C114" s="87">
        <v>430.39999999999964</v>
      </c>
      <c r="D114" s="150"/>
      <c r="E114" s="88">
        <v>180.10000000000014</v>
      </c>
      <c r="F114" s="136"/>
      <c r="G114" s="88">
        <v>1580.6000000000004</v>
      </c>
      <c r="H114" s="136"/>
      <c r="I114" s="88">
        <v>353.20000000000027</v>
      </c>
      <c r="J114" s="136"/>
      <c r="K114" s="88">
        <v>4.5</v>
      </c>
      <c r="L114" s="94">
        <v>160.30000000000007</v>
      </c>
    </row>
    <row r="115" spans="1:12" ht="12.75" customHeight="1" x14ac:dyDescent="0.25">
      <c r="A115" s="285">
        <v>2011.1</v>
      </c>
      <c r="B115" s="182">
        <f t="shared" si="1"/>
        <v>2455.3000000000011</v>
      </c>
      <c r="C115" s="87">
        <v>445.10000000000036</v>
      </c>
      <c r="D115" s="150"/>
      <c r="E115" s="88">
        <v>180.5</v>
      </c>
      <c r="F115" s="136"/>
      <c r="G115" s="88">
        <v>1564.8000000000011</v>
      </c>
      <c r="H115" s="136"/>
      <c r="I115" s="88">
        <v>144.59999999999991</v>
      </c>
      <c r="J115" s="136"/>
      <c r="K115" s="88">
        <v>3</v>
      </c>
      <c r="L115" s="94">
        <v>117.29999999999995</v>
      </c>
    </row>
    <row r="116" spans="1:12" ht="12.75" customHeight="1" x14ac:dyDescent="0.25">
      <c r="A116" s="285">
        <v>2011.11</v>
      </c>
      <c r="B116" s="182">
        <f t="shared" si="1"/>
        <v>2847.3</v>
      </c>
      <c r="C116" s="87">
        <v>438.09999999999945</v>
      </c>
      <c r="D116" s="150"/>
      <c r="E116" s="88">
        <v>179.70000000000005</v>
      </c>
      <c r="F116" s="136"/>
      <c r="G116" s="88">
        <v>1628.2000000000007</v>
      </c>
      <c r="H116" s="136"/>
      <c r="I116" s="88">
        <v>431.40000000000009</v>
      </c>
      <c r="J116" s="136"/>
      <c r="K116" s="88">
        <v>1.0999999999999979</v>
      </c>
      <c r="L116" s="94">
        <v>168.79999999999995</v>
      </c>
    </row>
    <row r="117" spans="1:12" ht="12.75" customHeight="1" x14ac:dyDescent="0.25">
      <c r="A117" s="285">
        <v>2011.12</v>
      </c>
      <c r="B117" s="182">
        <f t="shared" si="1"/>
        <v>4164.3999999999996</v>
      </c>
      <c r="C117" s="87">
        <v>545.80000000000018</v>
      </c>
      <c r="D117" s="150"/>
      <c r="E117" s="88">
        <v>254.59999999999991</v>
      </c>
      <c r="F117" s="136"/>
      <c r="G117" s="88">
        <v>2501</v>
      </c>
      <c r="H117" s="136"/>
      <c r="I117" s="88">
        <v>599.39999999999964</v>
      </c>
      <c r="J117" s="136"/>
      <c r="K117" s="88">
        <v>25.9</v>
      </c>
      <c r="L117" s="94">
        <v>237.70000000000005</v>
      </c>
    </row>
    <row r="118" spans="1:12" ht="12.75" customHeight="1" x14ac:dyDescent="0.25">
      <c r="A118" s="285">
        <v>2012.01</v>
      </c>
      <c r="B118" s="182">
        <f t="shared" si="1"/>
        <v>2383.4199999999996</v>
      </c>
      <c r="C118" s="87">
        <v>436.1</v>
      </c>
      <c r="D118" s="150"/>
      <c r="E118" s="88">
        <v>181.42</v>
      </c>
      <c r="F118" s="136"/>
      <c r="G118" s="88">
        <v>1427.54</v>
      </c>
      <c r="H118" s="136"/>
      <c r="I118" s="88">
        <v>225.95</v>
      </c>
      <c r="J118" s="136"/>
      <c r="K118" s="88">
        <v>0.93</v>
      </c>
      <c r="L118" s="94">
        <v>111.48</v>
      </c>
    </row>
    <row r="119" spans="1:12" ht="12.75" customHeight="1" x14ac:dyDescent="0.25">
      <c r="A119" s="285">
        <v>2012.02</v>
      </c>
      <c r="B119" s="182">
        <f t="shared" si="1"/>
        <v>2433.7399999999993</v>
      </c>
      <c r="C119" s="87">
        <v>436.18</v>
      </c>
      <c r="D119" s="150"/>
      <c r="E119" s="88">
        <v>183.81</v>
      </c>
      <c r="F119" s="136"/>
      <c r="G119" s="88">
        <v>1475.25</v>
      </c>
      <c r="H119" s="136"/>
      <c r="I119" s="88">
        <v>212.47</v>
      </c>
      <c r="J119" s="136"/>
      <c r="K119" s="88">
        <v>0.08</v>
      </c>
      <c r="L119" s="94">
        <v>125.95</v>
      </c>
    </row>
    <row r="120" spans="1:12" ht="12.75" customHeight="1" x14ac:dyDescent="0.25">
      <c r="A120" s="285">
        <v>2012.03</v>
      </c>
      <c r="B120" s="182">
        <f t="shared" si="1"/>
        <v>2771.95</v>
      </c>
      <c r="C120" s="87">
        <v>449.46</v>
      </c>
      <c r="D120" s="150"/>
      <c r="E120" s="88">
        <v>230.49</v>
      </c>
      <c r="F120" s="136"/>
      <c r="G120" s="88">
        <v>1612.62</v>
      </c>
      <c r="H120" s="136"/>
      <c r="I120" s="88">
        <v>306.45</v>
      </c>
      <c r="J120" s="136"/>
      <c r="K120" s="88">
        <v>4.3600000000000003</v>
      </c>
      <c r="L120" s="94">
        <v>168.57</v>
      </c>
    </row>
    <row r="121" spans="1:12" ht="12.75" customHeight="1" x14ac:dyDescent="0.25">
      <c r="A121" s="285">
        <v>2012.04</v>
      </c>
      <c r="B121" s="182">
        <f t="shared" si="1"/>
        <v>3010.14</v>
      </c>
      <c r="C121" s="87">
        <v>431.5</v>
      </c>
      <c r="D121" s="150"/>
      <c r="E121" s="88">
        <v>207.85</v>
      </c>
      <c r="F121" s="136"/>
      <c r="G121" s="88">
        <v>1957.55</v>
      </c>
      <c r="H121" s="136"/>
      <c r="I121" s="88">
        <v>224.65</v>
      </c>
      <c r="J121" s="136"/>
      <c r="K121" s="88">
        <v>3.47</v>
      </c>
      <c r="L121" s="94">
        <v>185.12</v>
      </c>
    </row>
    <row r="122" spans="1:12" ht="12.75" customHeight="1" x14ac:dyDescent="0.25">
      <c r="A122" s="285">
        <v>2012.05</v>
      </c>
      <c r="B122" s="182">
        <f t="shared" si="1"/>
        <v>3054.9500000000003</v>
      </c>
      <c r="C122" s="87">
        <v>534.11</v>
      </c>
      <c r="D122" s="150"/>
      <c r="E122" s="88">
        <v>212.63</v>
      </c>
      <c r="F122" s="136"/>
      <c r="G122" s="88">
        <v>1804.51</v>
      </c>
      <c r="H122" s="136"/>
      <c r="I122" s="88">
        <v>327.13</v>
      </c>
      <c r="J122" s="136"/>
      <c r="K122" s="88">
        <v>2.54</v>
      </c>
      <c r="L122" s="94">
        <v>174.03</v>
      </c>
    </row>
    <row r="123" spans="1:12" ht="12.75" customHeight="1" x14ac:dyDescent="0.25">
      <c r="A123" s="285">
        <v>2012.06</v>
      </c>
      <c r="B123" s="182">
        <f t="shared" si="1"/>
        <v>3880.2700000000004</v>
      </c>
      <c r="C123" s="87">
        <v>625.26</v>
      </c>
      <c r="D123" s="150"/>
      <c r="E123" s="88">
        <v>298.23</v>
      </c>
      <c r="F123" s="136"/>
      <c r="G123" s="88">
        <v>2452.23</v>
      </c>
      <c r="H123" s="136"/>
      <c r="I123" s="88">
        <v>265.98</v>
      </c>
      <c r="J123" s="136"/>
      <c r="K123" s="88">
        <v>1.36</v>
      </c>
      <c r="L123" s="94">
        <v>237.21</v>
      </c>
    </row>
    <row r="124" spans="1:12" ht="12.75" customHeight="1" x14ac:dyDescent="0.25">
      <c r="A124" s="285">
        <v>2012.07</v>
      </c>
      <c r="B124" s="182">
        <f t="shared" si="1"/>
        <v>3134.04</v>
      </c>
      <c r="C124" s="87">
        <v>548.21</v>
      </c>
      <c r="D124" s="150"/>
      <c r="E124" s="88">
        <v>221.99</v>
      </c>
      <c r="F124" s="136"/>
      <c r="G124" s="88">
        <v>1896.96</v>
      </c>
      <c r="H124" s="136"/>
      <c r="I124" s="88">
        <v>290.97000000000003</v>
      </c>
      <c r="J124" s="136"/>
      <c r="K124" s="88">
        <v>1.29</v>
      </c>
      <c r="L124" s="94">
        <v>174.62</v>
      </c>
    </row>
    <row r="125" spans="1:12" ht="12.75" customHeight="1" x14ac:dyDescent="0.25">
      <c r="A125" s="285">
        <v>2012.08</v>
      </c>
      <c r="B125" s="182">
        <f t="shared" si="1"/>
        <v>3536.24</v>
      </c>
      <c r="C125" s="87">
        <v>633.99</v>
      </c>
      <c r="D125" s="150"/>
      <c r="E125" s="88">
        <v>238.41</v>
      </c>
      <c r="F125" s="136"/>
      <c r="G125" s="88">
        <v>2129.16</v>
      </c>
      <c r="H125" s="136"/>
      <c r="I125" s="88">
        <v>297.68</v>
      </c>
      <c r="J125" s="136"/>
      <c r="K125" s="88">
        <v>9.0399999999999991</v>
      </c>
      <c r="L125" s="94">
        <v>227.96</v>
      </c>
    </row>
    <row r="126" spans="1:12" ht="12.75" customHeight="1" x14ac:dyDescent="0.25">
      <c r="A126" s="285">
        <v>2012.09</v>
      </c>
      <c r="B126" s="182">
        <f t="shared" si="1"/>
        <v>2843.4</v>
      </c>
      <c r="C126" s="87">
        <v>474.46</v>
      </c>
      <c r="D126" s="150"/>
      <c r="E126" s="88">
        <v>208</v>
      </c>
      <c r="F126" s="136"/>
      <c r="G126" s="88">
        <v>1692.57</v>
      </c>
      <c r="H126" s="136"/>
      <c r="I126" s="88">
        <v>317.22000000000003</v>
      </c>
      <c r="J126" s="136"/>
      <c r="K126" s="88">
        <v>0.08</v>
      </c>
      <c r="L126" s="94">
        <v>151.07</v>
      </c>
    </row>
    <row r="127" spans="1:12" ht="12.75" customHeight="1" x14ac:dyDescent="0.25">
      <c r="A127" s="285">
        <v>2012.1</v>
      </c>
      <c r="B127" s="182">
        <f t="shared" si="1"/>
        <v>3222.78</v>
      </c>
      <c r="C127" s="87">
        <v>573.35</v>
      </c>
      <c r="D127" s="150"/>
      <c r="E127" s="88">
        <v>222.53</v>
      </c>
      <c r="F127" s="136"/>
      <c r="G127" s="88">
        <v>1966.41</v>
      </c>
      <c r="H127" s="136"/>
      <c r="I127" s="88">
        <v>269.02</v>
      </c>
      <c r="J127" s="136"/>
      <c r="K127" s="88">
        <v>6.3</v>
      </c>
      <c r="L127" s="94">
        <v>185.17</v>
      </c>
    </row>
    <row r="128" spans="1:12" ht="12.75" customHeight="1" x14ac:dyDescent="0.25">
      <c r="A128" s="285">
        <v>2012.11</v>
      </c>
      <c r="B128" s="182">
        <f t="shared" si="1"/>
        <v>3207.92</v>
      </c>
      <c r="C128" s="87">
        <v>552.54</v>
      </c>
      <c r="D128" s="150"/>
      <c r="E128" s="88">
        <v>227.3</v>
      </c>
      <c r="F128" s="136"/>
      <c r="G128" s="88">
        <v>1932.37</v>
      </c>
      <c r="H128" s="136"/>
      <c r="I128" s="88">
        <v>324.76</v>
      </c>
      <c r="J128" s="136"/>
      <c r="K128" s="88">
        <v>1.21</v>
      </c>
      <c r="L128" s="94">
        <v>169.74</v>
      </c>
    </row>
    <row r="129" spans="1:12" ht="12.75" customHeight="1" x14ac:dyDescent="0.25">
      <c r="A129" s="285">
        <v>2012.12</v>
      </c>
      <c r="B129" s="182">
        <f t="shared" si="1"/>
        <v>4930.87</v>
      </c>
      <c r="C129" s="87">
        <v>732.2</v>
      </c>
      <c r="D129" s="150"/>
      <c r="E129" s="88">
        <v>318.73</v>
      </c>
      <c r="F129" s="136"/>
      <c r="G129" s="88">
        <v>2920.77</v>
      </c>
      <c r="H129" s="136"/>
      <c r="I129" s="88">
        <v>640.91</v>
      </c>
      <c r="J129" s="136"/>
      <c r="K129" s="88">
        <v>21.77</v>
      </c>
      <c r="L129" s="94">
        <v>296.49</v>
      </c>
    </row>
    <row r="130" spans="1:12" ht="12.75" customHeight="1" x14ac:dyDescent="0.25">
      <c r="A130" s="285">
        <v>2013.01</v>
      </c>
      <c r="B130" s="182">
        <f t="shared" si="1"/>
        <v>2996.9500000000003</v>
      </c>
      <c r="C130" s="87">
        <v>553.44000000000005</v>
      </c>
      <c r="D130" s="150"/>
      <c r="E130" s="88">
        <v>225.1</v>
      </c>
      <c r="F130" s="136"/>
      <c r="G130" s="88">
        <v>1821.59</v>
      </c>
      <c r="H130" s="136"/>
      <c r="I130" s="88">
        <v>266.72000000000003</v>
      </c>
      <c r="J130" s="136"/>
      <c r="K130" s="88">
        <v>0.45</v>
      </c>
      <c r="L130" s="94">
        <v>129.65</v>
      </c>
    </row>
    <row r="131" spans="1:12" ht="12.75" customHeight="1" x14ac:dyDescent="0.25">
      <c r="A131" s="285">
        <v>2013.02</v>
      </c>
      <c r="B131" s="182">
        <f t="shared" si="1"/>
        <v>2968.38</v>
      </c>
      <c r="C131" s="87">
        <v>604.87</v>
      </c>
      <c r="D131" s="150"/>
      <c r="E131" s="88">
        <v>225.68</v>
      </c>
      <c r="F131" s="136"/>
      <c r="G131" s="88">
        <v>1778.51</v>
      </c>
      <c r="H131" s="136"/>
      <c r="I131" s="88">
        <v>229.28</v>
      </c>
      <c r="J131" s="136"/>
      <c r="K131" s="88">
        <v>0.08</v>
      </c>
      <c r="L131" s="94">
        <v>129.96</v>
      </c>
    </row>
    <row r="132" spans="1:12" ht="12.75" customHeight="1" x14ac:dyDescent="0.25">
      <c r="A132" s="285">
        <v>2013.03</v>
      </c>
      <c r="B132" s="182">
        <f t="shared" si="1"/>
        <v>3624.2200000000003</v>
      </c>
      <c r="C132" s="87">
        <v>606.20000000000005</v>
      </c>
      <c r="D132" s="150"/>
      <c r="E132" s="88">
        <v>287.47000000000003</v>
      </c>
      <c r="F132" s="136"/>
      <c r="G132" s="88">
        <v>2109.0500000000002</v>
      </c>
      <c r="H132" s="136"/>
      <c r="I132" s="88">
        <v>381.75</v>
      </c>
      <c r="J132" s="136"/>
      <c r="K132" s="88">
        <v>2.66</v>
      </c>
      <c r="L132" s="94">
        <v>237.09</v>
      </c>
    </row>
    <row r="133" spans="1:12" ht="12.75" customHeight="1" x14ac:dyDescent="0.25">
      <c r="A133" s="285">
        <v>2013.04</v>
      </c>
      <c r="B133" s="182">
        <f t="shared" si="1"/>
        <v>3757.1000000000004</v>
      </c>
      <c r="C133" s="87">
        <v>608.67999999999995</v>
      </c>
      <c r="D133" s="150"/>
      <c r="E133" s="88">
        <v>263.08999999999997</v>
      </c>
      <c r="F133" s="136"/>
      <c r="G133" s="88">
        <v>2275.36</v>
      </c>
      <c r="H133" s="136"/>
      <c r="I133" s="88">
        <v>346.76</v>
      </c>
      <c r="J133" s="136"/>
      <c r="K133" s="88">
        <v>5.85</v>
      </c>
      <c r="L133" s="94">
        <v>257.36</v>
      </c>
    </row>
    <row r="134" spans="1:12" ht="12.75" customHeight="1" x14ac:dyDescent="0.25">
      <c r="A134" s="285">
        <v>2013.05</v>
      </c>
      <c r="B134" s="182">
        <f t="shared" si="1"/>
        <v>3801.63</v>
      </c>
      <c r="C134" s="87">
        <v>726.72</v>
      </c>
      <c r="D134" s="150"/>
      <c r="E134" s="88">
        <v>272.8</v>
      </c>
      <c r="F134" s="136"/>
      <c r="G134" s="88">
        <v>2327.4299999999998</v>
      </c>
      <c r="H134" s="136"/>
      <c r="I134" s="88">
        <v>309.17</v>
      </c>
      <c r="J134" s="136"/>
      <c r="K134" s="88">
        <v>0.46</v>
      </c>
      <c r="L134" s="94">
        <v>165.05</v>
      </c>
    </row>
    <row r="135" spans="1:12" ht="12.75" customHeight="1" x14ac:dyDescent="0.25">
      <c r="A135" s="285">
        <v>2013.06</v>
      </c>
      <c r="B135" s="182">
        <f t="shared" si="1"/>
        <v>4896.8999999999996</v>
      </c>
      <c r="C135" s="87">
        <v>819.1</v>
      </c>
      <c r="D135" s="150"/>
      <c r="E135" s="88">
        <v>385.06</v>
      </c>
      <c r="F135" s="136"/>
      <c r="G135" s="88">
        <v>3025.59</v>
      </c>
      <c r="H135" s="136"/>
      <c r="I135" s="88">
        <v>362.78</v>
      </c>
      <c r="J135" s="136"/>
      <c r="K135" s="88">
        <v>2.4</v>
      </c>
      <c r="L135" s="94">
        <v>301.97000000000003</v>
      </c>
    </row>
    <row r="136" spans="1:12" ht="12.75" customHeight="1" x14ac:dyDescent="0.25">
      <c r="A136" s="285">
        <v>2013.07</v>
      </c>
      <c r="B136" s="182">
        <f t="shared" si="1"/>
        <v>4134.42</v>
      </c>
      <c r="C136" s="87">
        <v>726.67</v>
      </c>
      <c r="D136" s="150"/>
      <c r="E136" s="88">
        <v>293.29000000000002</v>
      </c>
      <c r="F136" s="136"/>
      <c r="G136" s="88">
        <v>2496.33</v>
      </c>
      <c r="H136" s="136"/>
      <c r="I136" s="88">
        <v>392.42</v>
      </c>
      <c r="J136" s="136"/>
      <c r="K136" s="88">
        <v>2.1</v>
      </c>
      <c r="L136" s="94">
        <v>223.61</v>
      </c>
    </row>
    <row r="137" spans="1:12" ht="12.75" customHeight="1" x14ac:dyDescent="0.25">
      <c r="A137" s="285">
        <v>2013.08</v>
      </c>
      <c r="B137" s="182">
        <f t="shared" si="1"/>
        <v>4304.51</v>
      </c>
      <c r="C137" s="87">
        <v>724.75</v>
      </c>
      <c r="D137" s="150"/>
      <c r="E137" s="88">
        <v>294.11</v>
      </c>
      <c r="F137" s="136"/>
      <c r="G137" s="88">
        <v>2543.48</v>
      </c>
      <c r="H137" s="136"/>
      <c r="I137" s="88">
        <v>479.1</v>
      </c>
      <c r="J137" s="136"/>
      <c r="K137" s="88">
        <v>4.34</v>
      </c>
      <c r="L137" s="94">
        <v>258.73</v>
      </c>
    </row>
    <row r="138" spans="1:12" ht="12.75" customHeight="1" x14ac:dyDescent="0.25">
      <c r="A138" s="285">
        <v>2013.09</v>
      </c>
      <c r="B138" s="182">
        <f t="shared" si="1"/>
        <v>4252.1499999999996</v>
      </c>
      <c r="C138" s="87">
        <v>728.12</v>
      </c>
      <c r="D138" s="150"/>
      <c r="E138" s="88">
        <v>346.27</v>
      </c>
      <c r="F138" s="136"/>
      <c r="G138" s="88">
        <v>2470.25</v>
      </c>
      <c r="H138" s="136"/>
      <c r="I138" s="88">
        <v>472.64</v>
      </c>
      <c r="J138" s="136"/>
      <c r="K138" s="88">
        <v>6.93</v>
      </c>
      <c r="L138" s="94">
        <v>227.94</v>
      </c>
    </row>
    <row r="139" spans="1:12" ht="12.75" customHeight="1" x14ac:dyDescent="0.25">
      <c r="A139" s="285">
        <v>2013.1</v>
      </c>
      <c r="B139" s="182">
        <f t="shared" si="1"/>
        <v>4587.8599999999997</v>
      </c>
      <c r="C139" s="87">
        <v>719.49</v>
      </c>
      <c r="D139" s="150"/>
      <c r="E139" s="88">
        <v>349.24</v>
      </c>
      <c r="F139" s="136"/>
      <c r="G139" s="88">
        <v>2596.83</v>
      </c>
      <c r="H139" s="136"/>
      <c r="I139" s="88">
        <v>487.56</v>
      </c>
      <c r="J139" s="136"/>
      <c r="K139" s="88">
        <v>8.91</v>
      </c>
      <c r="L139" s="94">
        <v>425.83</v>
      </c>
    </row>
    <row r="140" spans="1:12" ht="12.75" customHeight="1" x14ac:dyDescent="0.25">
      <c r="A140" s="285">
        <v>2013.11</v>
      </c>
      <c r="B140" s="182">
        <f t="shared" si="1"/>
        <v>4342.1000000000004</v>
      </c>
      <c r="C140" s="87">
        <v>751.49</v>
      </c>
      <c r="D140" s="150"/>
      <c r="E140" s="88">
        <v>328.91</v>
      </c>
      <c r="F140" s="136"/>
      <c r="G140" s="88">
        <v>2607.12</v>
      </c>
      <c r="H140" s="136"/>
      <c r="I140" s="88">
        <v>360.21</v>
      </c>
      <c r="J140" s="136"/>
      <c r="K140" s="88">
        <v>6.08</v>
      </c>
      <c r="L140" s="94">
        <v>288.29000000000002</v>
      </c>
    </row>
    <row r="141" spans="1:12" ht="12.75" customHeight="1" x14ac:dyDescent="0.25">
      <c r="A141" s="285">
        <v>2013.12</v>
      </c>
      <c r="B141" s="182">
        <f t="shared" ref="B141:B204" si="2">SUM(C141,E141,G141,I141,K141:L141)</f>
        <v>3852.77</v>
      </c>
      <c r="C141" s="87">
        <v>999.72</v>
      </c>
      <c r="D141" s="150"/>
      <c r="E141" s="88">
        <v>508.5</v>
      </c>
      <c r="F141" s="136"/>
      <c r="G141" s="88">
        <v>1082.97</v>
      </c>
      <c r="H141" s="136"/>
      <c r="I141" s="88">
        <v>697.97</v>
      </c>
      <c r="J141" s="136"/>
      <c r="K141" s="88">
        <v>188.76</v>
      </c>
      <c r="L141" s="94">
        <v>374.85</v>
      </c>
    </row>
    <row r="142" spans="1:12" ht="12.75" customHeight="1" x14ac:dyDescent="0.25">
      <c r="A142" s="285">
        <v>2014.01</v>
      </c>
      <c r="B142" s="182">
        <f t="shared" si="2"/>
        <v>3996.6</v>
      </c>
      <c r="C142" s="87">
        <v>706.95</v>
      </c>
      <c r="D142" s="150"/>
      <c r="E142" s="88">
        <v>390.34</v>
      </c>
      <c r="F142" s="136"/>
      <c r="G142" s="88">
        <v>2380.96</v>
      </c>
      <c r="H142" s="136"/>
      <c r="I142" s="88">
        <v>321.14</v>
      </c>
      <c r="J142" s="136"/>
      <c r="K142" s="88">
        <v>10.25</v>
      </c>
      <c r="L142" s="94">
        <v>186.96</v>
      </c>
    </row>
    <row r="143" spans="1:12" ht="12.75" customHeight="1" x14ac:dyDescent="0.25">
      <c r="A143" s="285">
        <v>2014.02</v>
      </c>
      <c r="B143" s="182">
        <f t="shared" si="2"/>
        <v>4387.01</v>
      </c>
      <c r="C143" s="87">
        <v>938.31</v>
      </c>
      <c r="D143" s="150"/>
      <c r="E143" s="88">
        <v>388.31</v>
      </c>
      <c r="F143" s="136"/>
      <c r="G143" s="88">
        <v>2470.8200000000002</v>
      </c>
      <c r="H143" s="136"/>
      <c r="I143" s="88">
        <v>339.57</v>
      </c>
      <c r="J143" s="136"/>
      <c r="K143" s="88">
        <v>1.63</v>
      </c>
      <c r="L143" s="94">
        <v>248.37</v>
      </c>
    </row>
    <row r="144" spans="1:12" ht="12.75" customHeight="1" x14ac:dyDescent="0.25">
      <c r="A144" s="285">
        <v>2014.03</v>
      </c>
      <c r="B144" s="182">
        <f t="shared" si="2"/>
        <v>5307.86</v>
      </c>
      <c r="C144" s="87">
        <v>830.98</v>
      </c>
      <c r="D144" s="150"/>
      <c r="E144" s="88">
        <v>421.6</v>
      </c>
      <c r="F144" s="136"/>
      <c r="G144" s="88">
        <v>3142.83</v>
      </c>
      <c r="H144" s="136"/>
      <c r="I144" s="88">
        <v>500.36</v>
      </c>
      <c r="J144" s="136"/>
      <c r="K144" s="88">
        <v>1.76</v>
      </c>
      <c r="L144" s="94">
        <v>410.33</v>
      </c>
    </row>
    <row r="145" spans="1:12" ht="12.75" customHeight="1" x14ac:dyDescent="0.25">
      <c r="A145" s="285">
        <v>2014.04</v>
      </c>
      <c r="B145" s="182">
        <f t="shared" si="2"/>
        <v>5655.3090000000002</v>
      </c>
      <c r="C145" s="87">
        <v>989.21</v>
      </c>
      <c r="D145" s="150"/>
      <c r="E145" s="88">
        <v>464.68900000000002</v>
      </c>
      <c r="F145" s="136"/>
      <c r="G145" s="88">
        <v>3353.1460000000002</v>
      </c>
      <c r="H145" s="136"/>
      <c r="I145" s="88">
        <v>551.84699999999998</v>
      </c>
      <c r="J145" s="136"/>
      <c r="K145" s="88">
        <v>6.8719999999999999</v>
      </c>
      <c r="L145" s="94">
        <v>289.54500000000002</v>
      </c>
    </row>
    <row r="146" spans="1:12" ht="12.75" customHeight="1" x14ac:dyDescent="0.25">
      <c r="A146" s="285">
        <v>2014.05</v>
      </c>
      <c r="B146" s="182">
        <f t="shared" si="2"/>
        <v>5465.3040000000001</v>
      </c>
      <c r="C146" s="87">
        <v>982.28399999999999</v>
      </c>
      <c r="D146" s="150"/>
      <c r="E146" s="88">
        <v>415.00099999999998</v>
      </c>
      <c r="F146" s="136"/>
      <c r="G146" s="88">
        <v>3277.8130000000001</v>
      </c>
      <c r="H146" s="136"/>
      <c r="I146" s="88">
        <v>508.79500000000002</v>
      </c>
      <c r="J146" s="136"/>
      <c r="K146" s="88">
        <v>1.367</v>
      </c>
      <c r="L146" s="94">
        <v>280.04399999999998</v>
      </c>
    </row>
    <row r="147" spans="1:12" ht="12.75" customHeight="1" x14ac:dyDescent="0.25">
      <c r="A147" s="285">
        <v>2014.06</v>
      </c>
      <c r="B147" s="182">
        <f t="shared" si="2"/>
        <v>6796.2430000000013</v>
      </c>
      <c r="C147" s="87">
        <v>1104.3430000000001</v>
      </c>
      <c r="D147" s="150"/>
      <c r="E147" s="88">
        <v>600.54399999999998</v>
      </c>
      <c r="F147" s="136"/>
      <c r="G147" s="88">
        <v>4176.9549999999999</v>
      </c>
      <c r="H147" s="136"/>
      <c r="I147" s="88">
        <v>499.91300000000001</v>
      </c>
      <c r="J147" s="136"/>
      <c r="K147" s="88">
        <v>9.2200000000000006</v>
      </c>
      <c r="L147" s="94">
        <v>405.26799999999997</v>
      </c>
    </row>
    <row r="148" spans="1:12" ht="12.75" customHeight="1" x14ac:dyDescent="0.25">
      <c r="A148" s="285">
        <v>2014.07</v>
      </c>
      <c r="B148" s="182">
        <f t="shared" si="2"/>
        <v>5752.0299999999988</v>
      </c>
      <c r="C148" s="87">
        <v>998.053</v>
      </c>
      <c r="D148" s="150"/>
      <c r="E148" s="88">
        <v>455.43200000000002</v>
      </c>
      <c r="F148" s="136"/>
      <c r="G148" s="88">
        <v>3499.3069999999998</v>
      </c>
      <c r="H148" s="136"/>
      <c r="I148" s="88">
        <v>535.88300000000004</v>
      </c>
      <c r="J148" s="136"/>
      <c r="K148" s="88">
        <v>4.0519999999999996</v>
      </c>
      <c r="L148" s="94">
        <v>259.303</v>
      </c>
    </row>
    <row r="149" spans="1:12" ht="12.75" customHeight="1" x14ac:dyDescent="0.25">
      <c r="A149" s="285">
        <v>2014.08</v>
      </c>
      <c r="B149" s="182">
        <f t="shared" si="2"/>
        <v>5655.3090000000002</v>
      </c>
      <c r="C149" s="87">
        <v>989.21</v>
      </c>
      <c r="D149" s="150"/>
      <c r="E149" s="88">
        <v>464.68900000000002</v>
      </c>
      <c r="F149" s="136"/>
      <c r="G149" s="88">
        <v>3353.1460000000002</v>
      </c>
      <c r="H149" s="136"/>
      <c r="I149" s="88">
        <v>551.84699999999998</v>
      </c>
      <c r="J149" s="136"/>
      <c r="K149" s="88">
        <v>6.8719999999999999</v>
      </c>
      <c r="L149" s="94">
        <v>289.54500000000002</v>
      </c>
    </row>
    <row r="150" spans="1:12" ht="12.75" customHeight="1" x14ac:dyDescent="0.25">
      <c r="A150" s="285">
        <v>2014.09</v>
      </c>
      <c r="B150" s="182">
        <f t="shared" si="2"/>
        <v>5818.6080000000002</v>
      </c>
      <c r="C150" s="87">
        <v>948.36300000000006</v>
      </c>
      <c r="D150" s="150"/>
      <c r="E150" s="88">
        <v>508.678</v>
      </c>
      <c r="F150" s="136"/>
      <c r="G150" s="88">
        <v>3429.1550000000002</v>
      </c>
      <c r="H150" s="136"/>
      <c r="I150" s="88">
        <v>547.74800000000005</v>
      </c>
      <c r="J150" s="136"/>
      <c r="K150" s="88">
        <v>30.314</v>
      </c>
      <c r="L150" s="94">
        <v>354.35</v>
      </c>
    </row>
    <row r="151" spans="1:12" ht="12.75" customHeight="1" x14ac:dyDescent="0.25">
      <c r="A151" s="285">
        <v>2014.1</v>
      </c>
      <c r="B151" s="182">
        <f t="shared" si="2"/>
        <v>6137.0559999999996</v>
      </c>
      <c r="C151" s="87">
        <v>1034.444</v>
      </c>
      <c r="D151" s="150"/>
      <c r="E151" s="88">
        <v>467.03500000000003</v>
      </c>
      <c r="F151" s="136"/>
      <c r="G151" s="88">
        <v>3717.348</v>
      </c>
      <c r="H151" s="136"/>
      <c r="I151" s="88">
        <v>593.70799999999997</v>
      </c>
      <c r="J151" s="136"/>
      <c r="K151" s="88">
        <v>5.3559999999999999</v>
      </c>
      <c r="L151" s="94">
        <v>319.16500000000002</v>
      </c>
    </row>
    <row r="152" spans="1:12" ht="12.75" customHeight="1" x14ac:dyDescent="0.25">
      <c r="A152" s="285">
        <v>2014.11</v>
      </c>
      <c r="B152" s="182">
        <f t="shared" si="2"/>
        <v>6070.4179999999997</v>
      </c>
      <c r="C152" s="87">
        <v>1081.2719999999999</v>
      </c>
      <c r="D152" s="150"/>
      <c r="E152" s="88">
        <v>548.61400000000003</v>
      </c>
      <c r="F152" s="136"/>
      <c r="G152" s="88">
        <v>3521.2829999999999</v>
      </c>
      <c r="H152" s="136"/>
      <c r="I152" s="88">
        <v>543.46799999999996</v>
      </c>
      <c r="J152" s="136"/>
      <c r="K152" s="88">
        <v>3.7519999999999998</v>
      </c>
      <c r="L152" s="94">
        <v>372.029</v>
      </c>
    </row>
    <row r="153" spans="1:12" ht="12.75" customHeight="1" x14ac:dyDescent="0.25">
      <c r="A153" s="285">
        <v>2014.12</v>
      </c>
      <c r="B153" s="182">
        <f t="shared" si="2"/>
        <v>9424.4399999999987</v>
      </c>
      <c r="C153" s="87">
        <v>1316.72</v>
      </c>
      <c r="D153" s="150"/>
      <c r="E153" s="88">
        <v>732.59</v>
      </c>
      <c r="F153" s="136"/>
      <c r="G153" s="88">
        <v>5812.23</v>
      </c>
      <c r="H153" s="136"/>
      <c r="I153" s="88">
        <v>931.69</v>
      </c>
      <c r="J153" s="136"/>
      <c r="K153" s="88">
        <v>15.17</v>
      </c>
      <c r="L153" s="94">
        <v>616.04</v>
      </c>
    </row>
    <row r="154" spans="1:12" ht="12.75" customHeight="1" x14ac:dyDescent="0.25">
      <c r="A154" s="285">
        <v>2015.01</v>
      </c>
      <c r="B154" s="182">
        <f t="shared" si="2"/>
        <v>5490.4980000000005</v>
      </c>
      <c r="C154" s="87">
        <v>1084.289</v>
      </c>
      <c r="D154" s="150"/>
      <c r="E154" s="88">
        <v>520.30799999999999</v>
      </c>
      <c r="F154" s="136"/>
      <c r="G154" s="88">
        <v>3225.22</v>
      </c>
      <c r="H154" s="136"/>
      <c r="I154" s="88">
        <v>426.077</v>
      </c>
      <c r="J154" s="136"/>
      <c r="K154" s="88">
        <v>5.0999999999999997E-2</v>
      </c>
      <c r="L154" s="94">
        <v>234.553</v>
      </c>
    </row>
    <row r="155" spans="1:12" ht="12.75" customHeight="1" x14ac:dyDescent="0.25">
      <c r="A155" s="285">
        <v>2015.02</v>
      </c>
      <c r="B155" s="182">
        <f t="shared" si="2"/>
        <v>5690.6349999999993</v>
      </c>
      <c r="C155" s="87">
        <v>1054.694</v>
      </c>
      <c r="D155" s="150"/>
      <c r="E155" s="88">
        <v>506.94900000000001</v>
      </c>
      <c r="F155" s="136"/>
      <c r="G155" s="88">
        <v>3315.6039999999998</v>
      </c>
      <c r="H155" s="136"/>
      <c r="I155" s="88">
        <v>493.23500000000001</v>
      </c>
      <c r="J155" s="136"/>
      <c r="K155" s="88">
        <v>5.0000000000000001E-3</v>
      </c>
      <c r="L155" s="94">
        <v>320.14800000000002</v>
      </c>
    </row>
    <row r="156" spans="1:12" ht="12.75" customHeight="1" x14ac:dyDescent="0.25">
      <c r="A156" s="285">
        <v>2015.03</v>
      </c>
      <c r="B156" s="182">
        <f t="shared" si="2"/>
        <v>6499.8899999999994</v>
      </c>
      <c r="C156" s="87">
        <v>1087.3800000000001</v>
      </c>
      <c r="D156" s="150"/>
      <c r="E156" s="88">
        <v>684.64</v>
      </c>
      <c r="F156" s="136"/>
      <c r="G156" s="88">
        <v>3618.58</v>
      </c>
      <c r="H156" s="136"/>
      <c r="I156" s="88">
        <v>628.9</v>
      </c>
      <c r="J156" s="136"/>
      <c r="K156" s="88">
        <v>10.66</v>
      </c>
      <c r="L156" s="94">
        <v>469.73</v>
      </c>
    </row>
    <row r="157" spans="1:12" ht="12.75" customHeight="1" x14ac:dyDescent="0.25">
      <c r="A157" s="285">
        <v>2015.04</v>
      </c>
      <c r="B157" s="182">
        <f t="shared" si="2"/>
        <v>8348.27</v>
      </c>
      <c r="C157" s="87">
        <v>1348.23</v>
      </c>
      <c r="D157" s="150"/>
      <c r="E157" s="88">
        <v>616.86</v>
      </c>
      <c r="F157" s="136"/>
      <c r="G157" s="88">
        <v>4822.66</v>
      </c>
      <c r="H157" s="136"/>
      <c r="I157" s="88">
        <v>682.99</v>
      </c>
      <c r="J157" s="136"/>
      <c r="K157" s="88">
        <v>5.25</v>
      </c>
      <c r="L157" s="94">
        <v>872.28</v>
      </c>
    </row>
    <row r="158" spans="1:12" ht="12.75" customHeight="1" x14ac:dyDescent="0.25">
      <c r="A158" s="285">
        <v>2015.05</v>
      </c>
      <c r="B158" s="182">
        <f t="shared" si="2"/>
        <v>7682.1999999999989</v>
      </c>
      <c r="C158" s="87">
        <v>1366.24</v>
      </c>
      <c r="D158" s="150"/>
      <c r="E158" s="88">
        <v>730.71</v>
      </c>
      <c r="F158" s="136"/>
      <c r="G158" s="88">
        <v>4557.33</v>
      </c>
      <c r="H158" s="136"/>
      <c r="I158" s="88">
        <v>647.65</v>
      </c>
      <c r="J158" s="136"/>
      <c r="K158" s="88">
        <v>1.04</v>
      </c>
      <c r="L158" s="94">
        <v>379.23</v>
      </c>
    </row>
    <row r="159" spans="1:12" ht="12.75" customHeight="1" x14ac:dyDescent="0.25">
      <c r="A159" s="285">
        <v>2015.06</v>
      </c>
      <c r="B159" s="182">
        <f t="shared" si="2"/>
        <v>9554.2799999999988</v>
      </c>
      <c r="C159" s="87">
        <v>1587.03</v>
      </c>
      <c r="D159" s="150"/>
      <c r="E159" s="88">
        <v>932.09</v>
      </c>
      <c r="F159" s="136"/>
      <c r="G159" s="88">
        <v>5738.89</v>
      </c>
      <c r="H159" s="136"/>
      <c r="I159" s="88">
        <v>687.29</v>
      </c>
      <c r="J159" s="136"/>
      <c r="K159" s="88">
        <v>4.42</v>
      </c>
      <c r="L159" s="94">
        <v>604.55999999999995</v>
      </c>
    </row>
    <row r="160" spans="1:12" ht="12.75" customHeight="1" x14ac:dyDescent="0.25">
      <c r="A160" s="285">
        <v>2015.07</v>
      </c>
      <c r="B160" s="182">
        <f t="shared" si="2"/>
        <v>8343.9999999999982</v>
      </c>
      <c r="C160" s="87">
        <v>1374.5</v>
      </c>
      <c r="D160" s="150"/>
      <c r="E160" s="88">
        <v>766.03</v>
      </c>
      <c r="F160" s="136"/>
      <c r="G160" s="88">
        <v>4706.74</v>
      </c>
      <c r="H160" s="136"/>
      <c r="I160" s="88">
        <v>874.7</v>
      </c>
      <c r="J160" s="136"/>
      <c r="K160" s="88">
        <v>11.73</v>
      </c>
      <c r="L160" s="94">
        <v>610.29999999999995</v>
      </c>
    </row>
    <row r="161" spans="1:12" ht="12.75" customHeight="1" x14ac:dyDescent="0.25">
      <c r="A161" s="285">
        <v>2015.08</v>
      </c>
      <c r="B161" s="182">
        <f t="shared" si="2"/>
        <v>7911.98</v>
      </c>
      <c r="C161" s="87">
        <v>1369.57</v>
      </c>
      <c r="D161" s="150"/>
      <c r="E161" s="88">
        <v>778.28</v>
      </c>
      <c r="F161" s="136"/>
      <c r="G161" s="88">
        <v>4605.7299999999996</v>
      </c>
      <c r="H161" s="136"/>
      <c r="I161" s="88">
        <v>674.56</v>
      </c>
      <c r="J161" s="136"/>
      <c r="K161" s="88">
        <v>17.920000000000002</v>
      </c>
      <c r="L161" s="94">
        <v>465.92</v>
      </c>
    </row>
    <row r="162" spans="1:12" ht="12.75" customHeight="1" x14ac:dyDescent="0.25">
      <c r="A162" s="285">
        <v>2015.09</v>
      </c>
      <c r="B162" s="182">
        <f t="shared" si="2"/>
        <v>8286.16</v>
      </c>
      <c r="C162" s="87">
        <v>1253.75</v>
      </c>
      <c r="D162" s="150"/>
      <c r="E162" s="88">
        <v>817.02</v>
      </c>
      <c r="F162" s="136"/>
      <c r="G162" s="88">
        <v>4851.46</v>
      </c>
      <c r="H162" s="136"/>
      <c r="I162" s="88">
        <v>862.07</v>
      </c>
      <c r="J162" s="136"/>
      <c r="K162" s="88">
        <v>7.21</v>
      </c>
      <c r="L162" s="94">
        <v>494.65</v>
      </c>
    </row>
    <row r="163" spans="1:12" ht="12.75" customHeight="1" x14ac:dyDescent="0.25">
      <c r="A163" s="285">
        <v>2015.1</v>
      </c>
      <c r="B163" s="182">
        <f t="shared" si="2"/>
        <v>8172.99</v>
      </c>
      <c r="C163" s="87">
        <v>1389.64</v>
      </c>
      <c r="D163" s="150"/>
      <c r="E163" s="88">
        <v>799.19</v>
      </c>
      <c r="F163" s="136"/>
      <c r="G163" s="88">
        <v>4650.21</v>
      </c>
      <c r="H163" s="136"/>
      <c r="I163" s="88">
        <v>761.15</v>
      </c>
      <c r="J163" s="136"/>
      <c r="K163" s="88">
        <v>7.58</v>
      </c>
      <c r="L163" s="94">
        <v>565.22</v>
      </c>
    </row>
    <row r="164" spans="1:12" ht="12.75" customHeight="1" x14ac:dyDescent="0.25">
      <c r="A164" s="285">
        <v>2015.11</v>
      </c>
      <c r="B164" s="182">
        <f t="shared" si="2"/>
        <v>8755.1200000000008</v>
      </c>
      <c r="C164" s="87">
        <v>1300.23</v>
      </c>
      <c r="D164" s="150"/>
      <c r="E164" s="88">
        <v>738.99</v>
      </c>
      <c r="F164" s="136"/>
      <c r="G164" s="88">
        <v>4876.84</v>
      </c>
      <c r="H164" s="136"/>
      <c r="I164" s="88">
        <v>620.05999999999995</v>
      </c>
      <c r="J164" s="136"/>
      <c r="K164" s="88">
        <v>9.7899999999999991</v>
      </c>
      <c r="L164" s="94">
        <v>1209.21</v>
      </c>
    </row>
    <row r="165" spans="1:12" ht="12.75" customHeight="1" x14ac:dyDescent="0.25">
      <c r="A165" s="285">
        <v>2015.12</v>
      </c>
      <c r="B165" s="182">
        <f t="shared" si="2"/>
        <v>11912.235000000001</v>
      </c>
      <c r="C165" s="87">
        <v>1926.829</v>
      </c>
      <c r="D165" s="150"/>
      <c r="E165" s="88">
        <v>1071.393</v>
      </c>
      <c r="F165" s="136"/>
      <c r="G165" s="88">
        <v>7854.1750000000002</v>
      </c>
      <c r="H165" s="136"/>
      <c r="I165" s="88">
        <v>990.38400000000001</v>
      </c>
      <c r="J165" s="136"/>
      <c r="K165" s="88">
        <v>75.090999999999994</v>
      </c>
      <c r="L165" s="94">
        <v>-5.6369999999999996</v>
      </c>
    </row>
    <row r="166" spans="1:12" ht="12.75" customHeight="1" x14ac:dyDescent="0.25">
      <c r="A166" s="285">
        <v>2016.01</v>
      </c>
      <c r="B166" s="182">
        <f t="shared" si="2"/>
        <v>8863.5300000000007</v>
      </c>
      <c r="C166" s="87">
        <v>1638.68</v>
      </c>
      <c r="D166" s="150"/>
      <c r="E166" s="88">
        <v>677.96</v>
      </c>
      <c r="F166" s="136"/>
      <c r="G166" s="88">
        <v>4683.3</v>
      </c>
      <c r="H166" s="136"/>
      <c r="I166" s="88">
        <v>548.4</v>
      </c>
      <c r="J166" s="136"/>
      <c r="K166" s="88">
        <v>1.37</v>
      </c>
      <c r="L166" s="94">
        <v>1313.82</v>
      </c>
    </row>
    <row r="167" spans="1:12" ht="12.75" customHeight="1" x14ac:dyDescent="0.25">
      <c r="A167" s="285">
        <v>2016.02</v>
      </c>
      <c r="B167" s="182">
        <f t="shared" si="2"/>
        <v>7427.3</v>
      </c>
      <c r="C167" s="87">
        <v>1483.04</v>
      </c>
      <c r="D167" s="150"/>
      <c r="E167" s="88">
        <v>721.38</v>
      </c>
      <c r="F167" s="136"/>
      <c r="G167" s="88">
        <v>4298.2</v>
      </c>
      <c r="H167" s="136"/>
      <c r="I167" s="88">
        <v>557.99</v>
      </c>
      <c r="J167" s="136"/>
      <c r="K167" s="88">
        <v>4.38</v>
      </c>
      <c r="L167" s="94">
        <v>362.31</v>
      </c>
    </row>
    <row r="168" spans="1:12" ht="12.75" customHeight="1" x14ac:dyDescent="0.25">
      <c r="A168" s="285">
        <v>2016.03</v>
      </c>
      <c r="B168" s="182">
        <f t="shared" si="2"/>
        <v>9627.16</v>
      </c>
      <c r="C168" s="87">
        <v>1583.24</v>
      </c>
      <c r="D168" s="150"/>
      <c r="E168" s="88">
        <v>906.57</v>
      </c>
      <c r="F168" s="136"/>
      <c r="G168" s="88">
        <v>5572.51</v>
      </c>
      <c r="H168" s="136"/>
      <c r="I168" s="88">
        <v>962.72</v>
      </c>
      <c r="J168" s="136"/>
      <c r="K168" s="88">
        <v>14.51</v>
      </c>
      <c r="L168" s="94">
        <v>587.61</v>
      </c>
    </row>
    <row r="169" spans="1:12" ht="12.75" customHeight="1" x14ac:dyDescent="0.25">
      <c r="A169" s="285">
        <v>2016.04</v>
      </c>
      <c r="B169" s="182">
        <f t="shared" si="2"/>
        <v>10039.740000000002</v>
      </c>
      <c r="C169" s="87">
        <v>1695.52</v>
      </c>
      <c r="D169" s="150"/>
      <c r="E169" s="88">
        <v>899.44</v>
      </c>
      <c r="F169" s="136"/>
      <c r="G169" s="88">
        <v>5712.54</v>
      </c>
      <c r="H169" s="136"/>
      <c r="I169" s="88">
        <v>874.2</v>
      </c>
      <c r="J169" s="136"/>
      <c r="K169" s="88">
        <v>30.42</v>
      </c>
      <c r="L169" s="94">
        <v>827.62</v>
      </c>
    </row>
    <row r="170" spans="1:12" ht="12.75" customHeight="1" x14ac:dyDescent="0.25">
      <c r="A170" s="285">
        <v>2016.05</v>
      </c>
      <c r="B170" s="182">
        <f t="shared" si="2"/>
        <v>9997.659999999998</v>
      </c>
      <c r="C170" s="87">
        <v>1707.08</v>
      </c>
      <c r="D170" s="150"/>
      <c r="E170" s="88">
        <v>911.29</v>
      </c>
      <c r="F170" s="136"/>
      <c r="G170" s="88">
        <v>5732.34</v>
      </c>
      <c r="H170" s="136"/>
      <c r="I170" s="88">
        <v>1026.17</v>
      </c>
      <c r="J170" s="136"/>
      <c r="K170" s="88">
        <v>35.630000000000003</v>
      </c>
      <c r="L170" s="94">
        <v>585.15</v>
      </c>
    </row>
    <row r="171" spans="1:12" ht="12.75" customHeight="1" x14ac:dyDescent="0.25">
      <c r="A171" s="285">
        <v>2016.06</v>
      </c>
      <c r="B171" s="182">
        <f t="shared" si="2"/>
        <v>13117.830000000002</v>
      </c>
      <c r="C171" s="87">
        <v>2360.9499999999998</v>
      </c>
      <c r="D171" s="150"/>
      <c r="E171" s="88">
        <v>1331.61</v>
      </c>
      <c r="F171" s="136"/>
      <c r="G171" s="88">
        <v>7444.8</v>
      </c>
      <c r="H171" s="136"/>
      <c r="I171" s="88">
        <v>1066.95</v>
      </c>
      <c r="J171" s="136"/>
      <c r="K171" s="88">
        <v>18.86</v>
      </c>
      <c r="L171" s="94">
        <v>894.66</v>
      </c>
    </row>
    <row r="172" spans="1:12" ht="12.75" customHeight="1" x14ac:dyDescent="0.25">
      <c r="A172" s="285">
        <v>2016.07</v>
      </c>
      <c r="B172" s="182">
        <f t="shared" si="2"/>
        <v>11103.710000000001</v>
      </c>
      <c r="C172" s="87">
        <v>1815.42</v>
      </c>
      <c r="D172" s="150"/>
      <c r="E172" s="88">
        <v>1045.0899999999999</v>
      </c>
      <c r="F172" s="136"/>
      <c r="G172" s="88">
        <v>6470.03</v>
      </c>
      <c r="H172" s="136"/>
      <c r="I172" s="88">
        <v>1140.6400000000001</v>
      </c>
      <c r="J172" s="136"/>
      <c r="K172" s="88">
        <v>20.66</v>
      </c>
      <c r="L172" s="94">
        <v>611.87</v>
      </c>
    </row>
    <row r="173" spans="1:12" ht="12.75" customHeight="1" x14ac:dyDescent="0.25">
      <c r="A173" s="285">
        <v>2016.08</v>
      </c>
      <c r="B173" s="182">
        <f t="shared" si="2"/>
        <v>11534.609999999999</v>
      </c>
      <c r="C173" s="87">
        <v>1882.02</v>
      </c>
      <c r="D173" s="150"/>
      <c r="E173" s="88">
        <v>1035.8699999999999</v>
      </c>
      <c r="F173" s="136"/>
      <c r="G173" s="88">
        <v>6600.75</v>
      </c>
      <c r="H173" s="136"/>
      <c r="I173" s="88">
        <v>1216.3</v>
      </c>
      <c r="J173" s="136"/>
      <c r="K173" s="88">
        <v>42.2</v>
      </c>
      <c r="L173" s="94">
        <v>757.47</v>
      </c>
    </row>
    <row r="174" spans="1:12" ht="12.75" customHeight="1" x14ac:dyDescent="0.25">
      <c r="A174" s="285">
        <v>2016.09</v>
      </c>
      <c r="B174" s="182">
        <f t="shared" si="2"/>
        <v>11312.37</v>
      </c>
      <c r="C174" s="87">
        <v>1755.17</v>
      </c>
      <c r="D174" s="150"/>
      <c r="E174" s="88">
        <v>1011.68</v>
      </c>
      <c r="F174" s="136"/>
      <c r="G174" s="88">
        <v>6228.59</v>
      </c>
      <c r="H174" s="136"/>
      <c r="I174" s="88">
        <v>1322.91</v>
      </c>
      <c r="J174" s="136"/>
      <c r="K174" s="88">
        <v>50.41</v>
      </c>
      <c r="L174" s="94">
        <v>943.61</v>
      </c>
    </row>
    <row r="175" spans="1:12" ht="12.75" customHeight="1" x14ac:dyDescent="0.25">
      <c r="A175" s="285">
        <v>2016.1</v>
      </c>
      <c r="B175" s="182">
        <f t="shared" si="2"/>
        <v>11267.88</v>
      </c>
      <c r="C175" s="87">
        <v>1858.88</v>
      </c>
      <c r="D175" s="150"/>
      <c r="E175" s="88">
        <v>1029.8900000000001</v>
      </c>
      <c r="F175" s="136"/>
      <c r="G175" s="88">
        <v>6515.9</v>
      </c>
      <c r="H175" s="136"/>
      <c r="I175" s="88">
        <v>1032.22</v>
      </c>
      <c r="J175" s="136"/>
      <c r="K175" s="88">
        <v>14.55</v>
      </c>
      <c r="L175" s="94">
        <v>816.44</v>
      </c>
    </row>
    <row r="176" spans="1:12" ht="12.75" customHeight="1" x14ac:dyDescent="0.25">
      <c r="A176" s="285">
        <v>2016.11</v>
      </c>
      <c r="B176" s="182">
        <f t="shared" si="2"/>
        <v>12489.46</v>
      </c>
      <c r="C176" s="87">
        <v>2042.96</v>
      </c>
      <c r="D176" s="150"/>
      <c r="E176" s="88">
        <v>997.3</v>
      </c>
      <c r="F176" s="136"/>
      <c r="G176" s="88">
        <v>6883.23</v>
      </c>
      <c r="H176" s="136"/>
      <c r="I176" s="88">
        <v>1549.8</v>
      </c>
      <c r="J176" s="136"/>
      <c r="K176" s="88">
        <v>62.32</v>
      </c>
      <c r="L176" s="94">
        <v>953.85</v>
      </c>
    </row>
    <row r="177" spans="1:12" ht="12.75" customHeight="1" x14ac:dyDescent="0.25">
      <c r="A177" s="285">
        <v>2016.12</v>
      </c>
      <c r="B177" s="182">
        <f t="shared" si="2"/>
        <v>18048.900000000001</v>
      </c>
      <c r="C177" s="87">
        <v>2667.77</v>
      </c>
      <c r="D177" s="150"/>
      <c r="E177" s="88">
        <v>1482.8</v>
      </c>
      <c r="F177" s="136"/>
      <c r="G177" s="88">
        <v>9632.34</v>
      </c>
      <c r="H177" s="136"/>
      <c r="I177" s="88">
        <v>2128.1</v>
      </c>
      <c r="J177" s="136"/>
      <c r="K177" s="88">
        <v>74.56</v>
      </c>
      <c r="L177" s="94">
        <v>2063.33</v>
      </c>
    </row>
    <row r="178" spans="1:12" ht="12.75" customHeight="1" x14ac:dyDescent="0.25">
      <c r="A178" s="285">
        <v>2017.01</v>
      </c>
      <c r="B178" s="182">
        <f t="shared" si="2"/>
        <v>11376.380000000001</v>
      </c>
      <c r="C178" s="87">
        <v>2291.84</v>
      </c>
      <c r="D178" s="150"/>
      <c r="E178" s="88">
        <v>996.87</v>
      </c>
      <c r="F178" s="136"/>
      <c r="G178" s="88">
        <v>6715.16</v>
      </c>
      <c r="H178" s="136"/>
      <c r="I178" s="88">
        <v>705.79</v>
      </c>
      <c r="J178" s="136"/>
      <c r="K178" s="88">
        <v>25.95</v>
      </c>
      <c r="L178" s="94">
        <v>640.77</v>
      </c>
    </row>
    <row r="179" spans="1:12" ht="12.75" customHeight="1" x14ac:dyDescent="0.25">
      <c r="A179" s="285">
        <v>2017.02</v>
      </c>
      <c r="B179" s="182">
        <f t="shared" si="2"/>
        <v>11834.61</v>
      </c>
      <c r="C179" s="87">
        <v>2308.41</v>
      </c>
      <c r="D179" s="150"/>
      <c r="E179" s="88">
        <v>1006.64</v>
      </c>
      <c r="F179" s="136"/>
      <c r="G179" s="88">
        <v>5772.65</v>
      </c>
      <c r="H179" s="136"/>
      <c r="I179" s="88">
        <v>1133.77</v>
      </c>
      <c r="J179" s="136"/>
      <c r="K179" s="88">
        <v>37.11</v>
      </c>
      <c r="L179" s="94">
        <v>1576.03</v>
      </c>
    </row>
    <row r="180" spans="1:12" ht="12.75" customHeight="1" x14ac:dyDescent="0.25">
      <c r="A180" s="285">
        <v>2017.03</v>
      </c>
      <c r="B180" s="182">
        <f t="shared" si="2"/>
        <v>12903.080000000002</v>
      </c>
      <c r="C180" s="87">
        <v>1992.95</v>
      </c>
      <c r="D180" s="150"/>
      <c r="E180" s="88">
        <v>1006.6</v>
      </c>
      <c r="F180" s="136"/>
      <c r="G180" s="88">
        <v>6906.31</v>
      </c>
      <c r="H180" s="136"/>
      <c r="I180" s="88">
        <v>1570.61</v>
      </c>
      <c r="J180" s="136"/>
      <c r="K180" s="88">
        <v>-9.42</v>
      </c>
      <c r="L180" s="94">
        <v>1436.03</v>
      </c>
    </row>
    <row r="181" spans="1:12" ht="12.75" customHeight="1" x14ac:dyDescent="0.25">
      <c r="A181" s="285">
        <v>2017.04</v>
      </c>
      <c r="B181" s="182">
        <f t="shared" si="2"/>
        <v>13606.88</v>
      </c>
      <c r="C181" s="87">
        <v>2005.81</v>
      </c>
      <c r="D181" s="150"/>
      <c r="E181" s="88">
        <v>1341.04</v>
      </c>
      <c r="F181" s="136"/>
      <c r="G181" s="88">
        <v>7416.21</v>
      </c>
      <c r="H181" s="136"/>
      <c r="I181" s="88">
        <v>1340.91</v>
      </c>
      <c r="J181" s="136"/>
      <c r="K181" s="88">
        <v>149.19</v>
      </c>
      <c r="L181" s="94">
        <v>1353.72</v>
      </c>
    </row>
    <row r="182" spans="1:12" ht="12.75" customHeight="1" x14ac:dyDescent="0.25">
      <c r="A182" s="285">
        <v>2017.05</v>
      </c>
      <c r="B182" s="182">
        <f t="shared" si="2"/>
        <v>15298.369999999999</v>
      </c>
      <c r="C182" s="87">
        <v>2442.8000000000002</v>
      </c>
      <c r="D182" s="150"/>
      <c r="E182" s="88">
        <v>1168.42</v>
      </c>
      <c r="F182" s="136"/>
      <c r="G182" s="88">
        <v>8998.48</v>
      </c>
      <c r="H182" s="136"/>
      <c r="I182" s="88">
        <v>1462.99</v>
      </c>
      <c r="J182" s="136"/>
      <c r="K182" s="88">
        <v>21.22</v>
      </c>
      <c r="L182" s="94">
        <v>1204.46</v>
      </c>
    </row>
    <row r="183" spans="1:12" ht="12.75" customHeight="1" x14ac:dyDescent="0.25">
      <c r="A183" s="285">
        <v>2017.06</v>
      </c>
      <c r="B183" s="182">
        <f t="shared" si="2"/>
        <v>18201.04</v>
      </c>
      <c r="C183" s="87">
        <v>2893.05</v>
      </c>
      <c r="D183" s="150"/>
      <c r="E183" s="88">
        <v>1653.76</v>
      </c>
      <c r="F183" s="136"/>
      <c r="G183" s="88">
        <v>10257.16</v>
      </c>
      <c r="H183" s="136"/>
      <c r="I183" s="88">
        <v>1895.98</v>
      </c>
      <c r="J183" s="136"/>
      <c r="K183" s="88">
        <v>3.19</v>
      </c>
      <c r="L183" s="94">
        <v>1497.9</v>
      </c>
    </row>
    <row r="184" spans="1:12" ht="12.75" customHeight="1" x14ac:dyDescent="0.25">
      <c r="A184" s="285">
        <v>2017.07</v>
      </c>
      <c r="B184" s="182">
        <f t="shared" si="2"/>
        <v>14914.439999999999</v>
      </c>
      <c r="C184" s="87">
        <v>2326.2600000000002</v>
      </c>
      <c r="D184" s="150"/>
      <c r="E184" s="88">
        <v>1187.3599999999999</v>
      </c>
      <c r="F184" s="136"/>
      <c r="G184" s="88">
        <v>8515.0499999999993</v>
      </c>
      <c r="H184" s="136"/>
      <c r="I184" s="88">
        <v>1688.81</v>
      </c>
      <c r="J184" s="136"/>
      <c r="K184" s="88">
        <v>1.79</v>
      </c>
      <c r="L184" s="94">
        <v>1195.17</v>
      </c>
    </row>
    <row r="185" spans="1:12" ht="12.75" customHeight="1" x14ac:dyDescent="0.25">
      <c r="A185" s="285">
        <v>2017.08</v>
      </c>
      <c r="B185" s="182">
        <f t="shared" si="2"/>
        <v>15826.519999999999</v>
      </c>
      <c r="C185" s="87">
        <v>2774.41</v>
      </c>
      <c r="D185" s="150"/>
      <c r="E185" s="88">
        <v>1212.22</v>
      </c>
      <c r="F185" s="136"/>
      <c r="G185" s="88">
        <v>8594.5300000000007</v>
      </c>
      <c r="H185" s="136"/>
      <c r="I185" s="88">
        <v>1677.87</v>
      </c>
      <c r="J185" s="136"/>
      <c r="K185" s="88">
        <v>25.18</v>
      </c>
      <c r="L185" s="94">
        <v>1542.31</v>
      </c>
    </row>
    <row r="186" spans="1:12" ht="12.75" customHeight="1" x14ac:dyDescent="0.25">
      <c r="A186" s="285">
        <v>2017.09</v>
      </c>
      <c r="B186" s="182">
        <f t="shared" si="2"/>
        <v>15831.779999999999</v>
      </c>
      <c r="C186" s="87">
        <v>2631.08</v>
      </c>
      <c r="D186" s="150"/>
      <c r="E186" s="88">
        <v>1270.7</v>
      </c>
      <c r="F186" s="136"/>
      <c r="G186" s="88">
        <v>8476.7900000000009</v>
      </c>
      <c r="H186" s="136"/>
      <c r="I186" s="88">
        <v>1969.84</v>
      </c>
      <c r="J186" s="136"/>
      <c r="K186" s="88">
        <v>204.96</v>
      </c>
      <c r="L186" s="94">
        <v>1278.4100000000001</v>
      </c>
    </row>
    <row r="187" spans="1:12" ht="12.75" customHeight="1" x14ac:dyDescent="0.25">
      <c r="A187" s="285">
        <v>2017.1</v>
      </c>
      <c r="B187" s="182">
        <f t="shared" si="2"/>
        <v>15773.52</v>
      </c>
      <c r="C187" s="87">
        <v>2828.58</v>
      </c>
      <c r="D187" s="150"/>
      <c r="E187" s="88">
        <v>1281.19</v>
      </c>
      <c r="F187" s="136"/>
      <c r="G187" s="88">
        <v>8804.0400000000009</v>
      </c>
      <c r="H187" s="136"/>
      <c r="I187" s="88">
        <v>1558.89</v>
      </c>
      <c r="J187" s="136"/>
      <c r="K187" s="88">
        <v>187.03</v>
      </c>
      <c r="L187" s="94">
        <v>1113.79</v>
      </c>
    </row>
    <row r="188" spans="1:12" ht="12.75" customHeight="1" x14ac:dyDescent="0.25">
      <c r="A188" s="285">
        <v>2017.11</v>
      </c>
      <c r="B188" s="182">
        <f t="shared" si="2"/>
        <v>15612.15</v>
      </c>
      <c r="C188" s="87">
        <v>2617.94</v>
      </c>
      <c r="D188" s="150"/>
      <c r="E188" s="88">
        <v>1126.69</v>
      </c>
      <c r="F188" s="136"/>
      <c r="G188" s="88">
        <v>8412.42</v>
      </c>
      <c r="H188" s="136"/>
      <c r="I188" s="88">
        <v>1524.63</v>
      </c>
      <c r="J188" s="136"/>
      <c r="K188" s="88">
        <v>21.33</v>
      </c>
      <c r="L188" s="94">
        <v>1909.14</v>
      </c>
    </row>
    <row r="189" spans="1:12" ht="12.75" customHeight="1" x14ac:dyDescent="0.25">
      <c r="A189" s="285">
        <v>2017.12</v>
      </c>
      <c r="B189" s="182">
        <f t="shared" si="2"/>
        <v>24307.530000000002</v>
      </c>
      <c r="C189" s="87">
        <v>3527.52</v>
      </c>
      <c r="D189" s="150"/>
      <c r="E189" s="88">
        <v>1764.82</v>
      </c>
      <c r="F189" s="136"/>
      <c r="G189" s="88">
        <v>13020.6</v>
      </c>
      <c r="H189" s="136"/>
      <c r="I189" s="88">
        <v>3374.65</v>
      </c>
      <c r="J189" s="136"/>
      <c r="K189" s="88">
        <v>22.51</v>
      </c>
      <c r="L189" s="94">
        <v>2597.4299999999998</v>
      </c>
    </row>
    <row r="190" spans="1:12" ht="12.75" customHeight="1" x14ac:dyDescent="0.25">
      <c r="A190" s="285">
        <v>2018.01</v>
      </c>
      <c r="B190" s="182">
        <f t="shared" si="2"/>
        <v>13857.37</v>
      </c>
      <c r="C190" s="87">
        <v>2730.56</v>
      </c>
      <c r="D190" s="150"/>
      <c r="E190" s="88">
        <v>1175.1300000000001</v>
      </c>
      <c r="F190" s="136"/>
      <c r="G190" s="88">
        <v>8320.09</v>
      </c>
      <c r="H190" s="136"/>
      <c r="I190" s="88">
        <v>910.09</v>
      </c>
      <c r="J190" s="136"/>
      <c r="K190" s="88">
        <v>6.77</v>
      </c>
      <c r="L190" s="94">
        <v>714.73</v>
      </c>
    </row>
    <row r="191" spans="1:12" ht="12.75" customHeight="1" x14ac:dyDescent="0.25">
      <c r="A191" s="285">
        <v>2018.02</v>
      </c>
      <c r="B191" s="182">
        <f t="shared" si="2"/>
        <v>15000.61</v>
      </c>
      <c r="C191" s="87">
        <v>2737.88</v>
      </c>
      <c r="D191" s="150"/>
      <c r="E191" s="88">
        <v>1217.6099999999999</v>
      </c>
      <c r="F191" s="136"/>
      <c r="G191" s="88">
        <v>8260.16</v>
      </c>
      <c r="H191" s="136"/>
      <c r="I191" s="88">
        <v>1548.33</v>
      </c>
      <c r="J191" s="136"/>
      <c r="K191" s="88">
        <v>6.79</v>
      </c>
      <c r="L191" s="94">
        <v>1229.8399999999999</v>
      </c>
    </row>
    <row r="192" spans="1:12" ht="12.75" customHeight="1" x14ac:dyDescent="0.25">
      <c r="A192" s="285">
        <v>2018.03</v>
      </c>
      <c r="B192" s="182">
        <f t="shared" si="2"/>
        <v>16842.59</v>
      </c>
      <c r="C192" s="87">
        <v>2771.29</v>
      </c>
      <c r="D192" s="150"/>
      <c r="E192" s="88">
        <v>1384.07</v>
      </c>
      <c r="F192" s="136"/>
      <c r="G192" s="88">
        <v>8593.83</v>
      </c>
      <c r="H192" s="136"/>
      <c r="I192" s="88">
        <v>2295.4299999999998</v>
      </c>
      <c r="J192" s="136"/>
      <c r="K192" s="88">
        <v>211.86</v>
      </c>
      <c r="L192" s="94">
        <v>1586.11</v>
      </c>
    </row>
    <row r="193" spans="1:12" ht="12.75" customHeight="1" x14ac:dyDescent="0.25">
      <c r="A193" s="285">
        <v>2018.04</v>
      </c>
      <c r="B193" s="182">
        <f t="shared" si="2"/>
        <v>16326.750000000002</v>
      </c>
      <c r="C193" s="87">
        <v>2670.91</v>
      </c>
      <c r="D193" s="150"/>
      <c r="E193" s="88">
        <v>1361.88</v>
      </c>
      <c r="F193" s="136"/>
      <c r="G193" s="88">
        <v>9070.4500000000007</v>
      </c>
      <c r="H193" s="136"/>
      <c r="I193" s="88">
        <v>1497.28</v>
      </c>
      <c r="J193" s="136"/>
      <c r="K193" s="88">
        <v>196.3</v>
      </c>
      <c r="L193" s="94">
        <v>1529.93</v>
      </c>
    </row>
    <row r="194" spans="1:12" ht="12.75" customHeight="1" x14ac:dyDescent="0.25">
      <c r="A194" s="285">
        <v>2018.05</v>
      </c>
      <c r="B194" s="182">
        <f t="shared" si="2"/>
        <v>18880.05</v>
      </c>
      <c r="C194" s="87">
        <v>3123.6</v>
      </c>
      <c r="D194" s="150"/>
      <c r="E194" s="88">
        <v>1443.85</v>
      </c>
      <c r="F194" s="136"/>
      <c r="G194" s="88">
        <v>10843.4</v>
      </c>
      <c r="H194" s="136"/>
      <c r="I194" s="88">
        <v>2004.59</v>
      </c>
      <c r="J194" s="136"/>
      <c r="K194" s="88">
        <v>15.38</v>
      </c>
      <c r="L194" s="94">
        <v>1449.23</v>
      </c>
    </row>
    <row r="195" spans="1:12" ht="12.75" customHeight="1" x14ac:dyDescent="0.25">
      <c r="A195" s="285">
        <v>2018.06</v>
      </c>
      <c r="B195" s="182">
        <f t="shared" si="2"/>
        <v>21652.5</v>
      </c>
      <c r="C195" s="87">
        <v>3723.9</v>
      </c>
      <c r="D195" s="150"/>
      <c r="E195" s="88">
        <v>1804.6</v>
      </c>
      <c r="F195" s="136"/>
      <c r="G195" s="88">
        <v>12189.9</v>
      </c>
      <c r="H195" s="136"/>
      <c r="I195" s="88">
        <v>1952.3</v>
      </c>
      <c r="J195" s="136"/>
      <c r="K195" s="88">
        <v>17.3</v>
      </c>
      <c r="L195" s="94">
        <v>1964.5</v>
      </c>
    </row>
    <row r="196" spans="1:12" ht="12.75" customHeight="1" x14ac:dyDescent="0.25">
      <c r="A196" s="285">
        <v>2018.07</v>
      </c>
      <c r="B196" s="182">
        <f t="shared" si="2"/>
        <v>19951.699999999997</v>
      </c>
      <c r="C196" s="87">
        <v>3158.07</v>
      </c>
      <c r="D196" s="150"/>
      <c r="E196" s="88">
        <v>1343.33</v>
      </c>
      <c r="F196" s="136"/>
      <c r="G196" s="88">
        <v>10356.879999999999</v>
      </c>
      <c r="H196" s="136"/>
      <c r="I196" s="88">
        <v>2545.2399999999998</v>
      </c>
      <c r="J196" s="136"/>
      <c r="K196" s="88">
        <v>9.81</v>
      </c>
      <c r="L196" s="94">
        <v>2538.37</v>
      </c>
    </row>
    <row r="197" spans="1:12" ht="12.75" customHeight="1" x14ac:dyDescent="0.25">
      <c r="A197" s="285">
        <v>2018.08</v>
      </c>
      <c r="B197" s="182">
        <f t="shared" si="2"/>
        <v>18480.37</v>
      </c>
      <c r="C197" s="87">
        <v>3232.32</v>
      </c>
      <c r="D197" s="150"/>
      <c r="E197" s="88">
        <v>1476.01</v>
      </c>
      <c r="F197" s="136"/>
      <c r="G197" s="88">
        <v>10265.25</v>
      </c>
      <c r="H197" s="136"/>
      <c r="I197" s="88">
        <v>1960.11</v>
      </c>
      <c r="J197" s="136"/>
      <c r="K197" s="88">
        <v>47.59</v>
      </c>
      <c r="L197" s="94">
        <v>1499.09</v>
      </c>
    </row>
    <row r="198" spans="1:12" ht="12.75" customHeight="1" x14ac:dyDescent="0.25">
      <c r="A198" s="285">
        <v>2018.09</v>
      </c>
      <c r="B198" s="182">
        <f t="shared" si="2"/>
        <v>20415.93</v>
      </c>
      <c r="C198" s="87">
        <v>3449.63</v>
      </c>
      <c r="D198" s="150"/>
      <c r="E198" s="88">
        <v>1671.8</v>
      </c>
      <c r="F198" s="136"/>
      <c r="G198" s="88">
        <v>10542.11</v>
      </c>
      <c r="H198" s="136"/>
      <c r="I198" s="88">
        <v>2448.91</v>
      </c>
      <c r="J198" s="136"/>
      <c r="K198" s="88">
        <v>216.69</v>
      </c>
      <c r="L198" s="94">
        <v>2086.79</v>
      </c>
    </row>
    <row r="199" spans="1:12" ht="12.75" customHeight="1" x14ac:dyDescent="0.25">
      <c r="A199" s="285">
        <v>2018.1</v>
      </c>
      <c r="B199" s="182">
        <f t="shared" si="2"/>
        <v>19510.651856</v>
      </c>
      <c r="C199" s="87">
        <v>3259.240856999997</v>
      </c>
      <c r="D199" s="150"/>
      <c r="E199" s="88">
        <v>1511.0027170000001</v>
      </c>
      <c r="F199" s="136"/>
      <c r="G199" s="88">
        <v>11116.354214000001</v>
      </c>
      <c r="H199" s="136"/>
      <c r="I199" s="88">
        <v>1761.9551719999984</v>
      </c>
      <c r="J199" s="136"/>
      <c r="K199" s="88">
        <v>213.62943199999992</v>
      </c>
      <c r="L199" s="94">
        <v>1648.4694640000016</v>
      </c>
    </row>
    <row r="200" spans="1:12" ht="12.75" customHeight="1" x14ac:dyDescent="0.25">
      <c r="A200" s="285">
        <v>2018.11</v>
      </c>
      <c r="B200" s="182">
        <f t="shared" si="2"/>
        <v>20216.420000000002</v>
      </c>
      <c r="C200" s="87">
        <v>3504.33</v>
      </c>
      <c r="D200" s="150"/>
      <c r="E200" s="88">
        <v>1619.14</v>
      </c>
      <c r="F200" s="136"/>
      <c r="G200" s="88">
        <v>12155.37</v>
      </c>
      <c r="H200" s="136"/>
      <c r="I200" s="88">
        <v>1249.8800000000001</v>
      </c>
      <c r="J200" s="136"/>
      <c r="K200" s="88">
        <v>88.38</v>
      </c>
      <c r="L200" s="94">
        <v>1599.32</v>
      </c>
    </row>
    <row r="201" spans="1:12" ht="12.75" customHeight="1" x14ac:dyDescent="0.25">
      <c r="A201" s="285">
        <v>2018.12</v>
      </c>
      <c r="B201" s="182">
        <f t="shared" si="2"/>
        <v>34082.300000000003</v>
      </c>
      <c r="C201" s="87">
        <v>5566.44</v>
      </c>
      <c r="D201" s="150"/>
      <c r="E201" s="88">
        <v>2630.9</v>
      </c>
      <c r="F201" s="136"/>
      <c r="G201" s="88">
        <v>18215.02</v>
      </c>
      <c r="H201" s="136"/>
      <c r="I201" s="88">
        <v>4072.58</v>
      </c>
      <c r="J201" s="136"/>
      <c r="K201" s="88">
        <v>67.459999999999994</v>
      </c>
      <c r="L201" s="94">
        <v>3529.9</v>
      </c>
    </row>
    <row r="202" spans="1:12" ht="12.75" customHeight="1" x14ac:dyDescent="0.25">
      <c r="A202" s="285">
        <v>2019.01</v>
      </c>
      <c r="B202" s="182">
        <f t="shared" si="2"/>
        <v>23470.966630000003</v>
      </c>
      <c r="C202" s="87">
        <v>4242.3038780000006</v>
      </c>
      <c r="D202" s="150"/>
      <c r="E202" s="88">
        <v>1613.1088070000001</v>
      </c>
      <c r="F202" s="136"/>
      <c r="G202" s="88">
        <v>12662.505765</v>
      </c>
      <c r="H202" s="136"/>
      <c r="I202" s="88">
        <v>3174.7978629999998</v>
      </c>
      <c r="J202" s="136"/>
      <c r="K202" s="88">
        <v>27.689962999999999</v>
      </c>
      <c r="L202" s="94">
        <v>1750.560354</v>
      </c>
    </row>
    <row r="203" spans="1:12" ht="12.75" customHeight="1" x14ac:dyDescent="0.25">
      <c r="A203" s="285">
        <v>2019.02</v>
      </c>
      <c r="B203" s="182">
        <f t="shared" si="2"/>
        <v>22395.54</v>
      </c>
      <c r="C203" s="87">
        <v>4230.8</v>
      </c>
      <c r="D203" s="150"/>
      <c r="E203" s="88">
        <v>1707.68</v>
      </c>
      <c r="F203" s="136"/>
      <c r="G203" s="88">
        <v>13046.22</v>
      </c>
      <c r="H203" s="136"/>
      <c r="I203" s="88">
        <v>1642.59</v>
      </c>
      <c r="J203" s="136"/>
      <c r="K203" s="88">
        <v>33.65</v>
      </c>
      <c r="L203" s="94">
        <v>1734.6</v>
      </c>
    </row>
    <row r="204" spans="1:12" ht="12.75" customHeight="1" x14ac:dyDescent="0.25">
      <c r="A204" s="285">
        <v>2019.03</v>
      </c>
      <c r="B204" s="182">
        <f t="shared" si="2"/>
        <v>23238.832568999991</v>
      </c>
      <c r="C204" s="87">
        <v>4113.6914269999988</v>
      </c>
      <c r="D204" s="150"/>
      <c r="E204" s="88">
        <v>1707.6239150000006</v>
      </c>
      <c r="F204" s="136"/>
      <c r="G204" s="88">
        <v>12174.354607999996</v>
      </c>
      <c r="H204" s="136"/>
      <c r="I204" s="88">
        <v>2532.2765719999998</v>
      </c>
      <c r="J204" s="136"/>
      <c r="K204" s="88">
        <v>413.49310800000001</v>
      </c>
      <c r="L204" s="94">
        <v>2297.3929389999994</v>
      </c>
    </row>
    <row r="205" spans="1:12" ht="12.75" customHeight="1" x14ac:dyDescent="0.25">
      <c r="A205" s="285">
        <v>2019.04</v>
      </c>
      <c r="B205" s="182">
        <f t="shared" ref="B205:B268" si="3">SUM(C205,E205,G205,I205,K205:L205)</f>
        <v>28019.770000000004</v>
      </c>
      <c r="C205" s="87">
        <v>4092.2</v>
      </c>
      <c r="D205" s="150"/>
      <c r="E205" s="88">
        <v>2062.38</v>
      </c>
      <c r="F205" s="136"/>
      <c r="G205" s="88">
        <v>16027.43</v>
      </c>
      <c r="H205" s="136"/>
      <c r="I205" s="88">
        <v>2714.63</v>
      </c>
      <c r="J205" s="136"/>
      <c r="K205" s="88">
        <v>398.39</v>
      </c>
      <c r="L205" s="94">
        <v>2724.74</v>
      </c>
    </row>
    <row r="206" spans="1:12" ht="12.75" customHeight="1" x14ac:dyDescent="0.25">
      <c r="A206" s="285">
        <v>2019.05</v>
      </c>
      <c r="B206" s="182">
        <f t="shared" si="3"/>
        <v>28703.684635999998</v>
      </c>
      <c r="C206" s="87">
        <v>5257.7497370000019</v>
      </c>
      <c r="D206" s="150"/>
      <c r="E206" s="88">
        <v>2145.713819000001</v>
      </c>
      <c r="F206" s="136"/>
      <c r="G206" s="88">
        <v>15526.018086999997</v>
      </c>
      <c r="H206" s="136"/>
      <c r="I206" s="88">
        <v>2926.5407929999997</v>
      </c>
      <c r="J206" s="136"/>
      <c r="K206" s="88">
        <v>79.752425999999971</v>
      </c>
      <c r="L206" s="94">
        <v>2767.9097740000002</v>
      </c>
    </row>
    <row r="207" spans="1:12" ht="12.75" customHeight="1" x14ac:dyDescent="0.25">
      <c r="A207" s="285">
        <v>2019.06</v>
      </c>
      <c r="B207" s="182">
        <f t="shared" si="3"/>
        <v>34330.381590000012</v>
      </c>
      <c r="C207" s="87">
        <v>5634.9695379999985</v>
      </c>
      <c r="D207" s="150"/>
      <c r="E207" s="88">
        <v>2916.3172730000001</v>
      </c>
      <c r="F207" s="136"/>
      <c r="G207" s="88">
        <v>19589.537601000011</v>
      </c>
      <c r="H207" s="136"/>
      <c r="I207" s="88">
        <v>2895.9855020000023</v>
      </c>
      <c r="J207" s="136"/>
      <c r="K207" s="88">
        <v>38.675011999999988</v>
      </c>
      <c r="L207" s="94">
        <v>3254.8966640000008</v>
      </c>
    </row>
    <row r="208" spans="1:12" ht="12.75" customHeight="1" x14ac:dyDescent="0.25">
      <c r="A208" s="285">
        <v>2019.07</v>
      </c>
      <c r="B208" s="182">
        <f t="shared" si="3"/>
        <v>27864.481259999971</v>
      </c>
      <c r="C208" s="87">
        <v>4667.2169679999988</v>
      </c>
      <c r="D208" s="150"/>
      <c r="E208" s="88">
        <v>2083.8983939999994</v>
      </c>
      <c r="F208" s="136"/>
      <c r="G208" s="88">
        <v>15880.063196999981</v>
      </c>
      <c r="H208" s="136"/>
      <c r="I208" s="88">
        <v>2743.2533329999969</v>
      </c>
      <c r="J208" s="136"/>
      <c r="K208" s="88">
        <v>59.863400999999953</v>
      </c>
      <c r="L208" s="94">
        <v>2430.1859669999985</v>
      </c>
    </row>
    <row r="209" spans="1:12" ht="12.75" customHeight="1" x14ac:dyDescent="0.25">
      <c r="A209" s="285">
        <v>2019.08</v>
      </c>
      <c r="B209" s="182">
        <f t="shared" si="3"/>
        <v>27826.875406000021</v>
      </c>
      <c r="C209" s="87">
        <v>5098.0684180000053</v>
      </c>
      <c r="D209" s="150"/>
      <c r="E209" s="88">
        <v>2028.274971999999</v>
      </c>
      <c r="F209" s="136"/>
      <c r="G209" s="88">
        <v>15192.159322000012</v>
      </c>
      <c r="H209" s="136"/>
      <c r="I209" s="88">
        <v>2849.4524310000015</v>
      </c>
      <c r="J209" s="136"/>
      <c r="K209" s="88">
        <v>28.834408000000053</v>
      </c>
      <c r="L209" s="94">
        <v>2630.0858550000044</v>
      </c>
    </row>
    <row r="210" spans="1:12" ht="12.75" customHeight="1" x14ac:dyDescent="0.25">
      <c r="A210" s="285">
        <v>2019.09</v>
      </c>
      <c r="B210" s="182">
        <f t="shared" si="3"/>
        <v>28937.95</v>
      </c>
      <c r="C210" s="87">
        <v>4690.08</v>
      </c>
      <c r="D210" s="150"/>
      <c r="E210" s="88">
        <v>2154.9699999999998</v>
      </c>
      <c r="F210" s="136"/>
      <c r="G210" s="88">
        <v>16218.28</v>
      </c>
      <c r="H210" s="136"/>
      <c r="I210" s="88">
        <v>2970.64</v>
      </c>
      <c r="J210" s="136"/>
      <c r="K210" s="88">
        <v>532.53</v>
      </c>
      <c r="L210" s="94">
        <v>2371.4499999999998</v>
      </c>
    </row>
    <row r="211" spans="1:12" ht="12.75" customHeight="1" x14ac:dyDescent="0.25">
      <c r="A211" s="285">
        <v>2019.1</v>
      </c>
      <c r="B211" s="182">
        <f t="shared" si="3"/>
        <v>29235.259999999995</v>
      </c>
      <c r="C211" s="87">
        <v>5119.8599999999997</v>
      </c>
      <c r="D211" s="150"/>
      <c r="E211" s="88">
        <v>2091.17</v>
      </c>
      <c r="F211" s="136"/>
      <c r="G211" s="88">
        <v>16542.3</v>
      </c>
      <c r="H211" s="136"/>
      <c r="I211" s="88">
        <v>2227.58</v>
      </c>
      <c r="J211" s="136"/>
      <c r="K211" s="88">
        <v>181.3</v>
      </c>
      <c r="L211" s="94">
        <v>3073.05</v>
      </c>
    </row>
    <row r="212" spans="1:12" ht="12.75" customHeight="1" x14ac:dyDescent="0.25">
      <c r="A212" s="285">
        <v>2019.11</v>
      </c>
      <c r="B212" s="182">
        <f t="shared" si="3"/>
        <v>29409.239999999998</v>
      </c>
      <c r="C212" s="87">
        <v>4329.03</v>
      </c>
      <c r="D212" s="150"/>
      <c r="E212" s="88">
        <v>2504.69</v>
      </c>
      <c r="F212" s="136"/>
      <c r="G212" s="88">
        <v>17447.59</v>
      </c>
      <c r="H212" s="136"/>
      <c r="I212" s="88">
        <v>2073.5700000000002</v>
      </c>
      <c r="J212" s="136"/>
      <c r="K212" s="88">
        <v>671.25</v>
      </c>
      <c r="L212" s="94">
        <v>2383.11</v>
      </c>
    </row>
    <row r="213" spans="1:12" ht="12.75" customHeight="1" x14ac:dyDescent="0.25">
      <c r="A213" s="285">
        <v>2019.12</v>
      </c>
      <c r="B213" s="182">
        <f t="shared" si="3"/>
        <v>47223.249999999993</v>
      </c>
      <c r="C213" s="87">
        <v>7079.2</v>
      </c>
      <c r="D213" s="150"/>
      <c r="E213" s="88">
        <v>3391.69</v>
      </c>
      <c r="F213" s="136"/>
      <c r="G213" s="88">
        <v>27575.37</v>
      </c>
      <c r="H213" s="136"/>
      <c r="I213" s="88">
        <v>3674.83</v>
      </c>
      <c r="J213" s="136"/>
      <c r="K213" s="88">
        <v>383.96</v>
      </c>
      <c r="L213" s="94">
        <v>5118.2</v>
      </c>
    </row>
    <row r="214" spans="1:12" ht="12.75" customHeight="1" x14ac:dyDescent="0.25">
      <c r="A214" s="285">
        <v>2020.01</v>
      </c>
      <c r="B214" s="182">
        <f t="shared" si="3"/>
        <v>25994.489999999998</v>
      </c>
      <c r="C214" s="87">
        <v>5079.22</v>
      </c>
      <c r="D214" s="150"/>
      <c r="E214" s="88">
        <v>2157.96</v>
      </c>
      <c r="F214" s="136"/>
      <c r="G214" s="88">
        <v>15394.73</v>
      </c>
      <c r="H214" s="136"/>
      <c r="I214" s="88">
        <v>1548.72</v>
      </c>
      <c r="J214" s="136"/>
      <c r="K214" s="88">
        <v>6.17</v>
      </c>
      <c r="L214" s="94">
        <v>1807.69</v>
      </c>
    </row>
    <row r="215" spans="1:12" ht="12.75" customHeight="1" x14ac:dyDescent="0.25">
      <c r="A215" s="285">
        <v>2020.02</v>
      </c>
      <c r="B215" s="182">
        <f t="shared" si="3"/>
        <v>29471.010000000002</v>
      </c>
      <c r="C215" s="87">
        <v>5809</v>
      </c>
      <c r="D215" s="150"/>
      <c r="E215" s="88">
        <v>2351</v>
      </c>
      <c r="F215" s="136"/>
      <c r="G215" s="88">
        <v>16982.32</v>
      </c>
      <c r="H215" s="136"/>
      <c r="I215" s="88">
        <v>2286.66</v>
      </c>
      <c r="J215" s="136"/>
      <c r="K215" s="88">
        <v>17.739999999999998</v>
      </c>
      <c r="L215" s="94">
        <v>2024.29</v>
      </c>
    </row>
    <row r="216" spans="1:12" ht="12.75" customHeight="1" x14ac:dyDescent="0.25">
      <c r="A216" s="285">
        <v>2020.03</v>
      </c>
      <c r="B216" s="182">
        <f t="shared" si="3"/>
        <v>29449.29</v>
      </c>
      <c r="C216" s="87">
        <v>5025.3999999999996</v>
      </c>
      <c r="D216" s="150"/>
      <c r="E216" s="88">
        <v>2446.2800000000002</v>
      </c>
      <c r="F216" s="136"/>
      <c r="G216" s="88">
        <v>17537.099999999999</v>
      </c>
      <c r="H216" s="136"/>
      <c r="I216" s="88">
        <v>1726.93</v>
      </c>
      <c r="J216" s="136"/>
      <c r="K216" s="88">
        <v>576.58000000000004</v>
      </c>
      <c r="L216" s="94">
        <v>2137</v>
      </c>
    </row>
    <row r="217" spans="1:12" ht="12.75" customHeight="1" x14ac:dyDescent="0.25">
      <c r="A217" s="285">
        <v>2020.04</v>
      </c>
      <c r="B217" s="182">
        <f t="shared" si="3"/>
        <v>28774.18</v>
      </c>
      <c r="C217" s="87">
        <v>4757.04</v>
      </c>
      <c r="D217" s="150"/>
      <c r="E217" s="88">
        <v>2315.4</v>
      </c>
      <c r="F217" s="136"/>
      <c r="G217" s="88">
        <v>17889.849999999999</v>
      </c>
      <c r="H217" s="136"/>
      <c r="I217" s="88">
        <v>597.41999999999996</v>
      </c>
      <c r="J217" s="136"/>
      <c r="K217" s="88">
        <v>685.54</v>
      </c>
      <c r="L217" s="94">
        <v>2528.9299999999998</v>
      </c>
    </row>
    <row r="218" spans="1:12" ht="12.75" customHeight="1" x14ac:dyDescent="0.25">
      <c r="A218" s="285">
        <v>2020.05</v>
      </c>
      <c r="B218" s="182">
        <f t="shared" si="3"/>
        <v>29812.010000000002</v>
      </c>
      <c r="C218" s="87">
        <v>5170.3999999999996</v>
      </c>
      <c r="D218" s="150"/>
      <c r="E218" s="88">
        <v>2440.34</v>
      </c>
      <c r="F218" s="136"/>
      <c r="G218" s="88">
        <v>19249.990000000002</v>
      </c>
      <c r="H218" s="136"/>
      <c r="I218" s="88">
        <v>768.93</v>
      </c>
      <c r="J218" s="136"/>
      <c r="K218" s="88">
        <v>156.41</v>
      </c>
      <c r="L218" s="94">
        <v>2025.94</v>
      </c>
    </row>
    <row r="219" spans="1:12" ht="12.75" customHeight="1" x14ac:dyDescent="0.25">
      <c r="A219" s="285">
        <v>2020.06</v>
      </c>
      <c r="B219" s="182">
        <f t="shared" si="3"/>
        <v>41654.900000000009</v>
      </c>
      <c r="C219" s="87">
        <v>7287.78</v>
      </c>
      <c r="D219" s="150"/>
      <c r="E219" s="88">
        <v>3435.84</v>
      </c>
      <c r="F219" s="136"/>
      <c r="G219" s="88">
        <v>25099.93</v>
      </c>
      <c r="H219" s="136"/>
      <c r="I219" s="88">
        <v>2248.33</v>
      </c>
      <c r="J219" s="136"/>
      <c r="K219" s="88">
        <v>163.97</v>
      </c>
      <c r="L219" s="94">
        <v>3419.05</v>
      </c>
    </row>
    <row r="220" spans="1:12" ht="12.75" customHeight="1" x14ac:dyDescent="0.25">
      <c r="A220" s="285">
        <v>2020.07</v>
      </c>
      <c r="B220" s="182">
        <f t="shared" si="3"/>
        <v>31086.140000000003</v>
      </c>
      <c r="C220" s="87">
        <v>5556.39</v>
      </c>
      <c r="D220" s="150"/>
      <c r="E220" s="88">
        <v>2393.56</v>
      </c>
      <c r="F220" s="136"/>
      <c r="G220" s="88">
        <v>18458.07</v>
      </c>
      <c r="H220" s="136"/>
      <c r="I220" s="88">
        <v>2376.4899999999998</v>
      </c>
      <c r="J220" s="136"/>
      <c r="K220" s="88">
        <v>150</v>
      </c>
      <c r="L220" s="94">
        <v>2151.63</v>
      </c>
    </row>
    <row r="221" spans="1:12" ht="12.75" customHeight="1" x14ac:dyDescent="0.25">
      <c r="A221" s="285">
        <v>2020.08</v>
      </c>
      <c r="B221" s="182">
        <f t="shared" si="3"/>
        <v>33002.450000000004</v>
      </c>
      <c r="C221" s="87">
        <v>5795.47</v>
      </c>
      <c r="D221" s="150"/>
      <c r="E221" s="88">
        <v>2552.09</v>
      </c>
      <c r="F221" s="136"/>
      <c r="G221" s="88">
        <v>19505.650000000001</v>
      </c>
      <c r="H221" s="136"/>
      <c r="I221" s="88">
        <v>2596.3200000000002</v>
      </c>
      <c r="J221" s="136"/>
      <c r="K221" s="88">
        <v>217.7</v>
      </c>
      <c r="L221" s="94">
        <v>2335.2199999999998</v>
      </c>
    </row>
    <row r="222" spans="1:12" ht="12.75" customHeight="1" x14ac:dyDescent="0.25">
      <c r="A222" s="285">
        <v>2020.09</v>
      </c>
      <c r="B222" s="182">
        <f t="shared" si="3"/>
        <v>36129.199999999997</v>
      </c>
      <c r="C222" s="87">
        <v>5951.88</v>
      </c>
      <c r="D222" s="150"/>
      <c r="E222" s="88">
        <v>2970.44</v>
      </c>
      <c r="F222" s="136"/>
      <c r="G222" s="88">
        <v>20561.48</v>
      </c>
      <c r="H222" s="136"/>
      <c r="I222" s="88">
        <v>2714.61</v>
      </c>
      <c r="J222" s="136"/>
      <c r="K222" s="88">
        <v>1169.8</v>
      </c>
      <c r="L222" s="94">
        <v>2760.99</v>
      </c>
    </row>
    <row r="223" spans="1:12" ht="12.75" customHeight="1" x14ac:dyDescent="0.25">
      <c r="A223" s="285">
        <v>2020.1</v>
      </c>
      <c r="B223" s="182">
        <f t="shared" si="3"/>
        <v>37748.589999999997</v>
      </c>
      <c r="C223" s="87">
        <v>6011.33</v>
      </c>
      <c r="D223" s="150"/>
      <c r="E223" s="88">
        <v>2591.34</v>
      </c>
      <c r="F223" s="136"/>
      <c r="G223" s="88">
        <v>20692.86</v>
      </c>
      <c r="H223" s="136"/>
      <c r="I223" s="88">
        <v>3452.79</v>
      </c>
      <c r="J223" s="136"/>
      <c r="K223" s="88">
        <v>764.32</v>
      </c>
      <c r="L223" s="94">
        <v>4235.95</v>
      </c>
    </row>
    <row r="224" spans="1:12" ht="12.75" customHeight="1" x14ac:dyDescent="0.25">
      <c r="A224" s="285">
        <v>2020.11</v>
      </c>
      <c r="B224" s="182">
        <f t="shared" si="3"/>
        <v>39332.949999999997</v>
      </c>
      <c r="C224" s="87">
        <v>6441.9</v>
      </c>
      <c r="D224" s="150"/>
      <c r="E224" s="88">
        <v>2997.96</v>
      </c>
      <c r="F224" s="136"/>
      <c r="G224" s="88">
        <v>22310.84</v>
      </c>
      <c r="H224" s="136"/>
      <c r="I224" s="88">
        <v>3751.34</v>
      </c>
      <c r="J224" s="136"/>
      <c r="K224" s="88">
        <v>310.13</v>
      </c>
      <c r="L224" s="94">
        <v>3520.78</v>
      </c>
    </row>
    <row r="225" spans="1:12" ht="12.75" customHeight="1" x14ac:dyDescent="0.25">
      <c r="A225" s="285">
        <v>2020.12</v>
      </c>
      <c r="B225" s="182">
        <f t="shared" si="3"/>
        <v>71771.459999999992</v>
      </c>
      <c r="C225" s="87">
        <v>12440.37</v>
      </c>
      <c r="D225" s="150"/>
      <c r="E225" s="88">
        <v>4651.08</v>
      </c>
      <c r="F225" s="136"/>
      <c r="G225" s="88">
        <v>39625.08</v>
      </c>
      <c r="H225" s="136"/>
      <c r="I225" s="88">
        <v>7200.1</v>
      </c>
      <c r="J225" s="136"/>
      <c r="K225" s="88">
        <v>765.36</v>
      </c>
      <c r="L225" s="94">
        <v>7089.47</v>
      </c>
    </row>
    <row r="226" spans="1:12" ht="12.75" customHeight="1" x14ac:dyDescent="0.25">
      <c r="A226" s="285">
        <v>2021.01</v>
      </c>
      <c r="B226" s="182">
        <f t="shared" si="3"/>
        <v>38081.280000000006</v>
      </c>
      <c r="C226" s="87">
        <v>6330.96</v>
      </c>
      <c r="D226" s="150"/>
      <c r="E226" s="88">
        <v>2857.82</v>
      </c>
      <c r="F226" s="136"/>
      <c r="G226" s="88">
        <v>21820.86</v>
      </c>
      <c r="H226" s="136"/>
      <c r="I226" s="88">
        <v>3299.41</v>
      </c>
      <c r="J226" s="136"/>
      <c r="K226" s="88">
        <v>455.43</v>
      </c>
      <c r="L226" s="94">
        <v>3316.8</v>
      </c>
    </row>
    <row r="227" spans="1:12" ht="12.75" customHeight="1" x14ac:dyDescent="0.25">
      <c r="A227" s="285">
        <v>2021.02</v>
      </c>
      <c r="B227" s="182">
        <f t="shared" si="3"/>
        <v>40087.500000000007</v>
      </c>
      <c r="C227" s="87">
        <v>7646.29</v>
      </c>
      <c r="D227" s="150"/>
      <c r="E227" s="88">
        <v>2990.25</v>
      </c>
      <c r="F227" s="136"/>
      <c r="G227" s="88">
        <v>22201.09</v>
      </c>
      <c r="H227" s="136"/>
      <c r="I227" s="88">
        <v>3630.05</v>
      </c>
      <c r="J227" s="136"/>
      <c r="K227" s="88">
        <v>133.26</v>
      </c>
      <c r="L227" s="94">
        <v>3486.56</v>
      </c>
    </row>
    <row r="228" spans="1:12" ht="12.75" customHeight="1" x14ac:dyDescent="0.25">
      <c r="A228" s="285">
        <v>2021.03</v>
      </c>
      <c r="B228" s="182">
        <f t="shared" si="3"/>
        <v>48738.14</v>
      </c>
      <c r="C228" s="87">
        <v>7687.47</v>
      </c>
      <c r="D228" s="150"/>
      <c r="E228" s="88">
        <v>3663.85</v>
      </c>
      <c r="F228" s="136"/>
      <c r="G228" s="88">
        <v>26191.360000000001</v>
      </c>
      <c r="H228" s="136"/>
      <c r="I228" s="88">
        <v>4660.26</v>
      </c>
      <c r="J228" s="136"/>
      <c r="K228" s="88">
        <v>1281.3800000000001</v>
      </c>
      <c r="L228" s="94">
        <v>5253.82</v>
      </c>
    </row>
    <row r="229" spans="1:12" ht="12.75" customHeight="1" x14ac:dyDescent="0.25">
      <c r="A229" s="285">
        <v>2021.04</v>
      </c>
      <c r="B229" s="182">
        <f t="shared" si="3"/>
        <v>50047.329999999994</v>
      </c>
      <c r="C229" s="87">
        <v>7878.88</v>
      </c>
      <c r="D229" s="150"/>
      <c r="E229" s="88">
        <v>3646.17</v>
      </c>
      <c r="F229" s="136"/>
      <c r="G229" s="88">
        <v>27589.279999999999</v>
      </c>
      <c r="H229" s="136"/>
      <c r="I229" s="88">
        <v>4242.84</v>
      </c>
      <c r="J229" s="136"/>
      <c r="K229" s="88">
        <v>1400.09</v>
      </c>
      <c r="L229" s="94">
        <v>5290.07</v>
      </c>
    </row>
    <row r="230" spans="1:12" ht="12.75" customHeight="1" x14ac:dyDescent="0.25">
      <c r="A230" s="285">
        <v>2021.05</v>
      </c>
      <c r="B230" s="182">
        <f t="shared" si="3"/>
        <v>49091.91</v>
      </c>
      <c r="C230" s="87">
        <v>8591.19</v>
      </c>
      <c r="D230" s="150"/>
      <c r="E230" s="88">
        <v>3711.26</v>
      </c>
      <c r="F230" s="136"/>
      <c r="G230" s="88">
        <v>27813.599999999999</v>
      </c>
      <c r="H230" s="136"/>
      <c r="I230" s="88">
        <v>3704.93</v>
      </c>
      <c r="J230" s="136"/>
      <c r="K230" s="88">
        <v>380.3</v>
      </c>
      <c r="L230" s="94">
        <v>4890.63</v>
      </c>
    </row>
    <row r="231" spans="1:12" ht="12.75" customHeight="1" x14ac:dyDescent="0.25">
      <c r="A231" s="285">
        <v>2021.06</v>
      </c>
      <c r="B231" s="182">
        <f t="shared" si="3"/>
        <v>73149.340000000011</v>
      </c>
      <c r="C231" s="87">
        <v>11001.17</v>
      </c>
      <c r="D231" s="150"/>
      <c r="E231" s="88">
        <v>5324.94</v>
      </c>
      <c r="F231" s="136"/>
      <c r="G231" s="88">
        <v>44257.58</v>
      </c>
      <c r="H231" s="136"/>
      <c r="I231" s="88">
        <v>4953.41</v>
      </c>
      <c r="J231" s="136"/>
      <c r="K231" s="88">
        <v>304.02999999999997</v>
      </c>
      <c r="L231" s="94">
        <v>7308.21</v>
      </c>
    </row>
    <row r="232" spans="1:12" ht="12.75" customHeight="1" x14ac:dyDescent="0.25">
      <c r="A232" s="285">
        <v>2021.07</v>
      </c>
      <c r="B232" s="182">
        <f t="shared" si="3"/>
        <v>56848.73</v>
      </c>
      <c r="C232" s="87">
        <v>9532.3700000000008</v>
      </c>
      <c r="D232" s="150"/>
      <c r="E232" s="88">
        <v>3892.83</v>
      </c>
      <c r="F232" s="136"/>
      <c r="G232" s="88">
        <v>30730.79</v>
      </c>
      <c r="H232" s="136"/>
      <c r="I232" s="88">
        <v>6763.79</v>
      </c>
      <c r="J232" s="136"/>
      <c r="K232" s="88">
        <v>454.88</v>
      </c>
      <c r="L232" s="94">
        <v>5474.07</v>
      </c>
    </row>
    <row r="233" spans="1:12" ht="12.75" customHeight="1" x14ac:dyDescent="0.25">
      <c r="A233" s="285">
        <v>2021.08</v>
      </c>
      <c r="B233" s="182">
        <f t="shared" si="3"/>
        <v>60346.38</v>
      </c>
      <c r="C233" s="87">
        <v>9628.8700000000008</v>
      </c>
      <c r="D233" s="150"/>
      <c r="E233" s="88">
        <v>4364.5200000000004</v>
      </c>
      <c r="F233" s="136"/>
      <c r="G233" s="88">
        <v>32520</v>
      </c>
      <c r="H233" s="136"/>
      <c r="I233" s="88">
        <v>8211.74</v>
      </c>
      <c r="J233" s="136"/>
      <c r="K233" s="88">
        <v>331.63</v>
      </c>
      <c r="L233" s="94">
        <v>5289.62</v>
      </c>
    </row>
    <row r="234" spans="1:12" ht="12.75" customHeight="1" x14ac:dyDescent="0.25">
      <c r="A234" s="285">
        <v>2021.09</v>
      </c>
      <c r="B234" s="182">
        <f t="shared" si="3"/>
        <v>66916.590000000011</v>
      </c>
      <c r="C234" s="87">
        <v>11017.48</v>
      </c>
      <c r="D234" s="150"/>
      <c r="E234" s="88">
        <v>4222.63</v>
      </c>
      <c r="F234" s="136"/>
      <c r="G234" s="88">
        <v>35319.29</v>
      </c>
      <c r="H234" s="136"/>
      <c r="I234" s="88">
        <v>8896.5400000000009</v>
      </c>
      <c r="J234" s="136"/>
      <c r="K234" s="88">
        <v>1244.3</v>
      </c>
      <c r="L234" s="94">
        <v>6216.35</v>
      </c>
    </row>
    <row r="235" spans="1:12" ht="12.75" customHeight="1" x14ac:dyDescent="0.25">
      <c r="A235" s="285">
        <v>2021.1</v>
      </c>
      <c r="B235" s="182">
        <f t="shared" si="3"/>
        <v>66147.520000000004</v>
      </c>
      <c r="C235" s="87">
        <v>10513.7</v>
      </c>
      <c r="D235" s="150"/>
      <c r="E235" s="88">
        <v>4200.87</v>
      </c>
      <c r="F235" s="136"/>
      <c r="G235" s="88">
        <v>36169.31</v>
      </c>
      <c r="H235" s="136"/>
      <c r="I235" s="88">
        <v>7363.48</v>
      </c>
      <c r="J235" s="136"/>
      <c r="K235" s="88">
        <v>435.48</v>
      </c>
      <c r="L235" s="94">
        <v>7464.68</v>
      </c>
    </row>
    <row r="236" spans="1:12" ht="12.75" customHeight="1" x14ac:dyDescent="0.25">
      <c r="A236" s="285">
        <v>2021.11</v>
      </c>
      <c r="B236" s="182">
        <f t="shared" si="3"/>
        <v>73490.58</v>
      </c>
      <c r="C236" s="87">
        <v>10730.32</v>
      </c>
      <c r="D236" s="150"/>
      <c r="E236" s="88">
        <v>5568.38</v>
      </c>
      <c r="F236" s="136"/>
      <c r="G236" s="88">
        <v>37318.480000000003</v>
      </c>
      <c r="H236" s="136"/>
      <c r="I236" s="88">
        <v>11678.64</v>
      </c>
      <c r="J236" s="136"/>
      <c r="K236" s="88">
        <v>1200.78</v>
      </c>
      <c r="L236" s="94">
        <v>6993.98</v>
      </c>
    </row>
    <row r="237" spans="1:12" ht="12.75" customHeight="1" x14ac:dyDescent="0.25">
      <c r="A237" s="285">
        <v>2021.12</v>
      </c>
      <c r="B237" s="182">
        <f t="shared" si="3"/>
        <v>103277.89000000001</v>
      </c>
      <c r="C237" s="87">
        <v>15508.72</v>
      </c>
      <c r="D237" s="150"/>
      <c r="E237" s="88">
        <v>7127.04</v>
      </c>
      <c r="F237" s="136"/>
      <c r="G237" s="88">
        <v>53659.26</v>
      </c>
      <c r="H237" s="136"/>
      <c r="I237" s="88">
        <v>13737.58</v>
      </c>
      <c r="J237" s="136"/>
      <c r="K237" s="88">
        <v>926.1</v>
      </c>
      <c r="L237" s="94">
        <v>12319.19</v>
      </c>
    </row>
    <row r="238" spans="1:12" ht="12.75" customHeight="1" x14ac:dyDescent="0.25">
      <c r="A238" s="285">
        <v>2022.01</v>
      </c>
      <c r="B238" s="182">
        <f t="shared" si="3"/>
        <v>62370.39</v>
      </c>
      <c r="C238" s="87">
        <v>10739.51</v>
      </c>
      <c r="D238" s="150"/>
      <c r="E238" s="88">
        <v>4406.67</v>
      </c>
      <c r="F238" s="136"/>
      <c r="G238" s="88">
        <v>33968.28</v>
      </c>
      <c r="H238" s="136"/>
      <c r="I238" s="88">
        <v>7068.89</v>
      </c>
      <c r="J238" s="136"/>
      <c r="K238" s="88">
        <v>546.27</v>
      </c>
      <c r="L238" s="94">
        <v>5640.77</v>
      </c>
    </row>
    <row r="239" spans="1:12" ht="12.75" customHeight="1" x14ac:dyDescent="0.25">
      <c r="A239" s="285">
        <v>2022.02</v>
      </c>
      <c r="B239" s="182">
        <f t="shared" si="3"/>
        <v>70985.890000000014</v>
      </c>
      <c r="C239" s="87">
        <v>13660.22</v>
      </c>
      <c r="D239" s="150"/>
      <c r="E239" s="88">
        <v>4516.3500000000004</v>
      </c>
      <c r="F239" s="136"/>
      <c r="G239" s="88">
        <v>36914.47</v>
      </c>
      <c r="H239" s="136"/>
      <c r="I239" s="88">
        <v>8382.2000000000007</v>
      </c>
      <c r="J239" s="136"/>
      <c r="K239" s="88">
        <v>405.9</v>
      </c>
      <c r="L239" s="94">
        <v>7106.75</v>
      </c>
    </row>
    <row r="240" spans="1:12" ht="12.75" customHeight="1" x14ac:dyDescent="0.25">
      <c r="A240" s="285">
        <v>2022.03</v>
      </c>
      <c r="B240" s="182">
        <f t="shared" si="3"/>
        <v>98149.319999999992</v>
      </c>
      <c r="C240" s="87">
        <v>13390.2</v>
      </c>
      <c r="D240" s="150"/>
      <c r="E240" s="88">
        <v>5964.07</v>
      </c>
      <c r="F240" s="136"/>
      <c r="G240" s="88">
        <v>44466.96</v>
      </c>
      <c r="H240" s="136"/>
      <c r="I240" s="88">
        <v>11173.86</v>
      </c>
      <c r="J240" s="136"/>
      <c r="K240" s="88">
        <v>1487.59</v>
      </c>
      <c r="L240" s="94">
        <v>21666.639999999999</v>
      </c>
    </row>
    <row r="241" spans="1:12" ht="12.75" customHeight="1" x14ac:dyDescent="0.25">
      <c r="A241" s="285">
        <v>2022.04</v>
      </c>
      <c r="B241" s="182">
        <f t="shared" si="3"/>
        <v>87522.66</v>
      </c>
      <c r="C241" s="87">
        <v>13937.28</v>
      </c>
      <c r="D241" s="150"/>
      <c r="E241" s="88">
        <v>5984.45</v>
      </c>
      <c r="F241" s="136"/>
      <c r="G241" s="88">
        <v>47122.63</v>
      </c>
      <c r="H241" s="136"/>
      <c r="I241" s="88">
        <v>10284.76</v>
      </c>
      <c r="J241" s="136"/>
      <c r="K241" s="88">
        <v>1571.58</v>
      </c>
      <c r="L241" s="94">
        <v>8621.9599999999991</v>
      </c>
    </row>
    <row r="242" spans="1:12" ht="12.75" customHeight="1" x14ac:dyDescent="0.25">
      <c r="A242" s="285">
        <v>2022.05</v>
      </c>
      <c r="B242" s="182">
        <f t="shared" si="3"/>
        <v>93529.819999999992</v>
      </c>
      <c r="C242" s="87">
        <v>15415.67</v>
      </c>
      <c r="D242" s="150"/>
      <c r="E242" s="88">
        <v>6520.73</v>
      </c>
      <c r="F242" s="136"/>
      <c r="G242" s="88">
        <v>48498</v>
      </c>
      <c r="H242" s="136"/>
      <c r="I242" s="88">
        <v>12072.42</v>
      </c>
      <c r="J242" s="136"/>
      <c r="K242" s="88">
        <v>718.47</v>
      </c>
      <c r="L242" s="94">
        <v>10304.530000000001</v>
      </c>
    </row>
    <row r="243" spans="1:12" ht="12.75" customHeight="1" x14ac:dyDescent="0.25">
      <c r="A243" s="285">
        <v>2022.06</v>
      </c>
      <c r="B243" s="182">
        <f t="shared" si="3"/>
        <v>126854.51999999999</v>
      </c>
      <c r="C243" s="87">
        <v>19446.36</v>
      </c>
      <c r="D243" s="150"/>
      <c r="E243" s="88">
        <v>8946.6</v>
      </c>
      <c r="F243" s="136"/>
      <c r="G243" s="88">
        <v>70632.25</v>
      </c>
      <c r="H243" s="136"/>
      <c r="I243" s="88">
        <v>14508.34</v>
      </c>
      <c r="J243" s="136"/>
      <c r="K243" s="88">
        <v>521.41999999999996</v>
      </c>
      <c r="L243" s="94">
        <v>12799.55</v>
      </c>
    </row>
    <row r="244" spans="1:12" ht="12.75" customHeight="1" x14ac:dyDescent="0.25">
      <c r="A244" s="285">
        <v>2022.07</v>
      </c>
      <c r="B244" s="182">
        <f t="shared" si="3"/>
        <v>99430.159999999989</v>
      </c>
      <c r="C244" s="87">
        <v>16004.85</v>
      </c>
      <c r="D244" s="150"/>
      <c r="E244" s="88">
        <v>7365.72</v>
      </c>
      <c r="F244" s="136"/>
      <c r="G244" s="88">
        <v>51177.63</v>
      </c>
      <c r="H244" s="136"/>
      <c r="I244" s="88">
        <v>14076.7</v>
      </c>
      <c r="J244" s="136"/>
      <c r="K244" s="88">
        <v>590.80999999999995</v>
      </c>
      <c r="L244" s="94">
        <v>10214.450000000001</v>
      </c>
    </row>
    <row r="245" spans="1:12" ht="12.75" customHeight="1" x14ac:dyDescent="0.25">
      <c r="A245" s="285">
        <v>2022.08</v>
      </c>
      <c r="B245" s="182">
        <f t="shared" si="3"/>
        <v>103022.52</v>
      </c>
      <c r="C245" s="87">
        <v>17017.060000000001</v>
      </c>
      <c r="D245" s="150"/>
      <c r="E245" s="88">
        <v>7479.17</v>
      </c>
      <c r="F245" s="136"/>
      <c r="G245" s="88">
        <v>56540.19</v>
      </c>
      <c r="H245" s="136"/>
      <c r="I245" s="88">
        <v>13519.65</v>
      </c>
      <c r="J245" s="136"/>
      <c r="K245" s="88">
        <v>529.55999999999995</v>
      </c>
      <c r="L245" s="94">
        <v>7936.89</v>
      </c>
    </row>
    <row r="246" spans="1:12" ht="12.75" customHeight="1" x14ac:dyDescent="0.25">
      <c r="A246" s="285">
        <v>2022.09</v>
      </c>
      <c r="B246" s="182">
        <f t="shared" si="3"/>
        <v>123709.53000000001</v>
      </c>
      <c r="C246" s="87">
        <v>21211.82</v>
      </c>
      <c r="D246" s="150"/>
      <c r="E246" s="88">
        <v>8691.98</v>
      </c>
      <c r="F246" s="136"/>
      <c r="G246" s="88">
        <v>62162.14</v>
      </c>
      <c r="H246" s="136"/>
      <c r="I246" s="88">
        <v>15312.79</v>
      </c>
      <c r="J246" s="136"/>
      <c r="K246" s="88">
        <v>1348.64</v>
      </c>
      <c r="L246" s="94">
        <v>14982.16</v>
      </c>
    </row>
    <row r="247" spans="1:12" ht="12.75" customHeight="1" x14ac:dyDescent="0.25">
      <c r="A247" s="285">
        <v>2022.1</v>
      </c>
      <c r="B247" s="182">
        <f t="shared" si="3"/>
        <v>137919.41</v>
      </c>
      <c r="C247" s="87">
        <v>22000.86</v>
      </c>
      <c r="D247" s="150"/>
      <c r="E247" s="88">
        <v>9605.44</v>
      </c>
      <c r="F247" s="136"/>
      <c r="G247" s="88">
        <v>72251.5</v>
      </c>
      <c r="H247" s="136"/>
      <c r="I247" s="88">
        <v>16839.5</v>
      </c>
      <c r="J247" s="136"/>
      <c r="K247" s="88">
        <v>2598.08</v>
      </c>
      <c r="L247" s="94">
        <v>14624.03</v>
      </c>
    </row>
    <row r="248" spans="1:12" ht="12.75" customHeight="1" x14ac:dyDescent="0.25">
      <c r="A248" s="285">
        <v>2022.11</v>
      </c>
      <c r="B248" s="182">
        <f t="shared" si="3"/>
        <v>131450.13000000003</v>
      </c>
      <c r="C248" s="86">
        <f>39020.05-D248</f>
        <v>18401.22</v>
      </c>
      <c r="D248" s="85">
        <v>20618.830000000002</v>
      </c>
      <c r="E248" s="88">
        <v>10568.13</v>
      </c>
      <c r="F248" s="136"/>
      <c r="G248" s="88">
        <v>68514.820000000007</v>
      </c>
      <c r="H248" s="136"/>
      <c r="I248" s="88">
        <v>19899.16</v>
      </c>
      <c r="J248" s="136"/>
      <c r="K248" s="88">
        <v>1408.88</v>
      </c>
      <c r="L248" s="94">
        <v>12657.92</v>
      </c>
    </row>
    <row r="249" spans="1:12" ht="12.75" customHeight="1" x14ac:dyDescent="0.25">
      <c r="A249" s="285">
        <v>2022.12</v>
      </c>
      <c r="B249" s="182">
        <f t="shared" si="3"/>
        <v>169813.24000000002</v>
      </c>
      <c r="C249" s="87">
        <v>31350.44</v>
      </c>
      <c r="D249" s="91">
        <v>132.59</v>
      </c>
      <c r="E249" s="88">
        <v>15826.17</v>
      </c>
      <c r="F249" s="136"/>
      <c r="G249" s="88">
        <v>102844.83</v>
      </c>
      <c r="H249" s="136"/>
      <c r="I249" s="88">
        <f>18363.26</f>
        <v>18363.259999999998</v>
      </c>
      <c r="J249" s="137">
        <v>1134.58</v>
      </c>
      <c r="K249" s="88">
        <v>1428.54</v>
      </c>
      <c r="L249" s="94">
        <v>0</v>
      </c>
    </row>
    <row r="250" spans="1:12" ht="12.75" customHeight="1" x14ac:dyDescent="0.25">
      <c r="A250" s="285">
        <v>2023.01</v>
      </c>
      <c r="B250" s="182">
        <f t="shared" si="3"/>
        <v>138313.61000000002</v>
      </c>
      <c r="C250" s="87">
        <v>22077.79</v>
      </c>
      <c r="D250" s="91">
        <v>0</v>
      </c>
      <c r="E250" s="88">
        <v>10709.06</v>
      </c>
      <c r="F250" s="136"/>
      <c r="G250" s="88">
        <v>82123.97</v>
      </c>
      <c r="H250" s="136"/>
      <c r="I250" s="88">
        <v>22389.79</v>
      </c>
      <c r="J250" s="88">
        <v>0</v>
      </c>
      <c r="K250" s="88">
        <v>1013</v>
      </c>
      <c r="L250" s="94">
        <v>0</v>
      </c>
    </row>
    <row r="251" spans="1:12" ht="12.75" customHeight="1" x14ac:dyDescent="0.25">
      <c r="A251" s="285">
        <v>2023.02</v>
      </c>
      <c r="B251" s="182">
        <f t="shared" si="3"/>
        <v>130684.79999999999</v>
      </c>
      <c r="C251" s="87">
        <v>25512.13</v>
      </c>
      <c r="D251" s="91">
        <v>0</v>
      </c>
      <c r="E251" s="88">
        <v>10922.68</v>
      </c>
      <c r="F251" s="136"/>
      <c r="G251" s="88">
        <v>79175.34</v>
      </c>
      <c r="H251" s="137">
        <v>0.04</v>
      </c>
      <c r="I251" s="88">
        <v>14114.53</v>
      </c>
      <c r="J251" s="88">
        <v>0</v>
      </c>
      <c r="K251" s="88">
        <v>960.12</v>
      </c>
      <c r="L251" s="94">
        <v>0</v>
      </c>
    </row>
    <row r="252" spans="1:12" ht="12.75" customHeight="1" x14ac:dyDescent="0.25">
      <c r="A252" s="285">
        <v>2023.03</v>
      </c>
      <c r="B252" s="182">
        <f>SUM(C252,E252,G252,I252,K252:L252)</f>
        <v>168836.28000000003</v>
      </c>
      <c r="C252" s="87">
        <v>26504.7</v>
      </c>
      <c r="D252" s="91">
        <v>0</v>
      </c>
      <c r="E252" s="88">
        <v>13363.66</v>
      </c>
      <c r="F252" s="137">
        <v>525.33000000000004</v>
      </c>
      <c r="G252" s="88">
        <v>102943.72</v>
      </c>
      <c r="H252" s="88">
        <v>54.36</v>
      </c>
      <c r="I252" s="88">
        <v>24005.040000000001</v>
      </c>
      <c r="J252" s="88">
        <v>1377.22</v>
      </c>
      <c r="K252" s="88">
        <v>2019.16</v>
      </c>
      <c r="L252" s="94">
        <v>0</v>
      </c>
    </row>
    <row r="253" spans="1:12" ht="12.75" customHeight="1" x14ac:dyDescent="0.25">
      <c r="A253" s="285">
        <v>2023.04</v>
      </c>
      <c r="B253" s="182">
        <f t="shared" si="3"/>
        <v>158783</v>
      </c>
      <c r="C253" s="87">
        <v>28307.07</v>
      </c>
      <c r="D253" s="91">
        <v>0</v>
      </c>
      <c r="E253" s="88">
        <v>13487.51</v>
      </c>
      <c r="F253" s="88">
        <v>399.62</v>
      </c>
      <c r="G253" s="88">
        <v>94851.71</v>
      </c>
      <c r="H253" s="88">
        <v>57.11</v>
      </c>
      <c r="I253" s="88">
        <v>19579.68</v>
      </c>
      <c r="J253" s="88">
        <v>1882.65</v>
      </c>
      <c r="K253" s="88">
        <v>2557.0300000000002</v>
      </c>
      <c r="L253" s="94">
        <v>0</v>
      </c>
    </row>
    <row r="254" spans="1:12" ht="12.75" customHeight="1" x14ac:dyDescent="0.25">
      <c r="A254" s="285">
        <v>2023.05</v>
      </c>
      <c r="B254" s="182">
        <f t="shared" si="3"/>
        <v>176244.59</v>
      </c>
      <c r="C254" s="87">
        <v>30787.01</v>
      </c>
      <c r="D254" s="91">
        <v>0</v>
      </c>
      <c r="E254" s="88">
        <v>13684.3</v>
      </c>
      <c r="F254" s="88">
        <v>109.6</v>
      </c>
      <c r="G254" s="88">
        <v>108560.31</v>
      </c>
      <c r="H254" s="88">
        <v>76.569999999999993</v>
      </c>
      <c r="I254" s="88">
        <v>20806.8</v>
      </c>
      <c r="J254" s="88">
        <v>2272.5500000000002</v>
      </c>
      <c r="K254" s="88">
        <v>2406.17</v>
      </c>
      <c r="L254" s="94">
        <v>0</v>
      </c>
    </row>
    <row r="255" spans="1:12" ht="12.75" customHeight="1" x14ac:dyDescent="0.25">
      <c r="A255" s="285">
        <v>2023.06</v>
      </c>
      <c r="B255" s="182">
        <f t="shared" si="3"/>
        <v>233662.84</v>
      </c>
      <c r="C255" s="130">
        <v>40038.129999999997</v>
      </c>
      <c r="D255" s="88">
        <v>0</v>
      </c>
      <c r="E255" s="88">
        <v>22822.9</v>
      </c>
      <c r="F255" s="130">
        <v>116.81</v>
      </c>
      <c r="G255" s="88">
        <v>146478.51999999999</v>
      </c>
      <c r="H255" s="130">
        <v>79</v>
      </c>
      <c r="I255" s="88">
        <v>21782.13</v>
      </c>
      <c r="J255" s="88">
        <v>343.95</v>
      </c>
      <c r="K255" s="88">
        <v>2541.16</v>
      </c>
      <c r="L255" s="94">
        <v>0</v>
      </c>
    </row>
    <row r="256" spans="1:12" ht="12.75" customHeight="1" x14ac:dyDescent="0.25">
      <c r="A256" s="285">
        <v>2023.07</v>
      </c>
      <c r="B256" s="182">
        <f t="shared" si="3"/>
        <v>211097.46000000002</v>
      </c>
      <c r="C256" s="87">
        <v>40510.42</v>
      </c>
      <c r="D256" s="91">
        <v>0</v>
      </c>
      <c r="E256" s="88">
        <v>15923.77</v>
      </c>
      <c r="F256" s="88">
        <v>0</v>
      </c>
      <c r="G256" s="88">
        <v>128692.9</v>
      </c>
      <c r="H256" s="88">
        <v>155.71</v>
      </c>
      <c r="I256" s="88">
        <v>22800.23</v>
      </c>
      <c r="J256" s="88">
        <v>2166.12</v>
      </c>
      <c r="K256" s="88">
        <v>3170.14</v>
      </c>
      <c r="L256" s="94">
        <v>0</v>
      </c>
    </row>
    <row r="257" spans="1:12" ht="12.75" customHeight="1" x14ac:dyDescent="0.25">
      <c r="A257" s="285">
        <v>2023.08</v>
      </c>
      <c r="B257" s="182">
        <f t="shared" si="3"/>
        <v>244067.71</v>
      </c>
      <c r="C257" s="87">
        <v>43519.31</v>
      </c>
      <c r="D257" s="91">
        <v>0</v>
      </c>
      <c r="E257" s="88">
        <v>22635.71</v>
      </c>
      <c r="F257" s="88">
        <v>86.4</v>
      </c>
      <c r="G257" s="88">
        <v>149027.57999999999</v>
      </c>
      <c r="H257" s="88">
        <v>308.57</v>
      </c>
      <c r="I257" s="88">
        <v>25503.08</v>
      </c>
      <c r="J257" s="88">
        <v>3360.62</v>
      </c>
      <c r="K257" s="88">
        <v>3382.03</v>
      </c>
      <c r="L257" s="94">
        <v>0</v>
      </c>
    </row>
    <row r="258" spans="1:12" ht="12.75" customHeight="1" x14ac:dyDescent="0.25">
      <c r="A258" s="285">
        <v>2023.09</v>
      </c>
      <c r="B258" s="182">
        <f t="shared" si="3"/>
        <v>253970</v>
      </c>
      <c r="C258" s="87">
        <v>47501.85</v>
      </c>
      <c r="D258" s="91">
        <v>0</v>
      </c>
      <c r="E258" s="88">
        <v>19951.080000000002</v>
      </c>
      <c r="F258" s="88">
        <v>175.74</v>
      </c>
      <c r="G258" s="88">
        <v>156336.76999999999</v>
      </c>
      <c r="H258" s="88">
        <v>588.87</v>
      </c>
      <c r="I258" s="88">
        <v>27056.7</v>
      </c>
      <c r="J258" s="88">
        <v>9010.92</v>
      </c>
      <c r="K258" s="88">
        <v>3123.6</v>
      </c>
      <c r="L258" s="94">
        <v>0</v>
      </c>
    </row>
    <row r="259" spans="1:12" ht="12.75" customHeight="1" x14ac:dyDescent="0.25">
      <c r="A259" s="285">
        <v>2023.1</v>
      </c>
      <c r="B259" s="182">
        <f t="shared" si="3"/>
        <v>280565.19</v>
      </c>
      <c r="C259" s="87">
        <v>50602.59</v>
      </c>
      <c r="D259" s="91">
        <v>0</v>
      </c>
      <c r="E259" s="88">
        <v>20395.310000000001</v>
      </c>
      <c r="F259" s="88">
        <v>338.12</v>
      </c>
      <c r="G259" s="88">
        <v>167060.57999999999</v>
      </c>
      <c r="H259" s="88">
        <v>294.38</v>
      </c>
      <c r="I259" s="88">
        <v>34183.89</v>
      </c>
      <c r="J259" s="88">
        <v>2741.15</v>
      </c>
      <c r="K259" s="88">
        <v>8322.82</v>
      </c>
      <c r="L259" s="94">
        <v>0</v>
      </c>
    </row>
    <row r="260" spans="1:12" ht="12.75" customHeight="1" x14ac:dyDescent="0.25">
      <c r="A260" s="285">
        <v>2023.11</v>
      </c>
      <c r="B260" s="182">
        <f t="shared" si="3"/>
        <v>295982.32</v>
      </c>
      <c r="C260" s="87">
        <v>53138.83</v>
      </c>
      <c r="D260" s="91">
        <v>0</v>
      </c>
      <c r="E260" s="88">
        <v>24944.76</v>
      </c>
      <c r="F260" s="88">
        <v>68.150000000000006</v>
      </c>
      <c r="G260" s="88">
        <v>185907.66</v>
      </c>
      <c r="H260" s="88">
        <v>482.73</v>
      </c>
      <c r="I260" s="88">
        <v>26943.11</v>
      </c>
      <c r="J260" s="88">
        <v>730.87</v>
      </c>
      <c r="K260" s="88">
        <v>5047.96</v>
      </c>
      <c r="L260" s="94">
        <v>0</v>
      </c>
    </row>
    <row r="261" spans="1:12" ht="12.75" customHeight="1" x14ac:dyDescent="0.25">
      <c r="A261" s="285">
        <v>2023.12</v>
      </c>
      <c r="B261" s="182">
        <f t="shared" si="3"/>
        <v>476502.41</v>
      </c>
      <c r="C261" s="87">
        <v>87369.81</v>
      </c>
      <c r="D261" s="91">
        <v>0</v>
      </c>
      <c r="E261" s="88">
        <v>40394.089999999997</v>
      </c>
      <c r="F261" s="88">
        <v>395.43</v>
      </c>
      <c r="G261" s="88">
        <v>302986.18</v>
      </c>
      <c r="H261" s="88">
        <v>2805.26</v>
      </c>
      <c r="I261" s="88">
        <v>41575.07</v>
      </c>
      <c r="J261" s="88">
        <v>16902.97</v>
      </c>
      <c r="K261" s="88">
        <v>4177.26</v>
      </c>
      <c r="L261" s="94">
        <v>0</v>
      </c>
    </row>
    <row r="262" spans="1:12" ht="12.75" customHeight="1" x14ac:dyDescent="0.25">
      <c r="A262" s="285">
        <v>2024.01</v>
      </c>
      <c r="B262" s="182">
        <f t="shared" si="3"/>
        <v>315504.78999999998</v>
      </c>
      <c r="C262" s="87">
        <v>71455.009999999995</v>
      </c>
      <c r="D262" s="150"/>
      <c r="E262" s="88">
        <v>28315.57</v>
      </c>
      <c r="F262" s="136"/>
      <c r="G262" s="88">
        <v>192079.5</v>
      </c>
      <c r="H262" s="136"/>
      <c r="I262" s="88">
        <v>18033.78</v>
      </c>
      <c r="J262" s="136"/>
      <c r="K262" s="88">
        <v>5620.93</v>
      </c>
      <c r="L262" s="94">
        <v>0</v>
      </c>
    </row>
    <row r="263" spans="1:12" ht="12.75" customHeight="1" x14ac:dyDescent="0.25">
      <c r="A263" s="285">
        <v>2024.02</v>
      </c>
      <c r="B263" s="182">
        <f t="shared" si="3"/>
        <v>391212.54</v>
      </c>
      <c r="C263" s="87">
        <v>90060.44</v>
      </c>
      <c r="D263" s="150"/>
      <c r="E263" s="88">
        <v>37172.21</v>
      </c>
      <c r="F263" s="136"/>
      <c r="G263" s="88">
        <v>239489.68</v>
      </c>
      <c r="H263" s="136"/>
      <c r="I263" s="88">
        <v>19339.2</v>
      </c>
      <c r="J263" s="136"/>
      <c r="K263" s="88">
        <v>5151.01</v>
      </c>
      <c r="L263" s="94">
        <v>0</v>
      </c>
    </row>
    <row r="264" spans="1:12" ht="12.75" customHeight="1" x14ac:dyDescent="0.25">
      <c r="A264" s="285">
        <v>2024.03</v>
      </c>
      <c r="B264" s="182">
        <f t="shared" si="3"/>
        <v>461541.19</v>
      </c>
      <c r="C264" s="87">
        <v>98220.74</v>
      </c>
      <c r="D264" s="150"/>
      <c r="E264" s="88">
        <v>41752.6</v>
      </c>
      <c r="F264" s="136"/>
      <c r="G264" s="88">
        <v>269842.02</v>
      </c>
      <c r="H264" s="136"/>
      <c r="I264" s="88">
        <v>48801.69</v>
      </c>
      <c r="J264" s="136"/>
      <c r="K264" s="88">
        <v>2924.14</v>
      </c>
      <c r="L264" s="94">
        <v>0</v>
      </c>
    </row>
    <row r="265" spans="1:12" ht="12.75" customHeight="1" x14ac:dyDescent="0.25">
      <c r="A265" s="285">
        <v>2024.04</v>
      </c>
      <c r="B265" s="182">
        <f>SUM(C265,E265,G265,I265,K265:L265)</f>
        <v>504483.75</v>
      </c>
      <c r="C265" s="87">
        <v>107357.17</v>
      </c>
      <c r="D265" s="150"/>
      <c r="E265" s="88">
        <v>41853.97</v>
      </c>
      <c r="F265" s="136"/>
      <c r="G265" s="88">
        <v>306736.48</v>
      </c>
      <c r="H265" s="136"/>
      <c r="I265" s="88">
        <v>35209.519999999997</v>
      </c>
      <c r="J265" s="136"/>
      <c r="K265" s="88">
        <v>13326.61</v>
      </c>
      <c r="L265" s="94">
        <v>0</v>
      </c>
    </row>
    <row r="266" spans="1:12" ht="12.75" customHeight="1" x14ac:dyDescent="0.25">
      <c r="A266" s="285">
        <v>2024.05</v>
      </c>
      <c r="B266" s="182">
        <f t="shared" si="3"/>
        <v>606112.57999999996</v>
      </c>
      <c r="C266" s="87">
        <v>129995.52</v>
      </c>
      <c r="D266" s="150"/>
      <c r="E266" s="88">
        <v>53805.279999999999</v>
      </c>
      <c r="F266" s="136"/>
      <c r="G266" s="88">
        <v>366564.86</v>
      </c>
      <c r="H266" s="136"/>
      <c r="I266" s="88">
        <v>51713.01</v>
      </c>
      <c r="J266" s="136"/>
      <c r="K266" s="88">
        <v>4033.91</v>
      </c>
      <c r="L266" s="94">
        <v>0</v>
      </c>
    </row>
    <row r="267" spans="1:12" ht="12.75" customHeight="1" x14ac:dyDescent="0.25">
      <c r="A267" s="285">
        <v>2024.06</v>
      </c>
      <c r="B267" s="182">
        <f t="shared" si="3"/>
        <v>728296.32000000007</v>
      </c>
      <c r="C267" s="87">
        <v>141017.13</v>
      </c>
      <c r="D267" s="150"/>
      <c r="E267" s="88">
        <v>78262.83</v>
      </c>
      <c r="F267" s="136"/>
      <c r="G267" s="88">
        <v>463402.69</v>
      </c>
      <c r="H267" s="136"/>
      <c r="I267" s="88">
        <v>44386.53</v>
      </c>
      <c r="J267" s="136"/>
      <c r="K267" s="88">
        <v>1227.1400000000001</v>
      </c>
      <c r="L267" s="94">
        <v>0</v>
      </c>
    </row>
    <row r="268" spans="1:12" ht="12.75" customHeight="1" x14ac:dyDescent="0.25">
      <c r="A268" s="285">
        <v>2024.07</v>
      </c>
      <c r="B268" s="182">
        <f t="shared" si="3"/>
        <v>649886.9</v>
      </c>
      <c r="C268" s="87">
        <v>128025.61</v>
      </c>
      <c r="D268" s="150"/>
      <c r="E268" s="88">
        <v>59839.17</v>
      </c>
      <c r="F268" s="136"/>
      <c r="G268" s="88">
        <v>396767.84</v>
      </c>
      <c r="H268" s="136"/>
      <c r="I268" s="88">
        <v>63885.27</v>
      </c>
      <c r="J268" s="136"/>
      <c r="K268" s="88">
        <v>1369.01</v>
      </c>
      <c r="L268" s="94">
        <v>0</v>
      </c>
    </row>
    <row r="269" spans="1:12" ht="12.75" customHeight="1" x14ac:dyDescent="0.25">
      <c r="A269" s="285">
        <v>2024.08</v>
      </c>
      <c r="B269" s="182">
        <f t="shared" ref="B269:B332" si="4">SUM(C269,E269,G269,I269,K269:L269)</f>
        <v>687355.35999999987</v>
      </c>
      <c r="C269" s="87">
        <v>132084.92000000001</v>
      </c>
      <c r="D269" s="150"/>
      <c r="E269" s="88">
        <v>70793.34</v>
      </c>
      <c r="F269" s="136"/>
      <c r="G269" s="88">
        <v>413312.95</v>
      </c>
      <c r="H269" s="136"/>
      <c r="I269" s="88">
        <v>68384.710000000006</v>
      </c>
      <c r="J269" s="136"/>
      <c r="K269" s="88">
        <v>2779.44</v>
      </c>
      <c r="L269" s="94">
        <v>0</v>
      </c>
    </row>
    <row r="270" spans="1:12" ht="12.75" customHeight="1" x14ac:dyDescent="0.25">
      <c r="A270" s="285">
        <v>2024.09</v>
      </c>
      <c r="B270" s="182">
        <f t="shared" si="4"/>
        <v>693179.07</v>
      </c>
      <c r="C270" s="87">
        <v>136438.41</v>
      </c>
      <c r="D270" s="150"/>
      <c r="E270" s="88">
        <v>73561.009999999995</v>
      </c>
      <c r="F270" s="136"/>
      <c r="G270" s="88">
        <v>415694.82</v>
      </c>
      <c r="H270" s="136"/>
      <c r="I270" s="88">
        <v>66015.61</v>
      </c>
      <c r="J270" s="136"/>
      <c r="K270" s="88">
        <v>1469.22</v>
      </c>
      <c r="L270" s="94">
        <v>0</v>
      </c>
    </row>
    <row r="271" spans="1:12" ht="12.75" customHeight="1" x14ac:dyDescent="0.25">
      <c r="A271" s="285">
        <v>2024.1</v>
      </c>
      <c r="B271" s="182">
        <f t="shared" si="4"/>
        <v>750862.35</v>
      </c>
      <c r="C271" s="87">
        <v>143896.94</v>
      </c>
      <c r="D271" s="150"/>
      <c r="E271" s="88">
        <v>65941.240000000005</v>
      </c>
      <c r="F271" s="136"/>
      <c r="G271" s="88">
        <v>450721.27</v>
      </c>
      <c r="H271" s="136"/>
      <c r="I271" s="88">
        <v>78158.13</v>
      </c>
      <c r="J271" s="136"/>
      <c r="K271" s="88">
        <v>12144.77</v>
      </c>
      <c r="L271" s="94">
        <v>0</v>
      </c>
    </row>
    <row r="272" spans="1:12" ht="12.75" customHeight="1" x14ac:dyDescent="0.25">
      <c r="A272" s="285">
        <v>2024.11</v>
      </c>
      <c r="B272" s="182">
        <f t="shared" si="4"/>
        <v>748234.48</v>
      </c>
      <c r="C272" s="87">
        <v>147907.65</v>
      </c>
      <c r="D272" s="150"/>
      <c r="E272" s="88">
        <v>66162.69</v>
      </c>
      <c r="F272" s="136"/>
      <c r="G272" s="88">
        <v>447209.17</v>
      </c>
      <c r="H272" s="136"/>
      <c r="I272" s="88">
        <v>83929.34</v>
      </c>
      <c r="J272" s="136"/>
      <c r="K272" s="88">
        <v>3025.63</v>
      </c>
      <c r="L272" s="94">
        <v>0</v>
      </c>
    </row>
    <row r="273" spans="1:12" ht="12.75" customHeight="1" x14ac:dyDescent="0.25">
      <c r="A273" s="285">
        <v>2024.12</v>
      </c>
      <c r="B273" s="182">
        <f t="shared" si="4"/>
        <v>1131359.94</v>
      </c>
      <c r="C273" s="87">
        <v>205970.22</v>
      </c>
      <c r="D273" s="150"/>
      <c r="E273" s="88">
        <v>107349.25</v>
      </c>
      <c r="F273" s="136"/>
      <c r="G273" s="88">
        <v>682683.35</v>
      </c>
      <c r="H273" s="136"/>
      <c r="I273" s="88">
        <v>132591.06</v>
      </c>
      <c r="J273" s="136"/>
      <c r="K273" s="88">
        <v>2766.06</v>
      </c>
      <c r="L273" s="94">
        <v>0</v>
      </c>
    </row>
    <row r="274" spans="1:12" ht="12.75" customHeight="1" x14ac:dyDescent="0.25">
      <c r="A274" s="285">
        <v>2025.01</v>
      </c>
      <c r="B274" s="182">
        <f>SUM(C274,E274,G274,I274,K274:L274)</f>
        <v>758788.59</v>
      </c>
      <c r="C274" s="87">
        <v>158395.06</v>
      </c>
      <c r="D274" s="150"/>
      <c r="E274" s="88">
        <v>66266.929999999993</v>
      </c>
      <c r="F274" s="136"/>
      <c r="G274" s="88">
        <v>459456.86</v>
      </c>
      <c r="H274" s="136"/>
      <c r="I274" s="88">
        <v>73794.34</v>
      </c>
      <c r="J274" s="136"/>
      <c r="K274" s="88">
        <v>875.4</v>
      </c>
      <c r="L274" s="94">
        <v>0</v>
      </c>
    </row>
    <row r="275" spans="1:12" ht="12.75" customHeight="1" x14ac:dyDescent="0.25">
      <c r="A275" s="285">
        <v>2025.02</v>
      </c>
      <c r="B275" s="182">
        <f t="shared" si="4"/>
        <v>821309.14999999991</v>
      </c>
      <c r="C275" s="87">
        <v>187630.99</v>
      </c>
      <c r="D275" s="150"/>
      <c r="E275" s="88">
        <v>73032.929999999993</v>
      </c>
      <c r="F275" s="136"/>
      <c r="G275" s="88">
        <v>487977.02</v>
      </c>
      <c r="H275" s="136"/>
      <c r="I275" s="88">
        <v>65152.26</v>
      </c>
      <c r="J275" s="136"/>
      <c r="K275" s="88">
        <v>7515.95</v>
      </c>
      <c r="L275" s="94">
        <v>0</v>
      </c>
    </row>
    <row r="276" spans="1:12" ht="12.75" customHeight="1" x14ac:dyDescent="0.25">
      <c r="A276" s="285">
        <v>2025.03</v>
      </c>
      <c r="B276" s="182">
        <f t="shared" si="4"/>
        <v>807490.87</v>
      </c>
      <c r="C276" s="87">
        <v>156442.6</v>
      </c>
      <c r="D276" s="150"/>
      <c r="E276" s="88">
        <v>75617.05</v>
      </c>
      <c r="F276" s="136"/>
      <c r="G276" s="88">
        <v>484511.85</v>
      </c>
      <c r="H276" s="136"/>
      <c r="I276" s="88">
        <v>90043.38</v>
      </c>
      <c r="J276" s="136"/>
      <c r="K276" s="88">
        <v>875.99</v>
      </c>
      <c r="L276" s="94">
        <v>0</v>
      </c>
    </row>
    <row r="277" spans="1:12" ht="12.75" customHeight="1" x14ac:dyDescent="0.25">
      <c r="A277" s="285">
        <v>2025.04</v>
      </c>
      <c r="B277" s="182">
        <f t="shared" si="4"/>
        <v>872883.35</v>
      </c>
      <c r="C277" s="87">
        <v>172469.89</v>
      </c>
      <c r="D277" s="150"/>
      <c r="E277" s="88">
        <v>92269.66</v>
      </c>
      <c r="F277" s="136"/>
      <c r="G277" s="88">
        <v>509411.72</v>
      </c>
      <c r="H277" s="136"/>
      <c r="I277" s="88">
        <v>85016.1</v>
      </c>
      <c r="J277" s="136"/>
      <c r="K277" s="88">
        <v>13715.98</v>
      </c>
      <c r="L277" s="94">
        <v>0</v>
      </c>
    </row>
    <row r="278" spans="1:12" ht="12.75" customHeight="1" x14ac:dyDescent="0.25">
      <c r="A278" s="285">
        <v>2025.05</v>
      </c>
      <c r="B278" s="182">
        <f t="shared" si="4"/>
        <v>941449.18</v>
      </c>
      <c r="C278" s="87">
        <v>183139.63</v>
      </c>
      <c r="D278" s="150"/>
      <c r="E278" s="88">
        <v>103340.66</v>
      </c>
      <c r="F278" s="136"/>
      <c r="G278" s="88">
        <v>558056.65</v>
      </c>
      <c r="H278" s="136"/>
      <c r="I278" s="88">
        <v>89430</v>
      </c>
      <c r="J278" s="136"/>
      <c r="K278" s="88">
        <v>7482.24</v>
      </c>
      <c r="L278" s="94">
        <v>0</v>
      </c>
    </row>
    <row r="279" spans="1:12" ht="12.75" customHeight="1" x14ac:dyDescent="0.25">
      <c r="A279" s="285">
        <v>2025.06</v>
      </c>
      <c r="B279" s="182">
        <f t="shared" si="4"/>
        <v>1139415.8199999998</v>
      </c>
      <c r="C279" s="87">
        <v>206608.61</v>
      </c>
      <c r="D279" s="150"/>
      <c r="E279" s="88">
        <v>118427.22</v>
      </c>
      <c r="F279" s="136"/>
      <c r="G279" s="88">
        <v>714568.5</v>
      </c>
      <c r="H279" s="136"/>
      <c r="I279" s="88">
        <v>99075.02</v>
      </c>
      <c r="J279" s="136"/>
      <c r="K279" s="88">
        <v>736.47</v>
      </c>
      <c r="L279" s="94">
        <v>0</v>
      </c>
    </row>
    <row r="280" spans="1:12" ht="12.75" customHeight="1" x14ac:dyDescent="0.25">
      <c r="A280" s="285">
        <v>2025.07</v>
      </c>
      <c r="B280" s="182">
        <f t="shared" si="4"/>
        <v>952792.78</v>
      </c>
      <c r="C280" s="87">
        <v>177755.97</v>
      </c>
      <c r="D280" s="150"/>
      <c r="E280" s="88">
        <v>91883.55</v>
      </c>
      <c r="F280" s="136"/>
      <c r="G280" s="88">
        <v>579072.26</v>
      </c>
      <c r="H280" s="136"/>
      <c r="I280" s="88">
        <v>103590.35</v>
      </c>
      <c r="J280" s="136"/>
      <c r="K280" s="88">
        <v>490.65</v>
      </c>
      <c r="L280" s="94">
        <v>0</v>
      </c>
    </row>
    <row r="281" spans="1:12" ht="12.75" customHeight="1" x14ac:dyDescent="0.25">
      <c r="A281" s="285">
        <v>2025.08</v>
      </c>
      <c r="B281" s="182">
        <f t="shared" si="4"/>
        <v>1033513.0900000001</v>
      </c>
      <c r="C281" s="87">
        <v>198810.11</v>
      </c>
      <c r="D281" s="150"/>
      <c r="E281" s="88">
        <v>105037.96</v>
      </c>
      <c r="F281" s="136"/>
      <c r="G281" s="88">
        <v>590437.24</v>
      </c>
      <c r="H281" s="136"/>
      <c r="I281" s="88">
        <v>130949.54</v>
      </c>
      <c r="J281" s="136"/>
      <c r="K281" s="88">
        <v>8278.24</v>
      </c>
      <c r="L281" s="94">
        <v>0</v>
      </c>
    </row>
    <row r="282" spans="1:12" ht="12.75" customHeight="1" x14ac:dyDescent="0.25">
      <c r="A282" s="285">
        <v>2025.09</v>
      </c>
      <c r="B282" s="182" t="e">
        <f t="shared" si="4"/>
        <v>#N/A</v>
      </c>
      <c r="C282" s="87" t="e">
        <v>#N/A</v>
      </c>
      <c r="D282" s="91" t="e">
        <v>#N/A</v>
      </c>
      <c r="E282" s="88" t="e">
        <v>#N/A</v>
      </c>
      <c r="F282" s="88" t="e">
        <v>#N/A</v>
      </c>
      <c r="G282" s="88" t="e">
        <v>#N/A</v>
      </c>
      <c r="H282" s="88" t="e">
        <v>#N/A</v>
      </c>
      <c r="I282" s="88" t="e">
        <v>#N/A</v>
      </c>
      <c r="J282" s="88" t="e">
        <v>#N/A</v>
      </c>
      <c r="K282" s="88" t="e">
        <v>#N/A</v>
      </c>
      <c r="L282" s="94" t="e">
        <v>#N/A</v>
      </c>
    </row>
    <row r="283" spans="1:12" ht="12.75" customHeight="1" x14ac:dyDescent="0.25">
      <c r="A283" s="285">
        <v>2025.1</v>
      </c>
      <c r="B283" s="182" t="e">
        <f t="shared" si="4"/>
        <v>#N/A</v>
      </c>
      <c r="C283" s="87" t="e">
        <v>#N/A</v>
      </c>
      <c r="D283" s="91" t="e">
        <v>#N/A</v>
      </c>
      <c r="E283" s="88" t="e">
        <v>#N/A</v>
      </c>
      <c r="F283" s="88" t="e">
        <v>#N/A</v>
      </c>
      <c r="G283" s="88" t="e">
        <v>#N/A</v>
      </c>
      <c r="H283" s="88" t="e">
        <v>#N/A</v>
      </c>
      <c r="I283" s="88" t="e">
        <v>#N/A</v>
      </c>
      <c r="J283" s="88" t="e">
        <v>#N/A</v>
      </c>
      <c r="K283" s="88" t="e">
        <v>#N/A</v>
      </c>
      <c r="L283" s="94" t="e">
        <v>#N/A</v>
      </c>
    </row>
    <row r="284" spans="1:12" ht="12.75" customHeight="1" x14ac:dyDescent="0.25">
      <c r="A284" s="285">
        <v>2025.11</v>
      </c>
      <c r="B284" s="182" t="e">
        <f t="shared" si="4"/>
        <v>#N/A</v>
      </c>
      <c r="C284" s="87" t="e">
        <v>#N/A</v>
      </c>
      <c r="D284" s="91" t="e">
        <v>#N/A</v>
      </c>
      <c r="E284" s="88" t="e">
        <v>#N/A</v>
      </c>
      <c r="F284" s="88" t="e">
        <v>#N/A</v>
      </c>
      <c r="G284" s="88" t="e">
        <v>#N/A</v>
      </c>
      <c r="H284" s="88" t="e">
        <v>#N/A</v>
      </c>
      <c r="I284" s="88" t="e">
        <v>#N/A</v>
      </c>
      <c r="J284" s="88" t="e">
        <v>#N/A</v>
      </c>
      <c r="K284" s="88" t="e">
        <v>#N/A</v>
      </c>
      <c r="L284" s="94" t="e">
        <v>#N/A</v>
      </c>
    </row>
    <row r="285" spans="1:12" ht="12.75" customHeight="1" x14ac:dyDescent="0.25">
      <c r="A285" s="285">
        <v>2025.12</v>
      </c>
      <c r="B285" s="182" t="e">
        <f t="shared" si="4"/>
        <v>#N/A</v>
      </c>
      <c r="C285" s="87" t="e">
        <v>#N/A</v>
      </c>
      <c r="D285" s="91" t="e">
        <v>#N/A</v>
      </c>
      <c r="E285" s="88" t="e">
        <v>#N/A</v>
      </c>
      <c r="F285" s="88" t="e">
        <v>#N/A</v>
      </c>
      <c r="G285" s="88" t="e">
        <v>#N/A</v>
      </c>
      <c r="H285" s="88" t="e">
        <v>#N/A</v>
      </c>
      <c r="I285" s="88" t="e">
        <v>#N/A</v>
      </c>
      <c r="J285" s="88" t="e">
        <v>#N/A</v>
      </c>
      <c r="K285" s="88" t="e">
        <v>#N/A</v>
      </c>
      <c r="L285" s="94" t="e">
        <v>#N/A</v>
      </c>
    </row>
    <row r="286" spans="1:12" ht="12.75" customHeight="1" x14ac:dyDescent="0.25">
      <c r="A286" s="285">
        <v>2026.01</v>
      </c>
      <c r="B286" s="182" t="e">
        <f t="shared" si="4"/>
        <v>#N/A</v>
      </c>
      <c r="C286" s="87" t="e">
        <v>#N/A</v>
      </c>
      <c r="D286" s="91" t="e">
        <v>#N/A</v>
      </c>
      <c r="E286" s="88" t="e">
        <v>#N/A</v>
      </c>
      <c r="F286" s="88" t="e">
        <v>#N/A</v>
      </c>
      <c r="G286" s="88" t="e">
        <v>#N/A</v>
      </c>
      <c r="H286" s="88" t="e">
        <v>#N/A</v>
      </c>
      <c r="I286" s="88" t="e">
        <v>#N/A</v>
      </c>
      <c r="J286" s="88" t="e">
        <v>#N/A</v>
      </c>
      <c r="K286" s="88" t="e">
        <v>#N/A</v>
      </c>
      <c r="L286" s="94" t="e">
        <v>#N/A</v>
      </c>
    </row>
    <row r="287" spans="1:12" ht="12.75" customHeight="1" x14ac:dyDescent="0.25">
      <c r="A287" s="285">
        <v>2026.02</v>
      </c>
      <c r="B287" s="182" t="e">
        <f t="shared" si="4"/>
        <v>#N/A</v>
      </c>
      <c r="C287" s="87" t="e">
        <v>#N/A</v>
      </c>
      <c r="D287" s="91" t="e">
        <v>#N/A</v>
      </c>
      <c r="E287" s="88" t="e">
        <v>#N/A</v>
      </c>
      <c r="F287" s="88" t="e">
        <v>#N/A</v>
      </c>
      <c r="G287" s="88" t="e">
        <v>#N/A</v>
      </c>
      <c r="H287" s="88" t="e">
        <v>#N/A</v>
      </c>
      <c r="I287" s="88" t="e">
        <v>#N/A</v>
      </c>
      <c r="J287" s="88" t="e">
        <v>#N/A</v>
      </c>
      <c r="K287" s="88" t="e">
        <v>#N/A</v>
      </c>
      <c r="L287" s="94" t="e">
        <v>#N/A</v>
      </c>
    </row>
    <row r="288" spans="1:12" ht="12.75" customHeight="1" x14ac:dyDescent="0.25">
      <c r="A288" s="285">
        <v>2026.03</v>
      </c>
      <c r="B288" s="182" t="e">
        <f t="shared" si="4"/>
        <v>#N/A</v>
      </c>
      <c r="C288" s="87" t="e">
        <v>#N/A</v>
      </c>
      <c r="D288" s="91" t="e">
        <v>#N/A</v>
      </c>
      <c r="E288" s="88" t="e">
        <v>#N/A</v>
      </c>
      <c r="F288" s="88" t="e">
        <v>#N/A</v>
      </c>
      <c r="G288" s="88" t="e">
        <v>#N/A</v>
      </c>
      <c r="H288" s="88" t="e">
        <v>#N/A</v>
      </c>
      <c r="I288" s="88" t="e">
        <v>#N/A</v>
      </c>
      <c r="J288" s="88" t="e">
        <v>#N/A</v>
      </c>
      <c r="K288" s="88" t="e">
        <v>#N/A</v>
      </c>
      <c r="L288" s="94" t="e">
        <v>#N/A</v>
      </c>
    </row>
    <row r="289" spans="1:12" ht="12.75" customHeight="1" x14ac:dyDescent="0.25">
      <c r="A289" s="285">
        <v>2026.04</v>
      </c>
      <c r="B289" s="182" t="e">
        <f t="shared" si="4"/>
        <v>#N/A</v>
      </c>
      <c r="C289" s="87" t="e">
        <v>#N/A</v>
      </c>
      <c r="D289" s="91" t="e">
        <v>#N/A</v>
      </c>
      <c r="E289" s="88" t="e">
        <v>#N/A</v>
      </c>
      <c r="F289" s="88" t="e">
        <v>#N/A</v>
      </c>
      <c r="G289" s="88" t="e">
        <v>#N/A</v>
      </c>
      <c r="H289" s="88" t="e">
        <v>#N/A</v>
      </c>
      <c r="I289" s="88" t="e">
        <v>#N/A</v>
      </c>
      <c r="J289" s="88" t="e">
        <v>#N/A</v>
      </c>
      <c r="K289" s="88" t="e">
        <v>#N/A</v>
      </c>
      <c r="L289" s="94" t="e">
        <v>#N/A</v>
      </c>
    </row>
    <row r="290" spans="1:12" ht="12.75" customHeight="1" x14ac:dyDescent="0.25">
      <c r="A290" s="285">
        <v>2026.05</v>
      </c>
      <c r="B290" s="182" t="e">
        <f t="shared" si="4"/>
        <v>#N/A</v>
      </c>
      <c r="C290" s="87" t="e">
        <v>#N/A</v>
      </c>
      <c r="D290" s="91" t="e">
        <v>#N/A</v>
      </c>
      <c r="E290" s="88" t="e">
        <v>#N/A</v>
      </c>
      <c r="F290" s="88" t="e">
        <v>#N/A</v>
      </c>
      <c r="G290" s="88" t="e">
        <v>#N/A</v>
      </c>
      <c r="H290" s="88" t="e">
        <v>#N/A</v>
      </c>
      <c r="I290" s="88" t="e">
        <v>#N/A</v>
      </c>
      <c r="J290" s="88" t="e">
        <v>#N/A</v>
      </c>
      <c r="K290" s="88" t="e">
        <v>#N/A</v>
      </c>
      <c r="L290" s="94" t="e">
        <v>#N/A</v>
      </c>
    </row>
    <row r="291" spans="1:12" ht="12.75" customHeight="1" x14ac:dyDescent="0.25">
      <c r="A291" s="285">
        <v>2026.06</v>
      </c>
      <c r="B291" s="182" t="e">
        <f t="shared" si="4"/>
        <v>#N/A</v>
      </c>
      <c r="C291" s="87" t="e">
        <v>#N/A</v>
      </c>
      <c r="D291" s="91" t="e">
        <v>#N/A</v>
      </c>
      <c r="E291" s="88" t="e">
        <v>#N/A</v>
      </c>
      <c r="F291" s="88" t="e">
        <v>#N/A</v>
      </c>
      <c r="G291" s="88" t="e">
        <v>#N/A</v>
      </c>
      <c r="H291" s="88" t="e">
        <v>#N/A</v>
      </c>
      <c r="I291" s="88" t="e">
        <v>#N/A</v>
      </c>
      <c r="J291" s="88" t="e">
        <v>#N/A</v>
      </c>
      <c r="K291" s="88" t="e">
        <v>#N/A</v>
      </c>
      <c r="L291" s="94" t="e">
        <v>#N/A</v>
      </c>
    </row>
    <row r="292" spans="1:12" ht="12.75" customHeight="1" x14ac:dyDescent="0.25">
      <c r="A292" s="285">
        <v>2026.07</v>
      </c>
      <c r="B292" s="182" t="e">
        <f t="shared" si="4"/>
        <v>#N/A</v>
      </c>
      <c r="C292" s="87" t="e">
        <v>#N/A</v>
      </c>
      <c r="D292" s="91" t="e">
        <v>#N/A</v>
      </c>
      <c r="E292" s="88" t="e">
        <v>#N/A</v>
      </c>
      <c r="F292" s="88" t="e">
        <v>#N/A</v>
      </c>
      <c r="G292" s="88" t="e">
        <v>#N/A</v>
      </c>
      <c r="H292" s="88" t="e">
        <v>#N/A</v>
      </c>
      <c r="I292" s="88" t="e">
        <v>#N/A</v>
      </c>
      <c r="J292" s="88" t="e">
        <v>#N/A</v>
      </c>
      <c r="K292" s="88" t="e">
        <v>#N/A</v>
      </c>
      <c r="L292" s="94" t="e">
        <v>#N/A</v>
      </c>
    </row>
    <row r="293" spans="1:12" ht="12.75" customHeight="1" x14ac:dyDescent="0.25">
      <c r="A293" s="285">
        <v>2026.08</v>
      </c>
      <c r="B293" s="182" t="e">
        <f t="shared" si="4"/>
        <v>#N/A</v>
      </c>
      <c r="C293" s="87" t="e">
        <v>#N/A</v>
      </c>
      <c r="D293" s="91" t="e">
        <v>#N/A</v>
      </c>
      <c r="E293" s="88" t="e">
        <v>#N/A</v>
      </c>
      <c r="F293" s="88" t="e">
        <v>#N/A</v>
      </c>
      <c r="G293" s="88" t="e">
        <v>#N/A</v>
      </c>
      <c r="H293" s="88" t="e">
        <v>#N/A</v>
      </c>
      <c r="I293" s="88" t="e">
        <v>#N/A</v>
      </c>
      <c r="J293" s="88" t="e">
        <v>#N/A</v>
      </c>
      <c r="K293" s="88" t="e">
        <v>#N/A</v>
      </c>
      <c r="L293" s="94" t="e">
        <v>#N/A</v>
      </c>
    </row>
    <row r="294" spans="1:12" ht="12.75" customHeight="1" x14ac:dyDescent="0.25">
      <c r="A294" s="285">
        <v>2026.09</v>
      </c>
      <c r="B294" s="182" t="e">
        <f t="shared" si="4"/>
        <v>#N/A</v>
      </c>
      <c r="C294" s="87" t="e">
        <v>#N/A</v>
      </c>
      <c r="D294" s="91" t="e">
        <v>#N/A</v>
      </c>
      <c r="E294" s="88" t="e">
        <v>#N/A</v>
      </c>
      <c r="F294" s="88" t="e">
        <v>#N/A</v>
      </c>
      <c r="G294" s="88" t="e">
        <v>#N/A</v>
      </c>
      <c r="H294" s="88" t="e">
        <v>#N/A</v>
      </c>
      <c r="I294" s="88" t="e">
        <v>#N/A</v>
      </c>
      <c r="J294" s="88" t="e">
        <v>#N/A</v>
      </c>
      <c r="K294" s="88" t="e">
        <v>#N/A</v>
      </c>
      <c r="L294" s="94" t="e">
        <v>#N/A</v>
      </c>
    </row>
    <row r="295" spans="1:12" ht="12.75" customHeight="1" x14ac:dyDescent="0.25">
      <c r="A295" s="285">
        <v>2026.1</v>
      </c>
      <c r="B295" s="182" t="e">
        <f t="shared" si="4"/>
        <v>#N/A</v>
      </c>
      <c r="C295" s="87" t="e">
        <v>#N/A</v>
      </c>
      <c r="D295" s="91" t="e">
        <v>#N/A</v>
      </c>
      <c r="E295" s="88" t="e">
        <v>#N/A</v>
      </c>
      <c r="F295" s="88" t="e">
        <v>#N/A</v>
      </c>
      <c r="G295" s="88" t="e">
        <v>#N/A</v>
      </c>
      <c r="H295" s="88" t="e">
        <v>#N/A</v>
      </c>
      <c r="I295" s="88" t="e">
        <v>#N/A</v>
      </c>
      <c r="J295" s="88" t="e">
        <v>#N/A</v>
      </c>
      <c r="K295" s="88" t="e">
        <v>#N/A</v>
      </c>
      <c r="L295" s="94" t="e">
        <v>#N/A</v>
      </c>
    </row>
    <row r="296" spans="1:12" ht="12.75" customHeight="1" x14ac:dyDescent="0.25">
      <c r="A296" s="285">
        <v>2026.11</v>
      </c>
      <c r="B296" s="182" t="e">
        <f t="shared" si="4"/>
        <v>#N/A</v>
      </c>
      <c r="C296" s="87" t="e">
        <v>#N/A</v>
      </c>
      <c r="D296" s="91" t="e">
        <v>#N/A</v>
      </c>
      <c r="E296" s="88" t="e">
        <v>#N/A</v>
      </c>
      <c r="F296" s="88" t="e">
        <v>#N/A</v>
      </c>
      <c r="G296" s="88" t="e">
        <v>#N/A</v>
      </c>
      <c r="H296" s="88" t="e">
        <v>#N/A</v>
      </c>
      <c r="I296" s="88" t="e">
        <v>#N/A</v>
      </c>
      <c r="J296" s="88" t="e">
        <v>#N/A</v>
      </c>
      <c r="K296" s="88" t="e">
        <v>#N/A</v>
      </c>
      <c r="L296" s="94" t="e">
        <v>#N/A</v>
      </c>
    </row>
    <row r="297" spans="1:12" ht="12.75" customHeight="1" x14ac:dyDescent="0.25">
      <c r="A297" s="285">
        <v>2026.12</v>
      </c>
      <c r="B297" s="182" t="e">
        <f t="shared" si="4"/>
        <v>#N/A</v>
      </c>
      <c r="C297" s="87" t="e">
        <v>#N/A</v>
      </c>
      <c r="D297" s="91" t="e">
        <v>#N/A</v>
      </c>
      <c r="E297" s="88" t="e">
        <v>#N/A</v>
      </c>
      <c r="F297" s="88" t="e">
        <v>#N/A</v>
      </c>
      <c r="G297" s="88" t="e">
        <v>#N/A</v>
      </c>
      <c r="H297" s="88" t="e">
        <v>#N/A</v>
      </c>
      <c r="I297" s="88" t="e">
        <v>#N/A</v>
      </c>
      <c r="J297" s="88" t="e">
        <v>#N/A</v>
      </c>
      <c r="K297" s="88" t="e">
        <v>#N/A</v>
      </c>
      <c r="L297" s="94" t="e">
        <v>#N/A</v>
      </c>
    </row>
    <row r="298" spans="1:12" ht="12.75" customHeight="1" x14ac:dyDescent="0.25">
      <c r="A298" s="285">
        <v>2027.01</v>
      </c>
      <c r="B298" s="182" t="e">
        <f t="shared" si="4"/>
        <v>#N/A</v>
      </c>
      <c r="C298" s="87" t="e">
        <v>#N/A</v>
      </c>
      <c r="D298" s="91" t="e">
        <v>#N/A</v>
      </c>
      <c r="E298" s="88" t="e">
        <v>#N/A</v>
      </c>
      <c r="F298" s="88" t="e">
        <v>#N/A</v>
      </c>
      <c r="G298" s="88" t="e">
        <v>#N/A</v>
      </c>
      <c r="H298" s="88" t="e">
        <v>#N/A</v>
      </c>
      <c r="I298" s="88" t="e">
        <v>#N/A</v>
      </c>
      <c r="J298" s="88" t="e">
        <v>#N/A</v>
      </c>
      <c r="K298" s="88" t="e">
        <v>#N/A</v>
      </c>
      <c r="L298" s="94" t="e">
        <v>#N/A</v>
      </c>
    </row>
    <row r="299" spans="1:12" ht="12.75" customHeight="1" x14ac:dyDescent="0.25">
      <c r="A299" s="285">
        <v>2027.02</v>
      </c>
      <c r="B299" s="182" t="e">
        <f t="shared" si="4"/>
        <v>#N/A</v>
      </c>
      <c r="C299" s="87" t="e">
        <v>#N/A</v>
      </c>
      <c r="D299" s="91" t="e">
        <v>#N/A</v>
      </c>
      <c r="E299" s="88" t="e">
        <v>#N/A</v>
      </c>
      <c r="F299" s="88" t="e">
        <v>#N/A</v>
      </c>
      <c r="G299" s="88" t="e">
        <v>#N/A</v>
      </c>
      <c r="H299" s="88" t="e">
        <v>#N/A</v>
      </c>
      <c r="I299" s="88" t="e">
        <v>#N/A</v>
      </c>
      <c r="J299" s="88" t="e">
        <v>#N/A</v>
      </c>
      <c r="K299" s="88" t="e">
        <v>#N/A</v>
      </c>
      <c r="L299" s="94" t="e">
        <v>#N/A</v>
      </c>
    </row>
    <row r="300" spans="1:12" ht="12.75" customHeight="1" x14ac:dyDescent="0.25">
      <c r="A300" s="285">
        <v>2027.03</v>
      </c>
      <c r="B300" s="182" t="e">
        <f t="shared" si="4"/>
        <v>#N/A</v>
      </c>
      <c r="C300" s="87" t="e">
        <v>#N/A</v>
      </c>
      <c r="D300" s="91" t="e">
        <v>#N/A</v>
      </c>
      <c r="E300" s="88" t="e">
        <v>#N/A</v>
      </c>
      <c r="F300" s="88" t="e">
        <v>#N/A</v>
      </c>
      <c r="G300" s="88" t="e">
        <v>#N/A</v>
      </c>
      <c r="H300" s="88" t="e">
        <v>#N/A</v>
      </c>
      <c r="I300" s="88" t="e">
        <v>#N/A</v>
      </c>
      <c r="J300" s="88" t="e">
        <v>#N/A</v>
      </c>
      <c r="K300" s="88" t="e">
        <v>#N/A</v>
      </c>
      <c r="L300" s="94" t="e">
        <v>#N/A</v>
      </c>
    </row>
    <row r="301" spans="1:12" ht="12.75" customHeight="1" x14ac:dyDescent="0.25">
      <c r="A301" s="285">
        <v>2027.04</v>
      </c>
      <c r="B301" s="182" t="e">
        <f t="shared" si="4"/>
        <v>#N/A</v>
      </c>
      <c r="C301" s="87" t="e">
        <v>#N/A</v>
      </c>
      <c r="D301" s="91" t="e">
        <v>#N/A</v>
      </c>
      <c r="E301" s="88" t="e">
        <v>#N/A</v>
      </c>
      <c r="F301" s="88" t="e">
        <v>#N/A</v>
      </c>
      <c r="G301" s="88" t="e">
        <v>#N/A</v>
      </c>
      <c r="H301" s="88" t="e">
        <v>#N/A</v>
      </c>
      <c r="I301" s="88" t="e">
        <v>#N/A</v>
      </c>
      <c r="J301" s="88" t="e">
        <v>#N/A</v>
      </c>
      <c r="K301" s="88" t="e">
        <v>#N/A</v>
      </c>
      <c r="L301" s="94" t="e">
        <v>#N/A</v>
      </c>
    </row>
    <row r="302" spans="1:12" ht="12.75" customHeight="1" x14ac:dyDescent="0.25">
      <c r="A302" s="285">
        <v>2027.05</v>
      </c>
      <c r="B302" s="182" t="e">
        <f t="shared" si="4"/>
        <v>#N/A</v>
      </c>
      <c r="C302" s="87" t="e">
        <v>#N/A</v>
      </c>
      <c r="D302" s="91" t="e">
        <v>#N/A</v>
      </c>
      <c r="E302" s="88" t="e">
        <v>#N/A</v>
      </c>
      <c r="F302" s="88" t="e">
        <v>#N/A</v>
      </c>
      <c r="G302" s="88" t="e">
        <v>#N/A</v>
      </c>
      <c r="H302" s="88" t="e">
        <v>#N/A</v>
      </c>
      <c r="I302" s="88" t="e">
        <v>#N/A</v>
      </c>
      <c r="J302" s="88" t="e">
        <v>#N/A</v>
      </c>
      <c r="K302" s="88" t="e">
        <v>#N/A</v>
      </c>
      <c r="L302" s="94" t="e">
        <v>#N/A</v>
      </c>
    </row>
    <row r="303" spans="1:12" ht="12.75" customHeight="1" x14ac:dyDescent="0.25">
      <c r="A303" s="285">
        <v>2027.06</v>
      </c>
      <c r="B303" s="182" t="e">
        <f t="shared" si="4"/>
        <v>#N/A</v>
      </c>
      <c r="C303" s="87" t="e">
        <v>#N/A</v>
      </c>
      <c r="D303" s="91" t="e">
        <v>#N/A</v>
      </c>
      <c r="E303" s="88" t="e">
        <v>#N/A</v>
      </c>
      <c r="F303" s="88" t="e">
        <v>#N/A</v>
      </c>
      <c r="G303" s="88" t="e">
        <v>#N/A</v>
      </c>
      <c r="H303" s="88" t="e">
        <v>#N/A</v>
      </c>
      <c r="I303" s="88" t="e">
        <v>#N/A</v>
      </c>
      <c r="J303" s="88" t="e">
        <v>#N/A</v>
      </c>
      <c r="K303" s="88" t="e">
        <v>#N/A</v>
      </c>
      <c r="L303" s="94" t="e">
        <v>#N/A</v>
      </c>
    </row>
    <row r="304" spans="1:12" ht="12.75" customHeight="1" x14ac:dyDescent="0.25">
      <c r="A304" s="285">
        <v>2027.07</v>
      </c>
      <c r="B304" s="182" t="e">
        <f t="shared" si="4"/>
        <v>#N/A</v>
      </c>
      <c r="C304" s="87" t="e">
        <v>#N/A</v>
      </c>
      <c r="D304" s="91" t="e">
        <v>#N/A</v>
      </c>
      <c r="E304" s="88" t="e">
        <v>#N/A</v>
      </c>
      <c r="F304" s="88" t="e">
        <v>#N/A</v>
      </c>
      <c r="G304" s="88" t="e">
        <v>#N/A</v>
      </c>
      <c r="H304" s="88" t="e">
        <v>#N/A</v>
      </c>
      <c r="I304" s="88" t="e">
        <v>#N/A</v>
      </c>
      <c r="J304" s="88" t="e">
        <v>#N/A</v>
      </c>
      <c r="K304" s="88" t="e">
        <v>#N/A</v>
      </c>
      <c r="L304" s="94" t="e">
        <v>#N/A</v>
      </c>
    </row>
    <row r="305" spans="1:12" ht="12.75" customHeight="1" x14ac:dyDescent="0.25">
      <c r="A305" s="285">
        <v>2027.08</v>
      </c>
      <c r="B305" s="182" t="e">
        <f t="shared" si="4"/>
        <v>#N/A</v>
      </c>
      <c r="C305" s="87" t="e">
        <v>#N/A</v>
      </c>
      <c r="D305" s="91" t="e">
        <v>#N/A</v>
      </c>
      <c r="E305" s="88" t="e">
        <v>#N/A</v>
      </c>
      <c r="F305" s="88" t="e">
        <v>#N/A</v>
      </c>
      <c r="G305" s="88" t="e">
        <v>#N/A</v>
      </c>
      <c r="H305" s="88" t="e">
        <v>#N/A</v>
      </c>
      <c r="I305" s="88" t="e">
        <v>#N/A</v>
      </c>
      <c r="J305" s="88" t="e">
        <v>#N/A</v>
      </c>
      <c r="K305" s="88" t="e">
        <v>#N/A</v>
      </c>
      <c r="L305" s="94" t="e">
        <v>#N/A</v>
      </c>
    </row>
    <row r="306" spans="1:12" ht="12.75" customHeight="1" x14ac:dyDescent="0.25">
      <c r="A306" s="285">
        <v>2027.09</v>
      </c>
      <c r="B306" s="182" t="e">
        <f t="shared" si="4"/>
        <v>#N/A</v>
      </c>
      <c r="C306" s="87" t="e">
        <v>#N/A</v>
      </c>
      <c r="D306" s="91" t="e">
        <v>#N/A</v>
      </c>
      <c r="E306" s="88" t="e">
        <v>#N/A</v>
      </c>
      <c r="F306" s="88" t="e">
        <v>#N/A</v>
      </c>
      <c r="G306" s="88" t="e">
        <v>#N/A</v>
      </c>
      <c r="H306" s="88" t="e">
        <v>#N/A</v>
      </c>
      <c r="I306" s="88" t="e">
        <v>#N/A</v>
      </c>
      <c r="J306" s="88" t="e">
        <v>#N/A</v>
      </c>
      <c r="K306" s="88" t="e">
        <v>#N/A</v>
      </c>
      <c r="L306" s="94" t="e">
        <v>#N/A</v>
      </c>
    </row>
    <row r="307" spans="1:12" ht="12.75" customHeight="1" x14ac:dyDescent="0.25">
      <c r="A307" s="285">
        <v>2027.1</v>
      </c>
      <c r="B307" s="182" t="e">
        <f t="shared" si="4"/>
        <v>#N/A</v>
      </c>
      <c r="C307" s="87" t="e">
        <v>#N/A</v>
      </c>
      <c r="D307" s="91" t="e">
        <v>#N/A</v>
      </c>
      <c r="E307" s="88" t="e">
        <v>#N/A</v>
      </c>
      <c r="F307" s="88" t="e">
        <v>#N/A</v>
      </c>
      <c r="G307" s="88" t="e">
        <v>#N/A</v>
      </c>
      <c r="H307" s="88" t="e">
        <v>#N/A</v>
      </c>
      <c r="I307" s="88" t="e">
        <v>#N/A</v>
      </c>
      <c r="J307" s="88" t="e">
        <v>#N/A</v>
      </c>
      <c r="K307" s="88" t="e">
        <v>#N/A</v>
      </c>
      <c r="L307" s="94" t="e">
        <v>#N/A</v>
      </c>
    </row>
    <row r="308" spans="1:12" ht="12.75" customHeight="1" x14ac:dyDescent="0.25">
      <c r="A308" s="285">
        <v>2027.11</v>
      </c>
      <c r="B308" s="182" t="e">
        <f t="shared" si="4"/>
        <v>#N/A</v>
      </c>
      <c r="C308" s="87" t="e">
        <v>#N/A</v>
      </c>
      <c r="D308" s="91" t="e">
        <v>#N/A</v>
      </c>
      <c r="E308" s="88" t="e">
        <v>#N/A</v>
      </c>
      <c r="F308" s="88" t="e">
        <v>#N/A</v>
      </c>
      <c r="G308" s="88" t="e">
        <v>#N/A</v>
      </c>
      <c r="H308" s="88" t="e">
        <v>#N/A</v>
      </c>
      <c r="I308" s="88" t="e">
        <v>#N/A</v>
      </c>
      <c r="J308" s="88" t="e">
        <v>#N/A</v>
      </c>
      <c r="K308" s="88" t="e">
        <v>#N/A</v>
      </c>
      <c r="L308" s="94" t="e">
        <v>#N/A</v>
      </c>
    </row>
    <row r="309" spans="1:12" ht="12.75" customHeight="1" x14ac:dyDescent="0.25">
      <c r="A309" s="285">
        <v>2027.12</v>
      </c>
      <c r="B309" s="182" t="e">
        <f t="shared" si="4"/>
        <v>#N/A</v>
      </c>
      <c r="C309" s="87" t="e">
        <v>#N/A</v>
      </c>
      <c r="D309" s="91" t="e">
        <v>#N/A</v>
      </c>
      <c r="E309" s="88" t="e">
        <v>#N/A</v>
      </c>
      <c r="F309" s="88" t="e">
        <v>#N/A</v>
      </c>
      <c r="G309" s="88" t="e">
        <v>#N/A</v>
      </c>
      <c r="H309" s="88" t="e">
        <v>#N/A</v>
      </c>
      <c r="I309" s="88" t="e">
        <v>#N/A</v>
      </c>
      <c r="J309" s="88" t="e">
        <v>#N/A</v>
      </c>
      <c r="K309" s="88" t="e">
        <v>#N/A</v>
      </c>
      <c r="L309" s="94" t="e">
        <v>#N/A</v>
      </c>
    </row>
    <row r="310" spans="1:12" ht="12.75" customHeight="1" x14ac:dyDescent="0.25">
      <c r="A310" s="285">
        <v>2028.01</v>
      </c>
      <c r="B310" s="182" t="e">
        <f t="shared" si="4"/>
        <v>#N/A</v>
      </c>
      <c r="C310" s="87" t="e">
        <v>#N/A</v>
      </c>
      <c r="D310" s="91" t="e">
        <v>#N/A</v>
      </c>
      <c r="E310" s="88" t="e">
        <v>#N/A</v>
      </c>
      <c r="F310" s="88" t="e">
        <v>#N/A</v>
      </c>
      <c r="G310" s="88" t="e">
        <v>#N/A</v>
      </c>
      <c r="H310" s="88" t="e">
        <v>#N/A</v>
      </c>
      <c r="I310" s="88" t="e">
        <v>#N/A</v>
      </c>
      <c r="J310" s="88" t="e">
        <v>#N/A</v>
      </c>
      <c r="K310" s="88" t="e">
        <v>#N/A</v>
      </c>
      <c r="L310" s="94" t="e">
        <v>#N/A</v>
      </c>
    </row>
    <row r="311" spans="1:12" ht="12.75" customHeight="1" x14ac:dyDescent="0.25">
      <c r="A311" s="285">
        <v>2028.02</v>
      </c>
      <c r="B311" s="182" t="e">
        <f t="shared" si="4"/>
        <v>#N/A</v>
      </c>
      <c r="C311" s="87" t="e">
        <v>#N/A</v>
      </c>
      <c r="D311" s="91" t="e">
        <v>#N/A</v>
      </c>
      <c r="E311" s="88" t="e">
        <v>#N/A</v>
      </c>
      <c r="F311" s="88" t="e">
        <v>#N/A</v>
      </c>
      <c r="G311" s="88" t="e">
        <v>#N/A</v>
      </c>
      <c r="H311" s="88" t="e">
        <v>#N/A</v>
      </c>
      <c r="I311" s="88" t="e">
        <v>#N/A</v>
      </c>
      <c r="J311" s="88" t="e">
        <v>#N/A</v>
      </c>
      <c r="K311" s="88" t="e">
        <v>#N/A</v>
      </c>
      <c r="L311" s="94" t="e">
        <v>#N/A</v>
      </c>
    </row>
    <row r="312" spans="1:12" ht="12.75" customHeight="1" x14ac:dyDescent="0.25">
      <c r="A312" s="285">
        <v>2028.03</v>
      </c>
      <c r="B312" s="182" t="e">
        <f t="shared" si="4"/>
        <v>#N/A</v>
      </c>
      <c r="C312" s="87" t="e">
        <v>#N/A</v>
      </c>
      <c r="D312" s="91" t="e">
        <v>#N/A</v>
      </c>
      <c r="E312" s="88" t="e">
        <v>#N/A</v>
      </c>
      <c r="F312" s="88" t="e">
        <v>#N/A</v>
      </c>
      <c r="G312" s="88" t="e">
        <v>#N/A</v>
      </c>
      <c r="H312" s="88" t="e">
        <v>#N/A</v>
      </c>
      <c r="I312" s="88" t="e">
        <v>#N/A</v>
      </c>
      <c r="J312" s="88" t="e">
        <v>#N/A</v>
      </c>
      <c r="K312" s="88" t="e">
        <v>#N/A</v>
      </c>
      <c r="L312" s="94" t="e">
        <v>#N/A</v>
      </c>
    </row>
    <row r="313" spans="1:12" ht="12.75" customHeight="1" x14ac:dyDescent="0.25">
      <c r="A313" s="285">
        <v>2028.04</v>
      </c>
      <c r="B313" s="182" t="e">
        <f t="shared" si="4"/>
        <v>#N/A</v>
      </c>
      <c r="C313" s="87" t="e">
        <v>#N/A</v>
      </c>
      <c r="D313" s="91" t="e">
        <v>#N/A</v>
      </c>
      <c r="E313" s="88" t="e">
        <v>#N/A</v>
      </c>
      <c r="F313" s="88" t="e">
        <v>#N/A</v>
      </c>
      <c r="G313" s="88" t="e">
        <v>#N/A</v>
      </c>
      <c r="H313" s="88" t="e">
        <v>#N/A</v>
      </c>
      <c r="I313" s="88" t="e">
        <v>#N/A</v>
      </c>
      <c r="J313" s="88" t="e">
        <v>#N/A</v>
      </c>
      <c r="K313" s="88" t="e">
        <v>#N/A</v>
      </c>
      <c r="L313" s="94" t="e">
        <v>#N/A</v>
      </c>
    </row>
    <row r="314" spans="1:12" ht="12.75" customHeight="1" x14ac:dyDescent="0.25">
      <c r="A314" s="285">
        <v>2028.05</v>
      </c>
      <c r="B314" s="182" t="e">
        <f t="shared" si="4"/>
        <v>#N/A</v>
      </c>
      <c r="C314" s="87" t="e">
        <v>#N/A</v>
      </c>
      <c r="D314" s="91" t="e">
        <v>#N/A</v>
      </c>
      <c r="E314" s="88" t="e">
        <v>#N/A</v>
      </c>
      <c r="F314" s="88" t="e">
        <v>#N/A</v>
      </c>
      <c r="G314" s="88" t="e">
        <v>#N/A</v>
      </c>
      <c r="H314" s="88" t="e">
        <v>#N/A</v>
      </c>
      <c r="I314" s="88" t="e">
        <v>#N/A</v>
      </c>
      <c r="J314" s="88" t="e">
        <v>#N/A</v>
      </c>
      <c r="K314" s="88" t="e">
        <v>#N/A</v>
      </c>
      <c r="L314" s="94" t="e">
        <v>#N/A</v>
      </c>
    </row>
    <row r="315" spans="1:12" ht="12.75" customHeight="1" x14ac:dyDescent="0.25">
      <c r="A315" s="285">
        <v>2028.06</v>
      </c>
      <c r="B315" s="182" t="e">
        <f t="shared" si="4"/>
        <v>#N/A</v>
      </c>
      <c r="C315" s="87" t="e">
        <v>#N/A</v>
      </c>
      <c r="D315" s="91" t="e">
        <v>#N/A</v>
      </c>
      <c r="E315" s="88" t="e">
        <v>#N/A</v>
      </c>
      <c r="F315" s="88" t="e">
        <v>#N/A</v>
      </c>
      <c r="G315" s="88" t="e">
        <v>#N/A</v>
      </c>
      <c r="H315" s="88" t="e">
        <v>#N/A</v>
      </c>
      <c r="I315" s="88" t="e">
        <v>#N/A</v>
      </c>
      <c r="J315" s="88" t="e">
        <v>#N/A</v>
      </c>
      <c r="K315" s="88" t="e">
        <v>#N/A</v>
      </c>
      <c r="L315" s="94" t="e">
        <v>#N/A</v>
      </c>
    </row>
    <row r="316" spans="1:12" ht="12.75" customHeight="1" x14ac:dyDescent="0.25">
      <c r="A316" s="285">
        <v>2028.07</v>
      </c>
      <c r="B316" s="182" t="e">
        <f t="shared" si="4"/>
        <v>#N/A</v>
      </c>
      <c r="C316" s="87" t="e">
        <v>#N/A</v>
      </c>
      <c r="D316" s="91" t="e">
        <v>#N/A</v>
      </c>
      <c r="E316" s="88" t="e">
        <v>#N/A</v>
      </c>
      <c r="F316" s="88" t="e">
        <v>#N/A</v>
      </c>
      <c r="G316" s="88" t="e">
        <v>#N/A</v>
      </c>
      <c r="H316" s="88" t="e">
        <v>#N/A</v>
      </c>
      <c r="I316" s="88" t="e">
        <v>#N/A</v>
      </c>
      <c r="J316" s="88" t="e">
        <v>#N/A</v>
      </c>
      <c r="K316" s="88" t="e">
        <v>#N/A</v>
      </c>
      <c r="L316" s="94" t="e">
        <v>#N/A</v>
      </c>
    </row>
    <row r="317" spans="1:12" ht="12.75" customHeight="1" x14ac:dyDescent="0.25">
      <c r="A317" s="285">
        <v>2028.08</v>
      </c>
      <c r="B317" s="182" t="e">
        <f t="shared" si="4"/>
        <v>#N/A</v>
      </c>
      <c r="C317" s="87" t="e">
        <v>#N/A</v>
      </c>
      <c r="D317" s="91" t="e">
        <v>#N/A</v>
      </c>
      <c r="E317" s="88" t="e">
        <v>#N/A</v>
      </c>
      <c r="F317" s="88" t="e">
        <v>#N/A</v>
      </c>
      <c r="G317" s="88" t="e">
        <v>#N/A</v>
      </c>
      <c r="H317" s="88" t="e">
        <v>#N/A</v>
      </c>
      <c r="I317" s="88" t="e">
        <v>#N/A</v>
      </c>
      <c r="J317" s="88" t="e">
        <v>#N/A</v>
      </c>
      <c r="K317" s="88" t="e">
        <v>#N/A</v>
      </c>
      <c r="L317" s="94" t="e">
        <v>#N/A</v>
      </c>
    </row>
    <row r="318" spans="1:12" ht="12.75" customHeight="1" x14ac:dyDescent="0.25">
      <c r="A318" s="285">
        <v>2028.09</v>
      </c>
      <c r="B318" s="182" t="e">
        <f t="shared" si="4"/>
        <v>#N/A</v>
      </c>
      <c r="C318" s="87" t="e">
        <v>#N/A</v>
      </c>
      <c r="D318" s="91" t="e">
        <v>#N/A</v>
      </c>
      <c r="E318" s="88" t="e">
        <v>#N/A</v>
      </c>
      <c r="F318" s="88" t="e">
        <v>#N/A</v>
      </c>
      <c r="G318" s="88" t="e">
        <v>#N/A</v>
      </c>
      <c r="H318" s="88" t="e">
        <v>#N/A</v>
      </c>
      <c r="I318" s="88" t="e">
        <v>#N/A</v>
      </c>
      <c r="J318" s="88" t="e">
        <v>#N/A</v>
      </c>
      <c r="K318" s="88" t="e">
        <v>#N/A</v>
      </c>
      <c r="L318" s="94" t="e">
        <v>#N/A</v>
      </c>
    </row>
    <row r="319" spans="1:12" ht="12.75" customHeight="1" x14ac:dyDescent="0.25">
      <c r="A319" s="285">
        <v>2028.1</v>
      </c>
      <c r="B319" s="182" t="e">
        <f t="shared" si="4"/>
        <v>#N/A</v>
      </c>
      <c r="C319" s="87" t="e">
        <v>#N/A</v>
      </c>
      <c r="D319" s="91" t="e">
        <v>#N/A</v>
      </c>
      <c r="E319" s="88" t="e">
        <v>#N/A</v>
      </c>
      <c r="F319" s="88" t="e">
        <v>#N/A</v>
      </c>
      <c r="G319" s="88" t="e">
        <v>#N/A</v>
      </c>
      <c r="H319" s="88" t="e">
        <v>#N/A</v>
      </c>
      <c r="I319" s="88" t="e">
        <v>#N/A</v>
      </c>
      <c r="J319" s="88" t="e">
        <v>#N/A</v>
      </c>
      <c r="K319" s="88" t="e">
        <v>#N/A</v>
      </c>
      <c r="L319" s="94" t="e">
        <v>#N/A</v>
      </c>
    </row>
    <row r="320" spans="1:12" ht="12.75" customHeight="1" x14ac:dyDescent="0.25">
      <c r="A320" s="285">
        <v>2028.11</v>
      </c>
      <c r="B320" s="182" t="e">
        <f t="shared" si="4"/>
        <v>#N/A</v>
      </c>
      <c r="C320" s="87" t="e">
        <v>#N/A</v>
      </c>
      <c r="D320" s="91" t="e">
        <v>#N/A</v>
      </c>
      <c r="E320" s="88" t="e">
        <v>#N/A</v>
      </c>
      <c r="F320" s="88" t="e">
        <v>#N/A</v>
      </c>
      <c r="G320" s="88" t="e">
        <v>#N/A</v>
      </c>
      <c r="H320" s="88" t="e">
        <v>#N/A</v>
      </c>
      <c r="I320" s="88" t="e">
        <v>#N/A</v>
      </c>
      <c r="J320" s="88" t="e">
        <v>#N/A</v>
      </c>
      <c r="K320" s="88" t="e">
        <v>#N/A</v>
      </c>
      <c r="L320" s="94" t="e">
        <v>#N/A</v>
      </c>
    </row>
    <row r="321" spans="1:12" ht="12.75" customHeight="1" x14ac:dyDescent="0.25">
      <c r="A321" s="285">
        <v>2028.12</v>
      </c>
      <c r="B321" s="182" t="e">
        <f t="shared" si="4"/>
        <v>#N/A</v>
      </c>
      <c r="C321" s="87" t="e">
        <v>#N/A</v>
      </c>
      <c r="D321" s="91" t="e">
        <v>#N/A</v>
      </c>
      <c r="E321" s="88" t="e">
        <v>#N/A</v>
      </c>
      <c r="F321" s="88" t="e">
        <v>#N/A</v>
      </c>
      <c r="G321" s="88" t="e">
        <v>#N/A</v>
      </c>
      <c r="H321" s="88" t="e">
        <v>#N/A</v>
      </c>
      <c r="I321" s="88" t="e">
        <v>#N/A</v>
      </c>
      <c r="J321" s="88" t="e">
        <v>#N/A</v>
      </c>
      <c r="K321" s="88" t="e">
        <v>#N/A</v>
      </c>
      <c r="L321" s="94" t="e">
        <v>#N/A</v>
      </c>
    </row>
    <row r="322" spans="1:12" ht="12.75" customHeight="1" x14ac:dyDescent="0.25">
      <c r="A322" s="285">
        <v>2029.01</v>
      </c>
      <c r="B322" s="182" t="e">
        <f t="shared" si="4"/>
        <v>#N/A</v>
      </c>
      <c r="C322" s="87" t="e">
        <v>#N/A</v>
      </c>
      <c r="D322" s="91" t="e">
        <v>#N/A</v>
      </c>
      <c r="E322" s="88" t="e">
        <v>#N/A</v>
      </c>
      <c r="F322" s="88" t="e">
        <v>#N/A</v>
      </c>
      <c r="G322" s="88" t="e">
        <v>#N/A</v>
      </c>
      <c r="H322" s="88" t="e">
        <v>#N/A</v>
      </c>
      <c r="I322" s="88" t="e">
        <v>#N/A</v>
      </c>
      <c r="J322" s="88" t="e">
        <v>#N/A</v>
      </c>
      <c r="K322" s="88" t="e">
        <v>#N/A</v>
      </c>
      <c r="L322" s="94" t="e">
        <v>#N/A</v>
      </c>
    </row>
    <row r="323" spans="1:12" ht="12.75" customHeight="1" x14ac:dyDescent="0.25">
      <c r="A323" s="285">
        <v>2029.02</v>
      </c>
      <c r="B323" s="182" t="e">
        <f t="shared" si="4"/>
        <v>#N/A</v>
      </c>
      <c r="C323" s="87" t="e">
        <v>#N/A</v>
      </c>
      <c r="D323" s="91" t="e">
        <v>#N/A</v>
      </c>
      <c r="E323" s="88" t="e">
        <v>#N/A</v>
      </c>
      <c r="F323" s="88" t="e">
        <v>#N/A</v>
      </c>
      <c r="G323" s="88" t="e">
        <v>#N/A</v>
      </c>
      <c r="H323" s="88" t="e">
        <v>#N/A</v>
      </c>
      <c r="I323" s="88" t="e">
        <v>#N/A</v>
      </c>
      <c r="J323" s="88" t="e">
        <v>#N/A</v>
      </c>
      <c r="K323" s="88" t="e">
        <v>#N/A</v>
      </c>
      <c r="L323" s="94" t="e">
        <v>#N/A</v>
      </c>
    </row>
    <row r="324" spans="1:12" ht="12.75" customHeight="1" x14ac:dyDescent="0.25">
      <c r="A324" s="285">
        <v>2029.03</v>
      </c>
      <c r="B324" s="182" t="e">
        <f t="shared" si="4"/>
        <v>#N/A</v>
      </c>
      <c r="C324" s="87" t="e">
        <v>#N/A</v>
      </c>
      <c r="D324" s="91" t="e">
        <v>#N/A</v>
      </c>
      <c r="E324" s="88" t="e">
        <v>#N/A</v>
      </c>
      <c r="F324" s="88" t="e">
        <v>#N/A</v>
      </c>
      <c r="G324" s="88" t="e">
        <v>#N/A</v>
      </c>
      <c r="H324" s="88" t="e">
        <v>#N/A</v>
      </c>
      <c r="I324" s="88" t="e">
        <v>#N/A</v>
      </c>
      <c r="J324" s="88" t="e">
        <v>#N/A</v>
      </c>
      <c r="K324" s="88" t="e">
        <v>#N/A</v>
      </c>
      <c r="L324" s="94" t="e">
        <v>#N/A</v>
      </c>
    </row>
    <row r="325" spans="1:12" ht="12.75" customHeight="1" x14ac:dyDescent="0.25">
      <c r="A325" s="285">
        <v>2029.04</v>
      </c>
      <c r="B325" s="182" t="e">
        <f t="shared" si="4"/>
        <v>#N/A</v>
      </c>
      <c r="C325" s="87" t="e">
        <v>#N/A</v>
      </c>
      <c r="D325" s="91" t="e">
        <v>#N/A</v>
      </c>
      <c r="E325" s="88" t="e">
        <v>#N/A</v>
      </c>
      <c r="F325" s="88" t="e">
        <v>#N/A</v>
      </c>
      <c r="G325" s="88" t="e">
        <v>#N/A</v>
      </c>
      <c r="H325" s="88" t="e">
        <v>#N/A</v>
      </c>
      <c r="I325" s="88" t="e">
        <v>#N/A</v>
      </c>
      <c r="J325" s="88" t="e">
        <v>#N/A</v>
      </c>
      <c r="K325" s="88" t="e">
        <v>#N/A</v>
      </c>
      <c r="L325" s="94" t="e">
        <v>#N/A</v>
      </c>
    </row>
    <row r="326" spans="1:12" ht="12.75" customHeight="1" x14ac:dyDescent="0.25">
      <c r="A326" s="285">
        <v>2029.05</v>
      </c>
      <c r="B326" s="182" t="e">
        <f t="shared" si="4"/>
        <v>#N/A</v>
      </c>
      <c r="C326" s="87" t="e">
        <v>#N/A</v>
      </c>
      <c r="D326" s="91" t="e">
        <v>#N/A</v>
      </c>
      <c r="E326" s="88" t="e">
        <v>#N/A</v>
      </c>
      <c r="F326" s="88" t="e">
        <v>#N/A</v>
      </c>
      <c r="G326" s="88" t="e">
        <v>#N/A</v>
      </c>
      <c r="H326" s="88" t="e">
        <v>#N/A</v>
      </c>
      <c r="I326" s="88" t="e">
        <v>#N/A</v>
      </c>
      <c r="J326" s="88" t="e">
        <v>#N/A</v>
      </c>
      <c r="K326" s="88" t="e">
        <v>#N/A</v>
      </c>
      <c r="L326" s="94" t="e">
        <v>#N/A</v>
      </c>
    </row>
    <row r="327" spans="1:12" ht="12.75" customHeight="1" x14ac:dyDescent="0.25">
      <c r="A327" s="285">
        <v>2029.06</v>
      </c>
      <c r="B327" s="182" t="e">
        <f t="shared" si="4"/>
        <v>#N/A</v>
      </c>
      <c r="C327" s="87" t="e">
        <v>#N/A</v>
      </c>
      <c r="D327" s="91" t="e">
        <v>#N/A</v>
      </c>
      <c r="E327" s="88" t="e">
        <v>#N/A</v>
      </c>
      <c r="F327" s="88" t="e">
        <v>#N/A</v>
      </c>
      <c r="G327" s="88" t="e">
        <v>#N/A</v>
      </c>
      <c r="H327" s="88" t="e">
        <v>#N/A</v>
      </c>
      <c r="I327" s="88" t="e">
        <v>#N/A</v>
      </c>
      <c r="J327" s="88" t="e">
        <v>#N/A</v>
      </c>
      <c r="K327" s="88" t="e">
        <v>#N/A</v>
      </c>
      <c r="L327" s="94" t="e">
        <v>#N/A</v>
      </c>
    </row>
    <row r="328" spans="1:12" ht="12.75" customHeight="1" x14ac:dyDescent="0.25">
      <c r="A328" s="285">
        <v>2029.07</v>
      </c>
      <c r="B328" s="182" t="e">
        <f t="shared" si="4"/>
        <v>#N/A</v>
      </c>
      <c r="C328" s="87" t="e">
        <v>#N/A</v>
      </c>
      <c r="D328" s="91" t="e">
        <v>#N/A</v>
      </c>
      <c r="E328" s="88" t="e">
        <v>#N/A</v>
      </c>
      <c r="F328" s="88" t="e">
        <v>#N/A</v>
      </c>
      <c r="G328" s="88" t="e">
        <v>#N/A</v>
      </c>
      <c r="H328" s="88" t="e">
        <v>#N/A</v>
      </c>
      <c r="I328" s="88" t="e">
        <v>#N/A</v>
      </c>
      <c r="J328" s="88" t="e">
        <v>#N/A</v>
      </c>
      <c r="K328" s="88" t="e">
        <v>#N/A</v>
      </c>
      <c r="L328" s="94" t="e">
        <v>#N/A</v>
      </c>
    </row>
    <row r="329" spans="1:12" ht="12.75" customHeight="1" x14ac:dyDescent="0.25">
      <c r="A329" s="285">
        <v>2029.08</v>
      </c>
      <c r="B329" s="182" t="e">
        <f t="shared" si="4"/>
        <v>#N/A</v>
      </c>
      <c r="C329" s="87" t="e">
        <v>#N/A</v>
      </c>
      <c r="D329" s="91" t="e">
        <v>#N/A</v>
      </c>
      <c r="E329" s="88" t="e">
        <v>#N/A</v>
      </c>
      <c r="F329" s="88" t="e">
        <v>#N/A</v>
      </c>
      <c r="G329" s="88" t="e">
        <v>#N/A</v>
      </c>
      <c r="H329" s="88" t="e">
        <v>#N/A</v>
      </c>
      <c r="I329" s="88" t="e">
        <v>#N/A</v>
      </c>
      <c r="J329" s="88" t="e">
        <v>#N/A</v>
      </c>
      <c r="K329" s="88" t="e">
        <v>#N/A</v>
      </c>
      <c r="L329" s="94" t="e">
        <v>#N/A</v>
      </c>
    </row>
    <row r="330" spans="1:12" ht="12.75" customHeight="1" x14ac:dyDescent="0.25">
      <c r="A330" s="285">
        <v>2029.09</v>
      </c>
      <c r="B330" s="182" t="e">
        <f t="shared" si="4"/>
        <v>#N/A</v>
      </c>
      <c r="C330" s="87" t="e">
        <v>#N/A</v>
      </c>
      <c r="D330" s="91" t="e">
        <v>#N/A</v>
      </c>
      <c r="E330" s="88" t="e">
        <v>#N/A</v>
      </c>
      <c r="F330" s="88" t="e">
        <v>#N/A</v>
      </c>
      <c r="G330" s="88" t="e">
        <v>#N/A</v>
      </c>
      <c r="H330" s="88" t="e">
        <v>#N/A</v>
      </c>
      <c r="I330" s="88" t="e">
        <v>#N/A</v>
      </c>
      <c r="J330" s="88" t="e">
        <v>#N/A</v>
      </c>
      <c r="K330" s="88" t="e">
        <v>#N/A</v>
      </c>
      <c r="L330" s="94" t="e">
        <v>#N/A</v>
      </c>
    </row>
    <row r="331" spans="1:12" ht="12.75" customHeight="1" x14ac:dyDescent="0.25">
      <c r="A331" s="285">
        <v>2029.1</v>
      </c>
      <c r="B331" s="182" t="e">
        <f t="shared" si="4"/>
        <v>#N/A</v>
      </c>
      <c r="C331" s="87" t="e">
        <v>#N/A</v>
      </c>
      <c r="D331" s="91" t="e">
        <v>#N/A</v>
      </c>
      <c r="E331" s="88" t="e">
        <v>#N/A</v>
      </c>
      <c r="F331" s="88" t="e">
        <v>#N/A</v>
      </c>
      <c r="G331" s="88" t="e">
        <v>#N/A</v>
      </c>
      <c r="H331" s="88" t="e">
        <v>#N/A</v>
      </c>
      <c r="I331" s="88" t="e">
        <v>#N/A</v>
      </c>
      <c r="J331" s="88" t="e">
        <v>#N/A</v>
      </c>
      <c r="K331" s="88" t="e">
        <v>#N/A</v>
      </c>
      <c r="L331" s="94" t="e">
        <v>#N/A</v>
      </c>
    </row>
    <row r="332" spans="1:12" ht="12.75" customHeight="1" x14ac:dyDescent="0.25">
      <c r="A332" s="285">
        <v>2029.11</v>
      </c>
      <c r="B332" s="182" t="e">
        <f t="shared" si="4"/>
        <v>#N/A</v>
      </c>
      <c r="C332" s="87" t="e">
        <v>#N/A</v>
      </c>
      <c r="D332" s="91" t="e">
        <v>#N/A</v>
      </c>
      <c r="E332" s="88" t="e">
        <v>#N/A</v>
      </c>
      <c r="F332" s="88" t="e">
        <v>#N/A</v>
      </c>
      <c r="G332" s="88" t="e">
        <v>#N/A</v>
      </c>
      <c r="H332" s="88" t="e">
        <v>#N/A</v>
      </c>
      <c r="I332" s="88" t="e">
        <v>#N/A</v>
      </c>
      <c r="J332" s="88" t="e">
        <v>#N/A</v>
      </c>
      <c r="K332" s="88" t="e">
        <v>#N/A</v>
      </c>
      <c r="L332" s="94" t="e">
        <v>#N/A</v>
      </c>
    </row>
    <row r="333" spans="1:12" ht="12.75" customHeight="1" x14ac:dyDescent="0.25">
      <c r="A333" s="285">
        <v>2029.12</v>
      </c>
      <c r="B333" s="182" t="e">
        <f t="shared" ref="B333:B345" si="5">SUM(C333,E333,G333,I333,K333:L333)</f>
        <v>#N/A</v>
      </c>
      <c r="C333" s="87" t="e">
        <v>#N/A</v>
      </c>
      <c r="D333" s="91" t="e">
        <v>#N/A</v>
      </c>
      <c r="E333" s="88" t="e">
        <v>#N/A</v>
      </c>
      <c r="F333" s="88" t="e">
        <v>#N/A</v>
      </c>
      <c r="G333" s="88" t="e">
        <v>#N/A</v>
      </c>
      <c r="H333" s="88" t="e">
        <v>#N/A</v>
      </c>
      <c r="I333" s="88" t="e">
        <v>#N/A</v>
      </c>
      <c r="J333" s="88" t="e">
        <v>#N/A</v>
      </c>
      <c r="K333" s="88" t="e">
        <v>#N/A</v>
      </c>
      <c r="L333" s="94" t="e">
        <v>#N/A</v>
      </c>
    </row>
    <row r="334" spans="1:12" ht="12.75" customHeight="1" x14ac:dyDescent="0.25">
      <c r="A334" s="285">
        <v>2030.01</v>
      </c>
      <c r="B334" s="182" t="e">
        <f t="shared" si="5"/>
        <v>#N/A</v>
      </c>
      <c r="C334" s="87" t="e">
        <v>#N/A</v>
      </c>
      <c r="D334" s="91" t="e">
        <v>#N/A</v>
      </c>
      <c r="E334" s="88" t="e">
        <v>#N/A</v>
      </c>
      <c r="F334" s="88" t="e">
        <v>#N/A</v>
      </c>
      <c r="G334" s="88" t="e">
        <v>#N/A</v>
      </c>
      <c r="H334" s="88" t="e">
        <v>#N/A</v>
      </c>
      <c r="I334" s="88" t="e">
        <v>#N/A</v>
      </c>
      <c r="J334" s="88" t="e">
        <v>#N/A</v>
      </c>
      <c r="K334" s="88" t="e">
        <v>#N/A</v>
      </c>
      <c r="L334" s="94" t="e">
        <v>#N/A</v>
      </c>
    </row>
    <row r="335" spans="1:12" ht="12.75" customHeight="1" x14ac:dyDescent="0.25">
      <c r="A335" s="285">
        <v>2030.02</v>
      </c>
      <c r="B335" s="182" t="e">
        <f t="shared" si="5"/>
        <v>#N/A</v>
      </c>
      <c r="C335" s="87" t="e">
        <v>#N/A</v>
      </c>
      <c r="D335" s="91" t="e">
        <v>#N/A</v>
      </c>
      <c r="E335" s="88" t="e">
        <v>#N/A</v>
      </c>
      <c r="F335" s="88" t="e">
        <v>#N/A</v>
      </c>
      <c r="G335" s="88" t="e">
        <v>#N/A</v>
      </c>
      <c r="H335" s="88" t="e">
        <v>#N/A</v>
      </c>
      <c r="I335" s="88" t="e">
        <v>#N/A</v>
      </c>
      <c r="J335" s="88" t="e">
        <v>#N/A</v>
      </c>
      <c r="K335" s="88" t="e">
        <v>#N/A</v>
      </c>
      <c r="L335" s="94" t="e">
        <v>#N/A</v>
      </c>
    </row>
    <row r="336" spans="1:12" ht="12.75" customHeight="1" x14ac:dyDescent="0.25">
      <c r="A336" s="285">
        <v>2030.03</v>
      </c>
      <c r="B336" s="182" t="e">
        <f t="shared" si="5"/>
        <v>#N/A</v>
      </c>
      <c r="C336" s="87" t="e">
        <v>#N/A</v>
      </c>
      <c r="D336" s="91" t="e">
        <v>#N/A</v>
      </c>
      <c r="E336" s="88" t="e">
        <v>#N/A</v>
      </c>
      <c r="F336" s="88" t="e">
        <v>#N/A</v>
      </c>
      <c r="G336" s="88" t="e">
        <v>#N/A</v>
      </c>
      <c r="H336" s="88" t="e">
        <v>#N/A</v>
      </c>
      <c r="I336" s="88" t="e">
        <v>#N/A</v>
      </c>
      <c r="J336" s="88" t="e">
        <v>#N/A</v>
      </c>
      <c r="K336" s="88" t="e">
        <v>#N/A</v>
      </c>
      <c r="L336" s="94" t="e">
        <v>#N/A</v>
      </c>
    </row>
    <row r="337" spans="1:12" ht="12.75" customHeight="1" x14ac:dyDescent="0.25">
      <c r="A337" s="285">
        <v>2030.04</v>
      </c>
      <c r="B337" s="182" t="e">
        <f t="shared" si="5"/>
        <v>#N/A</v>
      </c>
      <c r="C337" s="87" t="e">
        <v>#N/A</v>
      </c>
      <c r="D337" s="91" t="e">
        <v>#N/A</v>
      </c>
      <c r="E337" s="88" t="e">
        <v>#N/A</v>
      </c>
      <c r="F337" s="88" t="e">
        <v>#N/A</v>
      </c>
      <c r="G337" s="88" t="e">
        <v>#N/A</v>
      </c>
      <c r="H337" s="88" t="e">
        <v>#N/A</v>
      </c>
      <c r="I337" s="88" t="e">
        <v>#N/A</v>
      </c>
      <c r="J337" s="88" t="e">
        <v>#N/A</v>
      </c>
      <c r="K337" s="88" t="e">
        <v>#N/A</v>
      </c>
      <c r="L337" s="94" t="e">
        <v>#N/A</v>
      </c>
    </row>
    <row r="338" spans="1:12" ht="12.75" customHeight="1" x14ac:dyDescent="0.25">
      <c r="A338" s="285">
        <v>2030.05</v>
      </c>
      <c r="B338" s="182" t="e">
        <f t="shared" si="5"/>
        <v>#N/A</v>
      </c>
      <c r="C338" s="87" t="e">
        <v>#N/A</v>
      </c>
      <c r="D338" s="91" t="e">
        <v>#N/A</v>
      </c>
      <c r="E338" s="88" t="e">
        <v>#N/A</v>
      </c>
      <c r="F338" s="88" t="e">
        <v>#N/A</v>
      </c>
      <c r="G338" s="88" t="e">
        <v>#N/A</v>
      </c>
      <c r="H338" s="88" t="e">
        <v>#N/A</v>
      </c>
      <c r="I338" s="88" t="e">
        <v>#N/A</v>
      </c>
      <c r="J338" s="88" t="e">
        <v>#N/A</v>
      </c>
      <c r="K338" s="88" t="e">
        <v>#N/A</v>
      </c>
      <c r="L338" s="94" t="e">
        <v>#N/A</v>
      </c>
    </row>
    <row r="339" spans="1:12" ht="12.75" customHeight="1" x14ac:dyDescent="0.25">
      <c r="A339" s="285">
        <v>2030.06</v>
      </c>
      <c r="B339" s="182" t="e">
        <f t="shared" si="5"/>
        <v>#N/A</v>
      </c>
      <c r="C339" s="87" t="e">
        <v>#N/A</v>
      </c>
      <c r="D339" s="91" t="e">
        <v>#N/A</v>
      </c>
      <c r="E339" s="88" t="e">
        <v>#N/A</v>
      </c>
      <c r="F339" s="88" t="e">
        <v>#N/A</v>
      </c>
      <c r="G339" s="88" t="e">
        <v>#N/A</v>
      </c>
      <c r="H339" s="88" t="e">
        <v>#N/A</v>
      </c>
      <c r="I339" s="88" t="e">
        <v>#N/A</v>
      </c>
      <c r="J339" s="88" t="e">
        <v>#N/A</v>
      </c>
      <c r="K339" s="88" t="e">
        <v>#N/A</v>
      </c>
      <c r="L339" s="94" t="e">
        <v>#N/A</v>
      </c>
    </row>
    <row r="340" spans="1:12" ht="12.75" customHeight="1" x14ac:dyDescent="0.25">
      <c r="A340" s="285">
        <v>2030.07</v>
      </c>
      <c r="B340" s="182" t="e">
        <f t="shared" si="5"/>
        <v>#N/A</v>
      </c>
      <c r="C340" s="87" t="e">
        <v>#N/A</v>
      </c>
      <c r="D340" s="91" t="e">
        <v>#N/A</v>
      </c>
      <c r="E340" s="88" t="e">
        <v>#N/A</v>
      </c>
      <c r="F340" s="88" t="e">
        <v>#N/A</v>
      </c>
      <c r="G340" s="88" t="e">
        <v>#N/A</v>
      </c>
      <c r="H340" s="88" t="e">
        <v>#N/A</v>
      </c>
      <c r="I340" s="88" t="e">
        <v>#N/A</v>
      </c>
      <c r="J340" s="88" t="e">
        <v>#N/A</v>
      </c>
      <c r="K340" s="88" t="e">
        <v>#N/A</v>
      </c>
      <c r="L340" s="94" t="e">
        <v>#N/A</v>
      </c>
    </row>
    <row r="341" spans="1:12" ht="12.75" customHeight="1" x14ac:dyDescent="0.25">
      <c r="A341" s="285">
        <v>2030.08</v>
      </c>
      <c r="B341" s="182" t="e">
        <f t="shared" si="5"/>
        <v>#N/A</v>
      </c>
      <c r="C341" s="87" t="e">
        <v>#N/A</v>
      </c>
      <c r="D341" s="91" t="e">
        <v>#N/A</v>
      </c>
      <c r="E341" s="88" t="e">
        <v>#N/A</v>
      </c>
      <c r="F341" s="88" t="e">
        <v>#N/A</v>
      </c>
      <c r="G341" s="88" t="e">
        <v>#N/A</v>
      </c>
      <c r="H341" s="88" t="e">
        <v>#N/A</v>
      </c>
      <c r="I341" s="88" t="e">
        <v>#N/A</v>
      </c>
      <c r="J341" s="88" t="e">
        <v>#N/A</v>
      </c>
      <c r="K341" s="88" t="e">
        <v>#N/A</v>
      </c>
      <c r="L341" s="94" t="e">
        <v>#N/A</v>
      </c>
    </row>
    <row r="342" spans="1:12" ht="12.75" customHeight="1" x14ac:dyDescent="0.25">
      <c r="A342" s="285">
        <v>2030.09</v>
      </c>
      <c r="B342" s="182" t="e">
        <f t="shared" si="5"/>
        <v>#N/A</v>
      </c>
      <c r="C342" s="87" t="e">
        <v>#N/A</v>
      </c>
      <c r="D342" s="91" t="e">
        <v>#N/A</v>
      </c>
      <c r="E342" s="88" t="e">
        <v>#N/A</v>
      </c>
      <c r="F342" s="88" t="e">
        <v>#N/A</v>
      </c>
      <c r="G342" s="88" t="e">
        <v>#N/A</v>
      </c>
      <c r="H342" s="88" t="e">
        <v>#N/A</v>
      </c>
      <c r="I342" s="88" t="e">
        <v>#N/A</v>
      </c>
      <c r="J342" s="88" t="e">
        <v>#N/A</v>
      </c>
      <c r="K342" s="88" t="e">
        <v>#N/A</v>
      </c>
      <c r="L342" s="94" t="e">
        <v>#N/A</v>
      </c>
    </row>
    <row r="343" spans="1:12" ht="12.75" customHeight="1" x14ac:dyDescent="0.25">
      <c r="A343" s="285">
        <v>2030.1</v>
      </c>
      <c r="B343" s="182" t="e">
        <f t="shared" si="5"/>
        <v>#N/A</v>
      </c>
      <c r="C343" s="87" t="e">
        <v>#N/A</v>
      </c>
      <c r="D343" s="91" t="e">
        <v>#N/A</v>
      </c>
      <c r="E343" s="88" t="e">
        <v>#N/A</v>
      </c>
      <c r="F343" s="88" t="e">
        <v>#N/A</v>
      </c>
      <c r="G343" s="88" t="e">
        <v>#N/A</v>
      </c>
      <c r="H343" s="88" t="e">
        <v>#N/A</v>
      </c>
      <c r="I343" s="88" t="e">
        <v>#N/A</v>
      </c>
      <c r="J343" s="88" t="e">
        <v>#N/A</v>
      </c>
      <c r="K343" s="88" t="e">
        <v>#N/A</v>
      </c>
      <c r="L343" s="94" t="e">
        <v>#N/A</v>
      </c>
    </row>
    <row r="344" spans="1:12" ht="12.75" customHeight="1" x14ac:dyDescent="0.25">
      <c r="A344" s="285">
        <v>2030.11</v>
      </c>
      <c r="B344" s="182" t="e">
        <f t="shared" si="5"/>
        <v>#N/A</v>
      </c>
      <c r="C344" s="87" t="e">
        <v>#N/A</v>
      </c>
      <c r="D344" s="91" t="e">
        <v>#N/A</v>
      </c>
      <c r="E344" s="88" t="e">
        <v>#N/A</v>
      </c>
      <c r="F344" s="88" t="e">
        <v>#N/A</v>
      </c>
      <c r="G344" s="88" t="e">
        <v>#N/A</v>
      </c>
      <c r="H344" s="88" t="e">
        <v>#N/A</v>
      </c>
      <c r="I344" s="88" t="e">
        <v>#N/A</v>
      </c>
      <c r="J344" s="88" t="e">
        <v>#N/A</v>
      </c>
      <c r="K344" s="88" t="e">
        <v>#N/A</v>
      </c>
      <c r="L344" s="94" t="e">
        <v>#N/A</v>
      </c>
    </row>
    <row r="345" spans="1:12" ht="12.75" customHeight="1" x14ac:dyDescent="0.25">
      <c r="A345" s="285">
        <v>2030.12</v>
      </c>
      <c r="B345" s="182" t="e">
        <f t="shared" si="5"/>
        <v>#N/A</v>
      </c>
      <c r="C345" s="87" t="e">
        <v>#N/A</v>
      </c>
      <c r="D345" s="91" t="e">
        <v>#N/A</v>
      </c>
      <c r="E345" s="88" t="e">
        <v>#N/A</v>
      </c>
      <c r="F345" s="88" t="e">
        <v>#N/A</v>
      </c>
      <c r="G345" s="88" t="e">
        <v>#N/A</v>
      </c>
      <c r="H345" s="88" t="e">
        <v>#N/A</v>
      </c>
      <c r="I345" s="88" t="e">
        <v>#N/A</v>
      </c>
      <c r="J345" s="88" t="e">
        <v>#N/A</v>
      </c>
      <c r="K345" s="88" t="e">
        <v>#N/A</v>
      </c>
      <c r="L345" s="94" t="e">
        <v>#N/A</v>
      </c>
    </row>
    <row r="346" spans="1:12" x14ac:dyDescent="0.25">
      <c r="A346" s="286"/>
    </row>
    <row r="347" spans="1:12" x14ac:dyDescent="0.25">
      <c r="A347" s="286"/>
    </row>
    <row r="348" spans="1:12" x14ac:dyDescent="0.25">
      <c r="A348" s="286"/>
    </row>
    <row r="349" spans="1:12" x14ac:dyDescent="0.25">
      <c r="A349" s="286"/>
    </row>
    <row r="350" spans="1:12" x14ac:dyDescent="0.25">
      <c r="A350" s="286"/>
    </row>
    <row r="351" spans="1:12" x14ac:dyDescent="0.25">
      <c r="A351" s="286"/>
    </row>
    <row r="352" spans="1:12"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hyperlinks>
    <hyperlink ref="A5" location="Indice!A13" display="VOLVER AL INDICE" xr:uid="{00000000-0004-0000-0600-000000000000}"/>
  </hyperlinks>
  <pageMargins left="0.7" right="0.7" top="0.75" bottom="0.75" header="0.3" footer="0.3"/>
  <pageSetup orientation="portrait" r:id="rId1"/>
  <ignoredErrors>
    <ignoredError sqref="B249" formulaRange="1"/>
    <ignoredError sqref="B255:B264 B266:B273 B275:B345" evalError="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54"/>
  <sheetViews>
    <sheetView zoomScale="130" zoomScaleNormal="130" workbookViewId="0">
      <pane xSplit="1" ySplit="9" topLeftCell="B273" activePane="bottomRight" state="frozen"/>
      <selection activeCell="I18" sqref="I18"/>
      <selection pane="topRight" activeCell="I18" sqref="I18"/>
      <selection pane="bottomLeft" activeCell="I18" sqref="I18"/>
      <selection pane="bottomRight" activeCell="F282" sqref="F282"/>
    </sheetView>
  </sheetViews>
  <sheetFormatPr baseColWidth="10" defaultColWidth="11.5703125" defaultRowHeight="15" x14ac:dyDescent="0.25"/>
  <cols>
    <col min="1" max="1" width="9.7109375" style="287" bestFit="1" customWidth="1"/>
    <col min="2" max="19" width="14.7109375" style="3" customWidth="1"/>
    <col min="20" max="16384" width="11.5703125" style="3"/>
  </cols>
  <sheetData>
    <row r="1" spans="1:18" ht="3" hidden="1" customHeight="1" x14ac:dyDescent="0.25">
      <c r="A1" s="280"/>
      <c r="B1" s="34"/>
      <c r="C1" s="11"/>
      <c r="D1" s="10"/>
      <c r="E1" s="10"/>
      <c r="F1" s="10"/>
      <c r="G1" s="10"/>
      <c r="H1" s="10"/>
      <c r="I1" s="10"/>
      <c r="J1" s="10"/>
      <c r="K1" s="10"/>
      <c r="L1" s="10"/>
      <c r="M1" s="10"/>
      <c r="N1" s="10"/>
      <c r="O1" s="10"/>
      <c r="P1" s="10"/>
      <c r="Q1" s="12"/>
      <c r="R1" s="10"/>
    </row>
    <row r="2" spans="1:18" ht="23.25" customHeight="1" x14ac:dyDescent="0.25">
      <c r="A2" s="281" t="s">
        <v>10</v>
      </c>
      <c r="B2" s="14" t="s">
        <v>158</v>
      </c>
      <c r="C2" s="14"/>
      <c r="D2" s="14"/>
      <c r="E2" s="14"/>
      <c r="F2" s="14"/>
      <c r="G2" s="14"/>
      <c r="H2" s="14"/>
      <c r="I2" s="13"/>
      <c r="J2" s="13"/>
      <c r="K2" s="13"/>
      <c r="L2" s="13"/>
      <c r="M2" s="13"/>
      <c r="N2" s="13"/>
      <c r="O2" s="13"/>
      <c r="P2" s="13"/>
      <c r="Q2" s="15"/>
      <c r="R2" s="13"/>
    </row>
    <row r="3" spans="1:18" ht="12.75" customHeight="1" x14ac:dyDescent="0.25">
      <c r="A3" s="281" t="s">
        <v>11</v>
      </c>
      <c r="B3" s="14" t="s">
        <v>12</v>
      </c>
      <c r="C3" s="14"/>
      <c r="D3" s="14"/>
      <c r="E3" s="14"/>
      <c r="F3" s="14"/>
      <c r="G3" s="14"/>
      <c r="H3" s="14"/>
      <c r="I3" s="13"/>
      <c r="J3" s="13"/>
      <c r="K3" s="13"/>
      <c r="L3" s="13"/>
      <c r="M3" s="13"/>
      <c r="N3" s="13"/>
      <c r="O3" s="13"/>
      <c r="P3" s="13"/>
      <c r="Q3" s="15"/>
      <c r="R3" s="13"/>
    </row>
    <row r="4" spans="1:18" ht="3" hidden="1" customHeight="1" x14ac:dyDescent="0.25">
      <c r="A4" s="281"/>
      <c r="B4" s="35"/>
      <c r="C4" s="10"/>
      <c r="D4" s="10"/>
      <c r="E4" s="10"/>
      <c r="F4" s="10"/>
      <c r="G4" s="10"/>
      <c r="H4" s="10"/>
      <c r="I4" s="10"/>
      <c r="J4" s="10"/>
      <c r="K4" s="10"/>
      <c r="L4" s="10"/>
      <c r="M4" s="10"/>
      <c r="N4" s="10"/>
      <c r="O4" s="10"/>
      <c r="P4" s="10"/>
      <c r="Q4" s="12"/>
      <c r="R4" s="10"/>
    </row>
    <row r="5" spans="1:18" ht="33.75" customHeight="1" x14ac:dyDescent="0.25">
      <c r="A5" s="282" t="s">
        <v>515</v>
      </c>
      <c r="B5" s="67" t="s">
        <v>141</v>
      </c>
      <c r="C5" s="67" t="s">
        <v>142</v>
      </c>
      <c r="D5" s="67" t="s">
        <v>81</v>
      </c>
      <c r="E5" s="67" t="s">
        <v>82</v>
      </c>
      <c r="F5" s="67" t="s">
        <v>143</v>
      </c>
      <c r="G5" s="67" t="s">
        <v>83</v>
      </c>
      <c r="H5" s="67" t="s">
        <v>84</v>
      </c>
      <c r="I5" s="67" t="s">
        <v>85</v>
      </c>
      <c r="J5" s="67" t="s">
        <v>322</v>
      </c>
      <c r="K5" s="67" t="s">
        <v>323</v>
      </c>
      <c r="L5" s="67" t="s">
        <v>319</v>
      </c>
      <c r="M5" s="67" t="s">
        <v>86</v>
      </c>
      <c r="N5" s="67" t="s">
        <v>87</v>
      </c>
      <c r="O5" s="67" t="s">
        <v>290</v>
      </c>
      <c r="P5" s="67" t="s">
        <v>345</v>
      </c>
      <c r="Q5" s="20" t="s">
        <v>398</v>
      </c>
      <c r="R5" s="226" t="s">
        <v>522</v>
      </c>
    </row>
    <row r="6" spans="1:18" ht="3" hidden="1" customHeight="1" x14ac:dyDescent="0.25">
      <c r="A6" s="281"/>
      <c r="B6" s="48"/>
      <c r="C6" s="48"/>
      <c r="D6" s="48"/>
      <c r="E6" s="48"/>
      <c r="F6" s="48"/>
      <c r="G6" s="48"/>
      <c r="H6" s="48"/>
      <c r="I6" s="48"/>
      <c r="J6" s="48"/>
      <c r="K6" s="48"/>
      <c r="L6" s="48"/>
      <c r="M6" s="48"/>
      <c r="N6" s="48"/>
      <c r="O6" s="48"/>
      <c r="P6" s="48"/>
      <c r="Q6" s="20"/>
      <c r="R6" s="21"/>
    </row>
    <row r="7" spans="1:18" ht="22.5" customHeight="1" x14ac:dyDescent="0.25">
      <c r="A7" s="281" t="s">
        <v>516</v>
      </c>
      <c r="B7" s="16" t="s">
        <v>13</v>
      </c>
      <c r="C7" s="16" t="s">
        <v>13</v>
      </c>
      <c r="D7" s="16" t="s">
        <v>13</v>
      </c>
      <c r="E7" s="16" t="s">
        <v>13</v>
      </c>
      <c r="F7" s="16" t="s">
        <v>13</v>
      </c>
      <c r="G7" s="16" t="s">
        <v>13</v>
      </c>
      <c r="H7" s="16" t="s">
        <v>13</v>
      </c>
      <c r="I7" s="16" t="s">
        <v>13</v>
      </c>
      <c r="J7" s="16" t="s">
        <v>13</v>
      </c>
      <c r="K7" s="16" t="s">
        <v>13</v>
      </c>
      <c r="L7" s="16" t="s">
        <v>13</v>
      </c>
      <c r="M7" s="16" t="s">
        <v>13</v>
      </c>
      <c r="N7" s="16" t="s">
        <v>13</v>
      </c>
      <c r="O7" s="16" t="s">
        <v>13</v>
      </c>
      <c r="P7" s="16" t="s">
        <v>13</v>
      </c>
      <c r="Q7" s="20" t="s">
        <v>13</v>
      </c>
      <c r="R7" s="21" t="s">
        <v>13</v>
      </c>
    </row>
    <row r="8" spans="1:18" ht="13.5" customHeight="1" x14ac:dyDescent="0.25">
      <c r="A8" s="283" t="s">
        <v>514</v>
      </c>
      <c r="B8" s="22" t="s">
        <v>70</v>
      </c>
      <c r="C8" s="22" t="s">
        <v>71</v>
      </c>
      <c r="D8" s="22" t="s">
        <v>72</v>
      </c>
      <c r="E8" s="22" t="s">
        <v>73</v>
      </c>
      <c r="F8" s="22" t="s">
        <v>74</v>
      </c>
      <c r="G8" s="22" t="s">
        <v>75</v>
      </c>
      <c r="H8" s="22" t="s">
        <v>76</v>
      </c>
      <c r="I8" s="22" t="s">
        <v>77</v>
      </c>
      <c r="J8" s="22" t="s">
        <v>78</v>
      </c>
      <c r="K8" s="22" t="s">
        <v>79</v>
      </c>
      <c r="L8" s="22" t="s">
        <v>80</v>
      </c>
      <c r="M8" s="22" t="s">
        <v>291</v>
      </c>
      <c r="N8" s="22" t="s">
        <v>320</v>
      </c>
      <c r="O8" s="22" t="s">
        <v>321</v>
      </c>
      <c r="P8" s="22" t="s">
        <v>344</v>
      </c>
      <c r="Q8" s="298" t="s">
        <v>399</v>
      </c>
      <c r="R8" s="24"/>
    </row>
    <row r="9" spans="1:18" ht="13.5" hidden="1" customHeight="1" x14ac:dyDescent="0.25">
      <c r="A9" s="284"/>
      <c r="B9" s="43" t="s">
        <v>139</v>
      </c>
      <c r="C9" s="43" t="s">
        <v>140</v>
      </c>
      <c r="D9" s="43"/>
      <c r="E9" s="43"/>
      <c r="F9" s="43" t="s">
        <v>479</v>
      </c>
      <c r="G9" s="43"/>
      <c r="H9" s="43"/>
      <c r="I9" s="43"/>
      <c r="J9" s="43"/>
      <c r="K9" s="43"/>
      <c r="L9" s="43"/>
      <c r="M9" s="43"/>
      <c r="N9" s="43"/>
      <c r="O9" s="43"/>
      <c r="P9" s="43"/>
      <c r="Q9" s="290"/>
      <c r="R9" s="291"/>
    </row>
    <row r="10" spans="1:18" ht="12.75" customHeight="1" x14ac:dyDescent="0.25">
      <c r="A10" s="285">
        <v>2003.01</v>
      </c>
      <c r="B10" s="185">
        <f>C10+F10</f>
        <v>20</v>
      </c>
      <c r="C10" s="186">
        <f>D10+E10</f>
        <v>6.2</v>
      </c>
      <c r="D10" s="95">
        <v>2.2000000000000002</v>
      </c>
      <c r="E10" s="95">
        <v>4</v>
      </c>
      <c r="F10" s="186">
        <f>SUM(G10:P10)</f>
        <v>13.8</v>
      </c>
      <c r="G10" s="95">
        <v>4.3</v>
      </c>
      <c r="H10" s="99">
        <v>9.5</v>
      </c>
      <c r="I10" s="101"/>
      <c r="J10" s="101"/>
      <c r="K10" s="101"/>
      <c r="L10" s="101"/>
      <c r="M10" s="101"/>
      <c r="N10" s="101"/>
      <c r="O10" s="101"/>
      <c r="P10" s="101"/>
      <c r="Q10" s="292"/>
      <c r="R10" s="293"/>
    </row>
    <row r="11" spans="1:18" ht="12.75" customHeight="1" x14ac:dyDescent="0.25">
      <c r="A11" s="285">
        <v>2003.02</v>
      </c>
      <c r="B11" s="183">
        <f>C11+F11</f>
        <v>24.2</v>
      </c>
      <c r="C11" s="184">
        <f>D11+E11</f>
        <v>12.099999999999998</v>
      </c>
      <c r="D11" s="97">
        <v>9.8999999999999986</v>
      </c>
      <c r="E11" s="96">
        <v>2.2000000000000002</v>
      </c>
      <c r="F11" s="184">
        <f>SUM(G11:P11)</f>
        <v>12.100000000000001</v>
      </c>
      <c r="G11" s="97">
        <v>4.3</v>
      </c>
      <c r="H11" s="100">
        <v>7.8000000000000007</v>
      </c>
      <c r="I11" s="102"/>
      <c r="J11" s="102"/>
      <c r="K11" s="102"/>
      <c r="L11" s="102"/>
      <c r="M11" s="102"/>
      <c r="N11" s="102"/>
      <c r="O11" s="102"/>
      <c r="P11" s="102"/>
      <c r="Q11" s="292"/>
      <c r="R11" s="294"/>
    </row>
    <row r="12" spans="1:18" ht="12.75" customHeight="1" x14ac:dyDescent="0.25">
      <c r="A12" s="285">
        <v>2003.03</v>
      </c>
      <c r="B12" s="183">
        <f t="shared" ref="B12:B75" si="0">C12+F12</f>
        <v>25.200000000000003</v>
      </c>
      <c r="C12" s="184">
        <f t="shared" ref="C12:C75" si="1">D12+E12</f>
        <v>9.5</v>
      </c>
      <c r="D12" s="97">
        <v>7.4</v>
      </c>
      <c r="E12" s="96">
        <v>2.1000000000000005</v>
      </c>
      <c r="F12" s="184">
        <f t="shared" ref="F12:F75" si="2">SUM(G12:P12)</f>
        <v>15.700000000000001</v>
      </c>
      <c r="G12" s="97">
        <v>6.9</v>
      </c>
      <c r="H12" s="100">
        <v>8.8000000000000007</v>
      </c>
      <c r="I12" s="102"/>
      <c r="J12" s="102"/>
      <c r="K12" s="102"/>
      <c r="L12" s="102"/>
      <c r="M12" s="102"/>
      <c r="N12" s="102"/>
      <c r="O12" s="102"/>
      <c r="P12" s="102"/>
      <c r="Q12" s="292"/>
      <c r="R12" s="294"/>
    </row>
    <row r="13" spans="1:18" ht="12.75" customHeight="1" x14ac:dyDescent="0.25">
      <c r="A13" s="285">
        <v>2003.04</v>
      </c>
      <c r="B13" s="183">
        <f t="shared" si="0"/>
        <v>30.699999999999996</v>
      </c>
      <c r="C13" s="184">
        <f t="shared" si="1"/>
        <v>16.099999999999998</v>
      </c>
      <c r="D13" s="97">
        <v>4.6999999999999993</v>
      </c>
      <c r="E13" s="96">
        <v>11.399999999999999</v>
      </c>
      <c r="F13" s="184">
        <f t="shared" si="2"/>
        <v>14.599999999999998</v>
      </c>
      <c r="G13" s="97">
        <v>5.1999999999999993</v>
      </c>
      <c r="H13" s="100">
        <v>9.3999999999999986</v>
      </c>
      <c r="I13" s="102"/>
      <c r="J13" s="102"/>
      <c r="K13" s="102"/>
      <c r="L13" s="102"/>
      <c r="M13" s="102"/>
      <c r="N13" s="102"/>
      <c r="O13" s="102"/>
      <c r="P13" s="102"/>
      <c r="Q13" s="292"/>
      <c r="R13" s="294"/>
    </row>
    <row r="14" spans="1:18" ht="12.75" customHeight="1" x14ac:dyDescent="0.25">
      <c r="A14" s="285">
        <v>2003.05</v>
      </c>
      <c r="B14" s="183">
        <f t="shared" si="0"/>
        <v>34.099999999999994</v>
      </c>
      <c r="C14" s="184">
        <f t="shared" si="1"/>
        <v>18.100000000000001</v>
      </c>
      <c r="D14" s="97">
        <v>12.900000000000002</v>
      </c>
      <c r="E14" s="96">
        <v>5.1999999999999993</v>
      </c>
      <c r="F14" s="184">
        <f t="shared" si="2"/>
        <v>15.999999999999996</v>
      </c>
      <c r="G14" s="97">
        <v>5.1999999999999993</v>
      </c>
      <c r="H14" s="100">
        <v>10.799999999999997</v>
      </c>
      <c r="I14" s="102"/>
      <c r="J14" s="102"/>
      <c r="K14" s="102"/>
      <c r="L14" s="102"/>
      <c r="M14" s="102"/>
      <c r="N14" s="102"/>
      <c r="O14" s="102"/>
      <c r="P14" s="102"/>
      <c r="Q14" s="292"/>
      <c r="R14" s="294"/>
    </row>
    <row r="15" spans="1:18" ht="12.75" customHeight="1" x14ac:dyDescent="0.25">
      <c r="A15" s="285">
        <v>2003.06</v>
      </c>
      <c r="B15" s="183">
        <f t="shared" si="0"/>
        <v>29.400000000000006</v>
      </c>
      <c r="C15" s="184">
        <f t="shared" si="1"/>
        <v>13.899999999999999</v>
      </c>
      <c r="D15" s="97">
        <v>3.6999999999999957</v>
      </c>
      <c r="E15" s="96">
        <v>10.200000000000003</v>
      </c>
      <c r="F15" s="184">
        <f t="shared" si="2"/>
        <v>15.500000000000007</v>
      </c>
      <c r="G15" s="97">
        <v>5.2000000000000028</v>
      </c>
      <c r="H15" s="100">
        <v>10.300000000000004</v>
      </c>
      <c r="I15" s="102"/>
      <c r="J15" s="102"/>
      <c r="K15" s="102"/>
      <c r="L15" s="102"/>
      <c r="M15" s="102"/>
      <c r="N15" s="102"/>
      <c r="O15" s="102"/>
      <c r="P15" s="102"/>
      <c r="Q15" s="292"/>
      <c r="R15" s="294"/>
    </row>
    <row r="16" spans="1:18" ht="12.75" customHeight="1" x14ac:dyDescent="0.25">
      <c r="A16" s="285">
        <v>2003.07</v>
      </c>
      <c r="B16" s="183">
        <f t="shared" si="0"/>
        <v>28.5</v>
      </c>
      <c r="C16" s="184">
        <f t="shared" si="1"/>
        <v>8.1000000000000014</v>
      </c>
      <c r="D16" s="97">
        <v>3.6000000000000014</v>
      </c>
      <c r="E16" s="96">
        <v>4.5</v>
      </c>
      <c r="F16" s="184">
        <f t="shared" si="2"/>
        <v>20.399999999999999</v>
      </c>
      <c r="G16" s="97">
        <v>10.799999999999997</v>
      </c>
      <c r="H16" s="100">
        <v>9.6000000000000014</v>
      </c>
      <c r="I16" s="102"/>
      <c r="J16" s="102"/>
      <c r="K16" s="102"/>
      <c r="L16" s="102"/>
      <c r="M16" s="102"/>
      <c r="N16" s="102"/>
      <c r="O16" s="102"/>
      <c r="P16" s="102"/>
      <c r="Q16" s="292"/>
      <c r="R16" s="294"/>
    </row>
    <row r="17" spans="1:18" ht="12.75" customHeight="1" x14ac:dyDescent="0.25">
      <c r="A17" s="285">
        <v>2003.08</v>
      </c>
      <c r="B17" s="183">
        <f t="shared" si="0"/>
        <v>25.399999999999991</v>
      </c>
      <c r="C17" s="184">
        <f t="shared" si="1"/>
        <v>10.599999999999994</v>
      </c>
      <c r="D17" s="97">
        <v>1.3999999999999986</v>
      </c>
      <c r="E17" s="96">
        <v>9.1999999999999957</v>
      </c>
      <c r="F17" s="184">
        <f t="shared" si="2"/>
        <v>14.799999999999997</v>
      </c>
      <c r="G17" s="97">
        <v>5.2000000000000028</v>
      </c>
      <c r="H17" s="100">
        <v>9.5999999999999943</v>
      </c>
      <c r="I17" s="102"/>
      <c r="J17" s="102"/>
      <c r="K17" s="102"/>
      <c r="L17" s="102"/>
      <c r="M17" s="102"/>
      <c r="N17" s="102"/>
      <c r="O17" s="102"/>
      <c r="P17" s="102"/>
      <c r="Q17" s="292"/>
      <c r="R17" s="294"/>
    </row>
    <row r="18" spans="1:18" ht="12.75" customHeight="1" x14ac:dyDescent="0.25">
      <c r="A18" s="285">
        <v>2003.09</v>
      </c>
      <c r="B18" s="183">
        <f t="shared" si="0"/>
        <v>35.000000000000021</v>
      </c>
      <c r="C18" s="184">
        <f t="shared" si="1"/>
        <v>20.300000000000011</v>
      </c>
      <c r="D18" s="97">
        <v>14.900000000000006</v>
      </c>
      <c r="E18" s="96">
        <v>5.4000000000000057</v>
      </c>
      <c r="F18" s="184">
        <f t="shared" si="2"/>
        <v>14.70000000000001</v>
      </c>
      <c r="G18" s="97">
        <v>5.1000000000000014</v>
      </c>
      <c r="H18" s="100">
        <v>9.6000000000000085</v>
      </c>
      <c r="I18" s="102"/>
      <c r="J18" s="102"/>
      <c r="K18" s="102"/>
      <c r="L18" s="102"/>
      <c r="M18" s="102"/>
      <c r="N18" s="102"/>
      <c r="O18" s="102"/>
      <c r="P18" s="102"/>
      <c r="Q18" s="292"/>
      <c r="R18" s="294"/>
    </row>
    <row r="19" spans="1:18" ht="12.75" customHeight="1" x14ac:dyDescent="0.25">
      <c r="A19" s="285">
        <v>2003.1</v>
      </c>
      <c r="B19" s="183">
        <f t="shared" si="0"/>
        <v>38.599999999999973</v>
      </c>
      <c r="C19" s="184">
        <f t="shared" si="1"/>
        <v>23.799999999999983</v>
      </c>
      <c r="D19" s="97">
        <v>12.399999999999991</v>
      </c>
      <c r="E19" s="96">
        <v>11.399999999999991</v>
      </c>
      <c r="F19" s="184">
        <f t="shared" si="2"/>
        <v>14.79999999999999</v>
      </c>
      <c r="G19" s="97">
        <v>5.1999999999999957</v>
      </c>
      <c r="H19" s="100">
        <v>9.5999999999999943</v>
      </c>
      <c r="I19" s="102"/>
      <c r="J19" s="102"/>
      <c r="K19" s="102"/>
      <c r="L19" s="102"/>
      <c r="M19" s="102"/>
      <c r="N19" s="102"/>
      <c r="O19" s="102"/>
      <c r="P19" s="102"/>
      <c r="Q19" s="292"/>
      <c r="R19" s="294"/>
    </row>
    <row r="20" spans="1:18" ht="12.75" customHeight="1" x14ac:dyDescent="0.25">
      <c r="A20" s="285">
        <v>2003.11</v>
      </c>
      <c r="B20" s="183">
        <f t="shared" si="0"/>
        <v>40.700000000000003</v>
      </c>
      <c r="C20" s="184">
        <f t="shared" si="1"/>
        <v>25.900000000000006</v>
      </c>
      <c r="D20" s="97">
        <v>18.200000000000003</v>
      </c>
      <c r="E20" s="96">
        <v>7.7000000000000028</v>
      </c>
      <c r="F20" s="184">
        <f t="shared" si="2"/>
        <v>14.799999999999997</v>
      </c>
      <c r="G20" s="97">
        <v>5.2000000000000028</v>
      </c>
      <c r="H20" s="100">
        <v>9.5999999999999943</v>
      </c>
      <c r="I20" s="102"/>
      <c r="J20" s="102"/>
      <c r="K20" s="102"/>
      <c r="L20" s="102"/>
      <c r="M20" s="102"/>
      <c r="N20" s="102"/>
      <c r="O20" s="102"/>
      <c r="P20" s="102"/>
      <c r="Q20" s="292"/>
      <c r="R20" s="294"/>
    </row>
    <row r="21" spans="1:18" ht="12.75" customHeight="1" x14ac:dyDescent="0.25">
      <c r="A21" s="285">
        <v>2003.12</v>
      </c>
      <c r="B21" s="183">
        <f t="shared" si="0"/>
        <v>31.900000000000006</v>
      </c>
      <c r="C21" s="184">
        <f t="shared" si="1"/>
        <v>7.8000000000000043</v>
      </c>
      <c r="D21" s="97">
        <v>21</v>
      </c>
      <c r="E21" s="96">
        <v>-13.199999999999996</v>
      </c>
      <c r="F21" s="184">
        <f t="shared" si="2"/>
        <v>24.1</v>
      </c>
      <c r="G21" s="97">
        <v>14.100000000000001</v>
      </c>
      <c r="H21" s="100">
        <v>10</v>
      </c>
      <c r="I21" s="102"/>
      <c r="J21" s="102"/>
      <c r="K21" s="102"/>
      <c r="L21" s="102"/>
      <c r="M21" s="102"/>
      <c r="N21" s="102"/>
      <c r="O21" s="102"/>
      <c r="P21" s="102"/>
      <c r="Q21" s="292"/>
      <c r="R21" s="294"/>
    </row>
    <row r="22" spans="1:18" ht="12.75" customHeight="1" x14ac:dyDescent="0.25">
      <c r="A22" s="285">
        <v>2004.01</v>
      </c>
      <c r="B22" s="183">
        <f t="shared" si="0"/>
        <v>23</v>
      </c>
      <c r="C22" s="184">
        <f t="shared" si="1"/>
        <v>8.3000000000000007</v>
      </c>
      <c r="D22" s="97">
        <v>5.6</v>
      </c>
      <c r="E22" s="96">
        <v>2.7</v>
      </c>
      <c r="F22" s="184">
        <f t="shared" si="2"/>
        <v>14.7</v>
      </c>
      <c r="G22" s="97">
        <v>5.2</v>
      </c>
      <c r="H22" s="100">
        <v>9.5</v>
      </c>
      <c r="I22" s="102"/>
      <c r="J22" s="102"/>
      <c r="K22" s="102"/>
      <c r="L22" s="102"/>
      <c r="M22" s="102"/>
      <c r="N22" s="102"/>
      <c r="O22" s="102"/>
      <c r="P22" s="102"/>
      <c r="Q22" s="292"/>
      <c r="R22" s="294"/>
    </row>
    <row r="23" spans="1:18" ht="12.75" customHeight="1" x14ac:dyDescent="0.25">
      <c r="A23" s="285">
        <v>2004.02</v>
      </c>
      <c r="B23" s="183">
        <f t="shared" si="0"/>
        <v>29.9</v>
      </c>
      <c r="C23" s="184">
        <f t="shared" si="1"/>
        <v>15.2</v>
      </c>
      <c r="D23" s="97">
        <v>12.299999999999999</v>
      </c>
      <c r="E23" s="96">
        <v>2.8999999999999995</v>
      </c>
      <c r="F23" s="184">
        <f t="shared" si="2"/>
        <v>14.7</v>
      </c>
      <c r="G23" s="97">
        <v>5.2</v>
      </c>
      <c r="H23" s="100">
        <v>9.5</v>
      </c>
      <c r="I23" s="102"/>
      <c r="J23" s="102"/>
      <c r="K23" s="102"/>
      <c r="L23" s="102"/>
      <c r="M23" s="102"/>
      <c r="N23" s="102"/>
      <c r="O23" s="102"/>
      <c r="P23" s="102"/>
      <c r="Q23" s="292"/>
      <c r="R23" s="294"/>
    </row>
    <row r="24" spans="1:18" ht="12.75" customHeight="1" x14ac:dyDescent="0.25">
      <c r="A24" s="285">
        <v>2004.03</v>
      </c>
      <c r="B24" s="183">
        <f t="shared" si="0"/>
        <v>38.000000000000007</v>
      </c>
      <c r="C24" s="184">
        <f t="shared" si="1"/>
        <v>23.300000000000004</v>
      </c>
      <c r="D24" s="97">
        <v>17.100000000000001</v>
      </c>
      <c r="E24" s="96">
        <v>6.2000000000000011</v>
      </c>
      <c r="F24" s="184">
        <f t="shared" si="2"/>
        <v>14.700000000000001</v>
      </c>
      <c r="G24" s="97">
        <v>5.0999999999999996</v>
      </c>
      <c r="H24" s="100">
        <v>9.6000000000000014</v>
      </c>
      <c r="I24" s="102"/>
      <c r="J24" s="102"/>
      <c r="K24" s="102"/>
      <c r="L24" s="102"/>
      <c r="M24" s="102"/>
      <c r="N24" s="102"/>
      <c r="O24" s="102"/>
      <c r="P24" s="102"/>
      <c r="Q24" s="292"/>
      <c r="R24" s="294"/>
    </row>
    <row r="25" spans="1:18" ht="12.75" customHeight="1" x14ac:dyDescent="0.25">
      <c r="A25" s="285">
        <v>2004.04</v>
      </c>
      <c r="B25" s="183">
        <f t="shared" si="0"/>
        <v>38.199999999999996</v>
      </c>
      <c r="C25" s="184">
        <f t="shared" si="1"/>
        <v>23.499999999999996</v>
      </c>
      <c r="D25" s="97">
        <v>7.2999999999999972</v>
      </c>
      <c r="E25" s="96">
        <v>16.2</v>
      </c>
      <c r="F25" s="184">
        <f t="shared" si="2"/>
        <v>14.7</v>
      </c>
      <c r="G25" s="97">
        <v>5.1999999999999993</v>
      </c>
      <c r="H25" s="100">
        <v>9.5</v>
      </c>
      <c r="I25" s="102"/>
      <c r="J25" s="102"/>
      <c r="K25" s="102"/>
      <c r="L25" s="102"/>
      <c r="M25" s="102"/>
      <c r="N25" s="102"/>
      <c r="O25" s="102"/>
      <c r="P25" s="102"/>
      <c r="Q25" s="292"/>
      <c r="R25" s="294"/>
    </row>
    <row r="26" spans="1:18" ht="12.75" customHeight="1" x14ac:dyDescent="0.25">
      <c r="A26" s="285">
        <v>2004.05</v>
      </c>
      <c r="B26" s="183">
        <f t="shared" si="0"/>
        <v>32.200000000000003</v>
      </c>
      <c r="C26" s="184">
        <f t="shared" si="1"/>
        <v>17.700000000000003</v>
      </c>
      <c r="D26" s="97">
        <v>12.800000000000004</v>
      </c>
      <c r="E26" s="96">
        <v>4.8999999999999986</v>
      </c>
      <c r="F26" s="184">
        <f t="shared" si="2"/>
        <v>14.499999999999996</v>
      </c>
      <c r="G26" s="97">
        <v>5.1999999999999993</v>
      </c>
      <c r="H26" s="100">
        <v>9.2999999999999972</v>
      </c>
      <c r="I26" s="102"/>
      <c r="J26" s="102"/>
      <c r="K26" s="102"/>
      <c r="L26" s="102"/>
      <c r="M26" s="102"/>
      <c r="N26" s="102"/>
      <c r="O26" s="102"/>
      <c r="P26" s="102"/>
      <c r="Q26" s="292"/>
      <c r="R26" s="294"/>
    </row>
    <row r="27" spans="1:18" ht="12.75" customHeight="1" x14ac:dyDescent="0.25">
      <c r="A27" s="285">
        <v>2004.06</v>
      </c>
      <c r="B27" s="183">
        <f t="shared" si="0"/>
        <v>49.300000000000004</v>
      </c>
      <c r="C27" s="184">
        <f t="shared" si="1"/>
        <v>21</v>
      </c>
      <c r="D27" s="97">
        <v>8.3999999999999986</v>
      </c>
      <c r="E27" s="96">
        <v>12.600000000000001</v>
      </c>
      <c r="F27" s="184">
        <f t="shared" si="2"/>
        <v>28.300000000000004</v>
      </c>
      <c r="G27" s="97">
        <v>18.600000000000001</v>
      </c>
      <c r="H27" s="100">
        <v>9.7000000000000028</v>
      </c>
      <c r="I27" s="102"/>
      <c r="J27" s="102"/>
      <c r="K27" s="102"/>
      <c r="L27" s="102"/>
      <c r="M27" s="102"/>
      <c r="N27" s="102"/>
      <c r="O27" s="102"/>
      <c r="P27" s="102"/>
      <c r="Q27" s="292"/>
      <c r="R27" s="294"/>
    </row>
    <row r="28" spans="1:18" ht="12.75" customHeight="1" x14ac:dyDescent="0.25">
      <c r="A28" s="285">
        <v>2004.07</v>
      </c>
      <c r="B28" s="183">
        <f t="shared" si="0"/>
        <v>27.900000000000006</v>
      </c>
      <c r="C28" s="184">
        <f t="shared" si="1"/>
        <v>9.7000000000000028</v>
      </c>
      <c r="D28" s="97">
        <v>5.7000000000000028</v>
      </c>
      <c r="E28" s="96">
        <v>4</v>
      </c>
      <c r="F28" s="184">
        <f t="shared" si="2"/>
        <v>18.200000000000003</v>
      </c>
      <c r="G28" s="97">
        <v>8.6000000000000014</v>
      </c>
      <c r="H28" s="100">
        <v>9.6000000000000014</v>
      </c>
      <c r="I28" s="102"/>
      <c r="J28" s="102"/>
      <c r="K28" s="102"/>
      <c r="L28" s="102"/>
      <c r="M28" s="102"/>
      <c r="N28" s="102"/>
      <c r="O28" s="102"/>
      <c r="P28" s="102"/>
      <c r="Q28" s="292"/>
      <c r="R28" s="294"/>
    </row>
    <row r="29" spans="1:18" ht="12.75" customHeight="1" x14ac:dyDescent="0.25">
      <c r="A29" s="285">
        <v>2004.08</v>
      </c>
      <c r="B29" s="183">
        <f t="shared" si="0"/>
        <v>75.199999999999989</v>
      </c>
      <c r="C29" s="184">
        <f t="shared" si="1"/>
        <v>24.5</v>
      </c>
      <c r="D29" s="97">
        <v>21</v>
      </c>
      <c r="E29" s="96">
        <v>3.5</v>
      </c>
      <c r="F29" s="184">
        <f t="shared" si="2"/>
        <v>50.699999999999996</v>
      </c>
      <c r="G29" s="97">
        <v>5.1000000000000014</v>
      </c>
      <c r="H29" s="100">
        <v>45.599999999999994</v>
      </c>
      <c r="I29" s="102"/>
      <c r="J29" s="102"/>
      <c r="K29" s="102"/>
      <c r="L29" s="102"/>
      <c r="M29" s="102"/>
      <c r="N29" s="102"/>
      <c r="O29" s="102"/>
      <c r="P29" s="102"/>
      <c r="Q29" s="292"/>
      <c r="R29" s="294"/>
    </row>
    <row r="30" spans="1:18" ht="12.75" customHeight="1" x14ac:dyDescent="0.25">
      <c r="A30" s="285">
        <v>2004.09</v>
      </c>
      <c r="B30" s="183">
        <f t="shared" si="0"/>
        <v>46.099999999999987</v>
      </c>
      <c r="C30" s="184">
        <f t="shared" si="1"/>
        <v>25.899999999999991</v>
      </c>
      <c r="D30" s="97">
        <v>5.7999999999999972</v>
      </c>
      <c r="E30" s="96">
        <v>20.099999999999994</v>
      </c>
      <c r="F30" s="184">
        <f t="shared" si="2"/>
        <v>20.199999999999996</v>
      </c>
      <c r="G30" s="97">
        <v>5.1999999999999957</v>
      </c>
      <c r="H30" s="100">
        <v>15</v>
      </c>
      <c r="I30" s="102"/>
      <c r="J30" s="102"/>
      <c r="K30" s="102"/>
      <c r="L30" s="102"/>
      <c r="M30" s="102"/>
      <c r="N30" s="102"/>
      <c r="O30" s="102"/>
      <c r="P30" s="102"/>
      <c r="Q30" s="292"/>
      <c r="R30" s="294"/>
    </row>
    <row r="31" spans="1:18" ht="12.75" customHeight="1" x14ac:dyDescent="0.25">
      <c r="A31" s="285">
        <v>2004.1</v>
      </c>
      <c r="B31" s="183">
        <f t="shared" si="0"/>
        <v>49.000000000000021</v>
      </c>
      <c r="C31" s="184">
        <f t="shared" si="1"/>
        <v>26.300000000000011</v>
      </c>
      <c r="D31" s="97">
        <v>19.200000000000003</v>
      </c>
      <c r="E31" s="96">
        <v>7.1000000000000085</v>
      </c>
      <c r="F31" s="184">
        <f t="shared" si="2"/>
        <v>22.70000000000001</v>
      </c>
      <c r="G31" s="97">
        <v>8.1999999999999957</v>
      </c>
      <c r="H31" s="100">
        <v>14.500000000000014</v>
      </c>
      <c r="I31" s="102"/>
      <c r="J31" s="102"/>
      <c r="K31" s="102"/>
      <c r="L31" s="102"/>
      <c r="M31" s="102"/>
      <c r="N31" s="102"/>
      <c r="O31" s="102"/>
      <c r="P31" s="102"/>
      <c r="Q31" s="292"/>
      <c r="R31" s="294"/>
    </row>
    <row r="32" spans="1:18" ht="12.75" customHeight="1" x14ac:dyDescent="0.25">
      <c r="A32" s="285">
        <v>2004.11</v>
      </c>
      <c r="B32" s="183">
        <f t="shared" si="0"/>
        <v>47.5</v>
      </c>
      <c r="C32" s="184">
        <f t="shared" si="1"/>
        <v>25.299999999999997</v>
      </c>
      <c r="D32" s="97">
        <v>11.200000000000003</v>
      </c>
      <c r="E32" s="96">
        <v>14.099999999999994</v>
      </c>
      <c r="F32" s="184">
        <f t="shared" si="2"/>
        <v>22.200000000000003</v>
      </c>
      <c r="G32" s="97">
        <v>8.2000000000000028</v>
      </c>
      <c r="H32" s="100">
        <v>14</v>
      </c>
      <c r="I32" s="102"/>
      <c r="J32" s="102"/>
      <c r="K32" s="102"/>
      <c r="L32" s="102"/>
      <c r="M32" s="102"/>
      <c r="N32" s="102"/>
      <c r="O32" s="102"/>
      <c r="P32" s="102"/>
      <c r="Q32" s="292"/>
      <c r="R32" s="294"/>
    </row>
    <row r="33" spans="1:18" ht="12.75" customHeight="1" x14ac:dyDescent="0.25">
      <c r="A33" s="285">
        <v>2004.12</v>
      </c>
      <c r="B33" s="183">
        <f t="shared" si="0"/>
        <v>57</v>
      </c>
      <c r="C33" s="184">
        <f t="shared" si="1"/>
        <v>10.899999999999991</v>
      </c>
      <c r="D33" s="97">
        <v>0.39999999999999147</v>
      </c>
      <c r="E33" s="96">
        <v>10.5</v>
      </c>
      <c r="F33" s="184">
        <f t="shared" si="2"/>
        <v>46.100000000000009</v>
      </c>
      <c r="G33" s="97">
        <v>29.100000000000009</v>
      </c>
      <c r="H33" s="100">
        <v>17</v>
      </c>
      <c r="I33" s="102"/>
      <c r="J33" s="102"/>
      <c r="K33" s="102"/>
      <c r="L33" s="102"/>
      <c r="M33" s="102"/>
      <c r="N33" s="102"/>
      <c r="O33" s="102"/>
      <c r="P33" s="102"/>
      <c r="Q33" s="292"/>
      <c r="R33" s="294"/>
    </row>
    <row r="34" spans="1:18" ht="12.75" customHeight="1" x14ac:dyDescent="0.25">
      <c r="A34" s="285">
        <v>2005.01</v>
      </c>
      <c r="B34" s="183">
        <f t="shared" si="0"/>
        <v>40.900000000000006</v>
      </c>
      <c r="C34" s="184">
        <f t="shared" si="1"/>
        <v>11.7</v>
      </c>
      <c r="D34" s="97">
        <v>4.8</v>
      </c>
      <c r="E34" s="96">
        <v>6.9</v>
      </c>
      <c r="F34" s="184">
        <f t="shared" si="2"/>
        <v>29.200000000000003</v>
      </c>
      <c r="G34" s="97">
        <v>9.6</v>
      </c>
      <c r="H34" s="100">
        <v>19.600000000000001</v>
      </c>
      <c r="I34" s="102"/>
      <c r="J34" s="102"/>
      <c r="K34" s="102"/>
      <c r="L34" s="102"/>
      <c r="M34" s="102"/>
      <c r="N34" s="102"/>
      <c r="O34" s="102"/>
      <c r="P34" s="102"/>
      <c r="Q34" s="292"/>
      <c r="R34" s="294"/>
    </row>
    <row r="35" spans="1:18" ht="12.75" customHeight="1" x14ac:dyDescent="0.25">
      <c r="A35" s="285">
        <v>2005.02</v>
      </c>
      <c r="B35" s="183">
        <f t="shared" si="0"/>
        <v>65</v>
      </c>
      <c r="C35" s="184">
        <f t="shared" si="1"/>
        <v>36.400000000000006</v>
      </c>
      <c r="D35" s="97">
        <v>16.2</v>
      </c>
      <c r="E35" s="96">
        <v>20.200000000000003</v>
      </c>
      <c r="F35" s="184">
        <f t="shared" si="2"/>
        <v>28.599999999999994</v>
      </c>
      <c r="G35" s="97">
        <v>10.799999999999999</v>
      </c>
      <c r="H35" s="100">
        <v>17.799999999999997</v>
      </c>
      <c r="I35" s="102"/>
      <c r="J35" s="102"/>
      <c r="K35" s="102"/>
      <c r="L35" s="102"/>
      <c r="M35" s="102"/>
      <c r="N35" s="102"/>
      <c r="O35" s="102"/>
      <c r="P35" s="102"/>
      <c r="Q35" s="292"/>
      <c r="R35" s="294"/>
    </row>
    <row r="36" spans="1:18" ht="12.75" customHeight="1" x14ac:dyDescent="0.25">
      <c r="A36" s="285">
        <v>2005.03</v>
      </c>
      <c r="B36" s="183">
        <f t="shared" si="0"/>
        <v>42.599999999999994</v>
      </c>
      <c r="C36" s="184">
        <f t="shared" si="1"/>
        <v>15.099999999999998</v>
      </c>
      <c r="D36" s="97">
        <v>8.3000000000000007</v>
      </c>
      <c r="E36" s="96">
        <v>6.7999999999999972</v>
      </c>
      <c r="F36" s="184">
        <f t="shared" si="2"/>
        <v>27.5</v>
      </c>
      <c r="G36" s="97">
        <v>9</v>
      </c>
      <c r="H36" s="100">
        <v>18.5</v>
      </c>
      <c r="I36" s="102"/>
      <c r="J36" s="102"/>
      <c r="K36" s="102"/>
      <c r="L36" s="102"/>
      <c r="M36" s="102"/>
      <c r="N36" s="102"/>
      <c r="O36" s="102"/>
      <c r="P36" s="102"/>
      <c r="Q36" s="292"/>
      <c r="R36" s="294"/>
    </row>
    <row r="37" spans="1:18" ht="12.75" customHeight="1" x14ac:dyDescent="0.25">
      <c r="A37" s="285">
        <v>2005.04</v>
      </c>
      <c r="B37" s="183">
        <f t="shared" si="0"/>
        <v>56.300000000000011</v>
      </c>
      <c r="C37" s="184">
        <f t="shared" si="1"/>
        <v>26.3</v>
      </c>
      <c r="D37" s="97">
        <v>4.9999999999999964</v>
      </c>
      <c r="E37" s="96">
        <v>21.300000000000004</v>
      </c>
      <c r="F37" s="184">
        <f t="shared" si="2"/>
        <v>30.000000000000007</v>
      </c>
      <c r="G37" s="97">
        <v>9</v>
      </c>
      <c r="H37" s="100">
        <v>21.000000000000007</v>
      </c>
      <c r="I37" s="102"/>
      <c r="J37" s="102"/>
      <c r="K37" s="102"/>
      <c r="L37" s="102"/>
      <c r="M37" s="102"/>
      <c r="N37" s="102"/>
      <c r="O37" s="102"/>
      <c r="P37" s="102"/>
      <c r="Q37" s="292"/>
      <c r="R37" s="294"/>
    </row>
    <row r="38" spans="1:18" ht="12.75" customHeight="1" x14ac:dyDescent="0.25">
      <c r="A38" s="285">
        <v>2005.05</v>
      </c>
      <c r="B38" s="183">
        <f t="shared" si="0"/>
        <v>60.199999999999996</v>
      </c>
      <c r="C38" s="184">
        <f t="shared" si="1"/>
        <v>23.099999999999994</v>
      </c>
      <c r="D38" s="97">
        <v>15.5</v>
      </c>
      <c r="E38" s="96">
        <v>7.5999999999999943</v>
      </c>
      <c r="F38" s="184">
        <f t="shared" si="2"/>
        <v>37.1</v>
      </c>
      <c r="G38" s="97">
        <v>10.100000000000001</v>
      </c>
      <c r="H38" s="100">
        <v>27</v>
      </c>
      <c r="I38" s="102"/>
      <c r="J38" s="102"/>
      <c r="K38" s="102"/>
      <c r="L38" s="102"/>
      <c r="M38" s="102"/>
      <c r="N38" s="102"/>
      <c r="O38" s="102"/>
      <c r="P38" s="102"/>
      <c r="Q38" s="292"/>
      <c r="R38" s="294"/>
    </row>
    <row r="39" spans="1:18" ht="12.75" customHeight="1" x14ac:dyDescent="0.25">
      <c r="A39" s="285">
        <v>2005.06</v>
      </c>
      <c r="B39" s="183">
        <f t="shared" si="0"/>
        <v>64.699999999999989</v>
      </c>
      <c r="C39" s="184">
        <f t="shared" si="1"/>
        <v>28.1</v>
      </c>
      <c r="D39" s="97">
        <v>9.6000000000000014</v>
      </c>
      <c r="E39" s="96">
        <v>18.5</v>
      </c>
      <c r="F39" s="184">
        <f t="shared" si="2"/>
        <v>36.599999999999987</v>
      </c>
      <c r="G39" s="97">
        <v>10.399999999999999</v>
      </c>
      <c r="H39" s="100">
        <v>26.199999999999989</v>
      </c>
      <c r="I39" s="102"/>
      <c r="J39" s="102"/>
      <c r="K39" s="102"/>
      <c r="L39" s="102"/>
      <c r="M39" s="102"/>
      <c r="N39" s="102"/>
      <c r="O39" s="102"/>
      <c r="P39" s="102"/>
      <c r="Q39" s="292"/>
      <c r="R39" s="294"/>
    </row>
    <row r="40" spans="1:18" ht="12.75" customHeight="1" x14ac:dyDescent="0.25">
      <c r="A40" s="285">
        <v>2005.07</v>
      </c>
      <c r="B40" s="183" t="e">
        <f t="shared" si="0"/>
        <v>#N/A</v>
      </c>
      <c r="C40" s="184" t="e">
        <f t="shared" si="1"/>
        <v>#N/A</v>
      </c>
      <c r="D40" s="97" t="e">
        <v>#N/A</v>
      </c>
      <c r="E40" s="96" t="e">
        <v>#N/A</v>
      </c>
      <c r="F40" s="184" t="e">
        <f t="shared" si="2"/>
        <v>#N/A</v>
      </c>
      <c r="G40" s="97" t="e">
        <v>#N/A</v>
      </c>
      <c r="H40" s="100" t="e">
        <v>#N/A</v>
      </c>
      <c r="I40" s="102"/>
      <c r="J40" s="102"/>
      <c r="K40" s="102"/>
      <c r="L40" s="102"/>
      <c r="M40" s="102"/>
      <c r="N40" s="102"/>
      <c r="O40" s="102"/>
      <c r="P40" s="102"/>
      <c r="Q40" s="292"/>
      <c r="R40" s="294"/>
    </row>
    <row r="41" spans="1:18" ht="12.75" customHeight="1" x14ac:dyDescent="0.25">
      <c r="A41" s="285">
        <v>2005.08</v>
      </c>
      <c r="B41" s="183">
        <f t="shared" si="0"/>
        <v>102.80000000000001</v>
      </c>
      <c r="C41" s="184">
        <f t="shared" si="1"/>
        <v>37.999999999999993</v>
      </c>
      <c r="D41" s="97">
        <v>25.199999999999996</v>
      </c>
      <c r="E41" s="96">
        <v>12.799999999999997</v>
      </c>
      <c r="F41" s="184">
        <f t="shared" si="2"/>
        <v>64.800000000000011</v>
      </c>
      <c r="G41" s="97">
        <v>21.6</v>
      </c>
      <c r="H41" s="100">
        <v>43.200000000000017</v>
      </c>
      <c r="I41" s="102"/>
      <c r="J41" s="102"/>
      <c r="K41" s="102"/>
      <c r="L41" s="102"/>
      <c r="M41" s="102"/>
      <c r="N41" s="102"/>
      <c r="O41" s="102"/>
      <c r="P41" s="102"/>
      <c r="Q41" s="292"/>
      <c r="R41" s="294"/>
    </row>
    <row r="42" spans="1:18" ht="12.75" customHeight="1" x14ac:dyDescent="0.25">
      <c r="A42" s="285">
        <v>2005.09</v>
      </c>
      <c r="B42" s="183">
        <f t="shared" si="0"/>
        <v>55.399999999999991</v>
      </c>
      <c r="C42" s="184">
        <f t="shared" si="1"/>
        <v>21.600000000000009</v>
      </c>
      <c r="D42" s="97">
        <v>4.7000000000000028</v>
      </c>
      <c r="E42" s="96">
        <v>16.900000000000006</v>
      </c>
      <c r="F42" s="184">
        <f t="shared" si="2"/>
        <v>33.799999999999983</v>
      </c>
      <c r="G42" s="97">
        <v>10.599999999999994</v>
      </c>
      <c r="H42" s="100">
        <v>23.199999999999989</v>
      </c>
      <c r="I42" s="102"/>
      <c r="J42" s="102"/>
      <c r="K42" s="102"/>
      <c r="L42" s="102"/>
      <c r="M42" s="102"/>
      <c r="N42" s="102"/>
      <c r="O42" s="102"/>
      <c r="P42" s="102"/>
      <c r="Q42" s="292"/>
      <c r="R42" s="294"/>
    </row>
    <row r="43" spans="1:18" ht="12.75" customHeight="1" x14ac:dyDescent="0.25">
      <c r="A43" s="285">
        <v>2005.1</v>
      </c>
      <c r="B43" s="183">
        <f t="shared" si="0"/>
        <v>52.599999999999994</v>
      </c>
      <c r="C43" s="184">
        <f t="shared" si="1"/>
        <v>19.799999999999997</v>
      </c>
      <c r="D43" s="97">
        <v>14.5</v>
      </c>
      <c r="E43" s="96">
        <v>5.2999999999999972</v>
      </c>
      <c r="F43" s="184">
        <f t="shared" si="2"/>
        <v>32.799999999999997</v>
      </c>
      <c r="G43" s="97">
        <v>11.200000000000003</v>
      </c>
      <c r="H43" s="100">
        <v>21.599999999999994</v>
      </c>
      <c r="I43" s="102"/>
      <c r="J43" s="102"/>
      <c r="K43" s="102"/>
      <c r="L43" s="102"/>
      <c r="M43" s="102"/>
      <c r="N43" s="102"/>
      <c r="O43" s="102"/>
      <c r="P43" s="102"/>
      <c r="Q43" s="292"/>
      <c r="R43" s="294"/>
    </row>
    <row r="44" spans="1:18" ht="12.75" customHeight="1" x14ac:dyDescent="0.25">
      <c r="A44" s="285">
        <v>2005.11</v>
      </c>
      <c r="B44" s="183">
        <f t="shared" si="0"/>
        <v>59.2</v>
      </c>
      <c r="C44" s="184">
        <f t="shared" si="1"/>
        <v>25.199999999999989</v>
      </c>
      <c r="D44" s="97">
        <v>7.7999999999999972</v>
      </c>
      <c r="E44" s="96">
        <v>17.399999999999991</v>
      </c>
      <c r="F44" s="184">
        <f t="shared" si="2"/>
        <v>34.000000000000014</v>
      </c>
      <c r="G44" s="97">
        <v>11.100000000000009</v>
      </c>
      <c r="H44" s="100">
        <v>22.900000000000006</v>
      </c>
      <c r="I44" s="102"/>
      <c r="J44" s="102"/>
      <c r="K44" s="102"/>
      <c r="L44" s="102"/>
      <c r="M44" s="102"/>
      <c r="N44" s="102"/>
      <c r="O44" s="102"/>
      <c r="P44" s="102"/>
      <c r="Q44" s="292"/>
      <c r="R44" s="294"/>
    </row>
    <row r="45" spans="1:18" ht="12.75" customHeight="1" x14ac:dyDescent="0.25">
      <c r="A45" s="285">
        <v>2005.12</v>
      </c>
      <c r="B45" s="183">
        <f t="shared" si="0"/>
        <v>52.3</v>
      </c>
      <c r="C45" s="184">
        <f t="shared" si="1"/>
        <v>9.8000000000000256</v>
      </c>
      <c r="D45" s="97">
        <v>4.1000000000000085</v>
      </c>
      <c r="E45" s="96">
        <v>5.7000000000000171</v>
      </c>
      <c r="F45" s="184">
        <f t="shared" si="2"/>
        <v>42.499999999999972</v>
      </c>
      <c r="G45" s="97">
        <v>13.599999999999994</v>
      </c>
      <c r="H45" s="100">
        <v>28.899999999999977</v>
      </c>
      <c r="I45" s="102"/>
      <c r="J45" s="102"/>
      <c r="K45" s="102"/>
      <c r="L45" s="102"/>
      <c r="M45" s="102"/>
      <c r="N45" s="102"/>
      <c r="O45" s="102"/>
      <c r="P45" s="102"/>
      <c r="Q45" s="292"/>
      <c r="R45" s="294"/>
    </row>
    <row r="46" spans="1:18" ht="12.75" customHeight="1" x14ac:dyDescent="0.25">
      <c r="A46" s="285">
        <v>2006.01</v>
      </c>
      <c r="B46" s="183">
        <f t="shared" si="0"/>
        <v>46.6</v>
      </c>
      <c r="C46" s="184">
        <f t="shared" si="1"/>
        <v>10.1</v>
      </c>
      <c r="D46" s="97">
        <v>2.8</v>
      </c>
      <c r="E46" s="96">
        <v>7.3</v>
      </c>
      <c r="F46" s="184">
        <f t="shared" si="2"/>
        <v>36.5</v>
      </c>
      <c r="G46" s="97">
        <v>11.6</v>
      </c>
      <c r="H46" s="100">
        <v>24.9</v>
      </c>
      <c r="I46" s="102"/>
      <c r="J46" s="102"/>
      <c r="K46" s="102"/>
      <c r="L46" s="102"/>
      <c r="M46" s="102"/>
      <c r="N46" s="102"/>
      <c r="O46" s="102"/>
      <c r="P46" s="102"/>
      <c r="Q46" s="292"/>
      <c r="R46" s="294"/>
    </row>
    <row r="47" spans="1:18" ht="12.75" customHeight="1" x14ac:dyDescent="0.25">
      <c r="A47" s="285">
        <v>2006.02</v>
      </c>
      <c r="B47" s="183">
        <f t="shared" si="0"/>
        <v>81.5</v>
      </c>
      <c r="C47" s="184">
        <f t="shared" si="1"/>
        <v>45.7</v>
      </c>
      <c r="D47" s="97">
        <v>17.5</v>
      </c>
      <c r="E47" s="96">
        <v>28.2</v>
      </c>
      <c r="F47" s="184">
        <f t="shared" si="2"/>
        <v>35.800000000000004</v>
      </c>
      <c r="G47" s="97">
        <v>12.500000000000002</v>
      </c>
      <c r="H47" s="100">
        <v>23.300000000000004</v>
      </c>
      <c r="I47" s="102"/>
      <c r="J47" s="102"/>
      <c r="K47" s="102"/>
      <c r="L47" s="102"/>
      <c r="M47" s="102"/>
      <c r="N47" s="102"/>
      <c r="O47" s="102"/>
      <c r="P47" s="102"/>
      <c r="Q47" s="292"/>
      <c r="R47" s="294"/>
    </row>
    <row r="48" spans="1:18" ht="12.75" customHeight="1" x14ac:dyDescent="0.25">
      <c r="A48" s="285">
        <v>2006.03</v>
      </c>
      <c r="B48" s="183">
        <f t="shared" si="0"/>
        <v>54</v>
      </c>
      <c r="C48" s="184">
        <f t="shared" si="1"/>
        <v>19.7</v>
      </c>
      <c r="D48" s="97">
        <v>9.8000000000000007</v>
      </c>
      <c r="E48" s="96">
        <v>9.8999999999999986</v>
      </c>
      <c r="F48" s="184">
        <f t="shared" si="2"/>
        <v>34.299999999999997</v>
      </c>
      <c r="G48" s="97">
        <v>11</v>
      </c>
      <c r="H48" s="100">
        <v>23.299999999999997</v>
      </c>
      <c r="I48" s="102"/>
      <c r="J48" s="102"/>
      <c r="K48" s="102"/>
      <c r="L48" s="102"/>
      <c r="M48" s="102"/>
      <c r="N48" s="102"/>
      <c r="O48" s="102"/>
      <c r="P48" s="102"/>
      <c r="Q48" s="292"/>
      <c r="R48" s="294"/>
    </row>
    <row r="49" spans="1:18" ht="12.75" customHeight="1" x14ac:dyDescent="0.25">
      <c r="A49" s="285">
        <v>2006.04</v>
      </c>
      <c r="B49" s="183">
        <f t="shared" si="0"/>
        <v>62.400000000000006</v>
      </c>
      <c r="C49" s="184">
        <f t="shared" si="1"/>
        <v>30.200000000000003</v>
      </c>
      <c r="D49" s="97">
        <v>5.1000000000000014</v>
      </c>
      <c r="E49" s="96">
        <v>25.1</v>
      </c>
      <c r="F49" s="184">
        <f t="shared" si="2"/>
        <v>32.200000000000003</v>
      </c>
      <c r="G49" s="97">
        <v>11</v>
      </c>
      <c r="H49" s="100">
        <v>21.200000000000003</v>
      </c>
      <c r="I49" s="102"/>
      <c r="J49" s="102"/>
      <c r="K49" s="102"/>
      <c r="L49" s="102"/>
      <c r="M49" s="102"/>
      <c r="N49" s="102"/>
      <c r="O49" s="102"/>
      <c r="P49" s="102"/>
      <c r="Q49" s="292"/>
      <c r="R49" s="294"/>
    </row>
    <row r="50" spans="1:18" ht="12.75" customHeight="1" x14ac:dyDescent="0.25">
      <c r="A50" s="285">
        <v>2006.05</v>
      </c>
      <c r="B50" s="183">
        <f t="shared" si="0"/>
        <v>68.900000000000006</v>
      </c>
      <c r="C50" s="184">
        <f t="shared" si="1"/>
        <v>25.4</v>
      </c>
      <c r="D50" s="97">
        <v>15.699999999999996</v>
      </c>
      <c r="E50" s="96">
        <v>9.7000000000000028</v>
      </c>
      <c r="F50" s="184">
        <f t="shared" si="2"/>
        <v>43.5</v>
      </c>
      <c r="G50" s="97">
        <v>11.799999999999997</v>
      </c>
      <c r="H50" s="100">
        <v>31.700000000000003</v>
      </c>
      <c r="I50" s="102"/>
      <c r="J50" s="102"/>
      <c r="K50" s="102"/>
      <c r="L50" s="102"/>
      <c r="M50" s="102"/>
      <c r="N50" s="102"/>
      <c r="O50" s="102"/>
      <c r="P50" s="102"/>
      <c r="Q50" s="292"/>
      <c r="R50" s="294"/>
    </row>
    <row r="51" spans="1:18" ht="12.75" customHeight="1" x14ac:dyDescent="0.25">
      <c r="A51" s="285">
        <v>2006.06</v>
      </c>
      <c r="B51" s="183">
        <f t="shared" si="0"/>
        <v>78.900000000000006</v>
      </c>
      <c r="C51" s="184">
        <f t="shared" si="1"/>
        <v>32.299999999999997</v>
      </c>
      <c r="D51" s="97">
        <v>10</v>
      </c>
      <c r="E51" s="96">
        <v>22.299999999999997</v>
      </c>
      <c r="F51" s="184">
        <f t="shared" si="2"/>
        <v>46.6</v>
      </c>
      <c r="G51" s="97">
        <v>12.699999999999996</v>
      </c>
      <c r="H51" s="100">
        <v>33.900000000000006</v>
      </c>
      <c r="I51" s="102"/>
      <c r="J51" s="102"/>
      <c r="K51" s="102"/>
      <c r="L51" s="102"/>
      <c r="M51" s="102"/>
      <c r="N51" s="102"/>
      <c r="O51" s="102"/>
      <c r="P51" s="102"/>
      <c r="Q51" s="292"/>
      <c r="R51" s="294"/>
    </row>
    <row r="52" spans="1:18" ht="12.75" customHeight="1" x14ac:dyDescent="0.25">
      <c r="A52" s="285">
        <v>2006.07</v>
      </c>
      <c r="B52" s="183">
        <f t="shared" si="0"/>
        <v>66.400000000000006</v>
      </c>
      <c r="C52" s="184">
        <f t="shared" si="1"/>
        <v>26.500000000000007</v>
      </c>
      <c r="D52" s="97">
        <v>18.500000000000007</v>
      </c>
      <c r="E52" s="96">
        <v>8</v>
      </c>
      <c r="F52" s="184">
        <f t="shared" si="2"/>
        <v>39.899999999999991</v>
      </c>
      <c r="G52" s="97">
        <v>13.100000000000009</v>
      </c>
      <c r="H52" s="100">
        <v>26.799999999999983</v>
      </c>
      <c r="I52" s="102"/>
      <c r="J52" s="102"/>
      <c r="K52" s="102"/>
      <c r="L52" s="102"/>
      <c r="M52" s="102"/>
      <c r="N52" s="102"/>
      <c r="O52" s="102"/>
      <c r="P52" s="102"/>
      <c r="Q52" s="292"/>
      <c r="R52" s="294"/>
    </row>
    <row r="53" spans="1:18" ht="12.75" customHeight="1" x14ac:dyDescent="0.25">
      <c r="A53" s="285">
        <v>2006.08</v>
      </c>
      <c r="B53" s="183">
        <f t="shared" si="0"/>
        <v>58.699999999999989</v>
      </c>
      <c r="C53" s="184">
        <f t="shared" si="1"/>
        <v>17.5</v>
      </c>
      <c r="D53" s="97">
        <v>10</v>
      </c>
      <c r="E53" s="96">
        <v>7.5</v>
      </c>
      <c r="F53" s="184">
        <f t="shared" si="2"/>
        <v>41.199999999999989</v>
      </c>
      <c r="G53" s="97">
        <v>12.599999999999994</v>
      </c>
      <c r="H53" s="100">
        <v>28.599999999999994</v>
      </c>
      <c r="I53" s="102"/>
      <c r="J53" s="102"/>
      <c r="K53" s="102"/>
      <c r="L53" s="102"/>
      <c r="M53" s="102"/>
      <c r="N53" s="102"/>
      <c r="O53" s="102"/>
      <c r="P53" s="102"/>
      <c r="Q53" s="292"/>
      <c r="R53" s="294"/>
    </row>
    <row r="54" spans="1:18" ht="12.75" customHeight="1" x14ac:dyDescent="0.25">
      <c r="A54" s="285">
        <v>2006.09</v>
      </c>
      <c r="B54" s="183">
        <f t="shared" si="0"/>
        <v>67.600000000000023</v>
      </c>
      <c r="C54" s="184">
        <f t="shared" si="1"/>
        <v>26.799999999999997</v>
      </c>
      <c r="D54" s="97">
        <v>5.7999999999999972</v>
      </c>
      <c r="E54" s="96">
        <v>21</v>
      </c>
      <c r="F54" s="184">
        <f t="shared" si="2"/>
        <v>40.800000000000026</v>
      </c>
      <c r="G54" s="97">
        <v>13.200000000000003</v>
      </c>
      <c r="H54" s="100">
        <v>27.600000000000023</v>
      </c>
      <c r="I54" s="102"/>
      <c r="J54" s="102"/>
      <c r="K54" s="102"/>
      <c r="L54" s="102"/>
      <c r="M54" s="102"/>
      <c r="N54" s="102"/>
      <c r="O54" s="102"/>
      <c r="P54" s="102"/>
      <c r="Q54" s="292"/>
      <c r="R54" s="294"/>
    </row>
    <row r="55" spans="1:18" ht="12.75" customHeight="1" x14ac:dyDescent="0.25">
      <c r="A55" s="285">
        <v>2006.1</v>
      </c>
      <c r="B55" s="183">
        <f t="shared" si="0"/>
        <v>64.699999999999989</v>
      </c>
      <c r="C55" s="184">
        <f t="shared" si="1"/>
        <v>21.799999999999997</v>
      </c>
      <c r="D55" s="97">
        <v>14.700000000000003</v>
      </c>
      <c r="E55" s="96">
        <v>7.0999999999999943</v>
      </c>
      <c r="F55" s="184">
        <f t="shared" si="2"/>
        <v>42.899999999999991</v>
      </c>
      <c r="G55" s="97">
        <v>13.700000000000003</v>
      </c>
      <c r="H55" s="100">
        <v>29.199999999999989</v>
      </c>
      <c r="I55" s="102"/>
      <c r="J55" s="102"/>
      <c r="K55" s="102"/>
      <c r="L55" s="102"/>
      <c r="M55" s="102"/>
      <c r="N55" s="102"/>
      <c r="O55" s="102"/>
      <c r="P55" s="102"/>
      <c r="Q55" s="292"/>
      <c r="R55" s="294"/>
    </row>
    <row r="56" spans="1:18" ht="12.75" customHeight="1" x14ac:dyDescent="0.25">
      <c r="A56" s="285">
        <v>2006.11</v>
      </c>
      <c r="B56" s="183">
        <f t="shared" si="0"/>
        <v>71.200000000000017</v>
      </c>
      <c r="C56" s="184">
        <f t="shared" si="1"/>
        <v>27.399999999999991</v>
      </c>
      <c r="D56" s="97">
        <v>8.2999999999999972</v>
      </c>
      <c r="E56" s="96">
        <v>19.099999999999994</v>
      </c>
      <c r="F56" s="184">
        <f t="shared" si="2"/>
        <v>43.800000000000026</v>
      </c>
      <c r="G56" s="97">
        <v>13.700000000000003</v>
      </c>
      <c r="H56" s="100">
        <v>30.100000000000023</v>
      </c>
      <c r="I56" s="102"/>
      <c r="J56" s="102"/>
      <c r="K56" s="102"/>
      <c r="L56" s="102"/>
      <c r="M56" s="102"/>
      <c r="N56" s="102"/>
      <c r="O56" s="102"/>
      <c r="P56" s="102"/>
      <c r="Q56" s="292"/>
      <c r="R56" s="294"/>
    </row>
    <row r="57" spans="1:18" ht="12.75" customHeight="1" x14ac:dyDescent="0.25">
      <c r="A57" s="285">
        <v>2006.12</v>
      </c>
      <c r="B57" s="183">
        <f t="shared" si="0"/>
        <v>55.69999999999996</v>
      </c>
      <c r="C57" s="184">
        <f t="shared" si="1"/>
        <v>11</v>
      </c>
      <c r="D57" s="97">
        <v>4.5</v>
      </c>
      <c r="E57" s="96">
        <v>6.5</v>
      </c>
      <c r="F57" s="184">
        <f t="shared" si="2"/>
        <v>44.69999999999996</v>
      </c>
      <c r="G57" s="97">
        <v>14.299999999999983</v>
      </c>
      <c r="H57" s="100">
        <v>30.399999999999977</v>
      </c>
      <c r="I57" s="102"/>
      <c r="J57" s="102"/>
      <c r="K57" s="102"/>
      <c r="L57" s="102"/>
      <c r="M57" s="102"/>
      <c r="N57" s="102"/>
      <c r="O57" s="102"/>
      <c r="P57" s="102"/>
      <c r="Q57" s="292"/>
      <c r="R57" s="294"/>
    </row>
    <row r="58" spans="1:18" ht="12.75" customHeight="1" x14ac:dyDescent="0.25">
      <c r="A58" s="285">
        <v>2007.01</v>
      </c>
      <c r="B58" s="183">
        <f t="shared" si="0"/>
        <v>61.8</v>
      </c>
      <c r="C58" s="184">
        <f t="shared" si="1"/>
        <v>13.7</v>
      </c>
      <c r="D58" s="97">
        <v>5.2</v>
      </c>
      <c r="E58" s="96">
        <v>8.5</v>
      </c>
      <c r="F58" s="184">
        <f t="shared" si="2"/>
        <v>48.1</v>
      </c>
      <c r="G58" s="97">
        <v>14</v>
      </c>
      <c r="H58" s="100">
        <v>34.1</v>
      </c>
      <c r="I58" s="102"/>
      <c r="J58" s="102"/>
      <c r="K58" s="102"/>
      <c r="L58" s="102"/>
      <c r="M58" s="102"/>
      <c r="N58" s="102"/>
      <c r="O58" s="102"/>
      <c r="P58" s="102"/>
      <c r="Q58" s="292"/>
      <c r="R58" s="294"/>
    </row>
    <row r="59" spans="1:18" ht="12.75" customHeight="1" x14ac:dyDescent="0.25">
      <c r="A59" s="285">
        <v>2007.02</v>
      </c>
      <c r="B59" s="183">
        <f t="shared" si="0"/>
        <v>94</v>
      </c>
      <c r="C59" s="184">
        <f t="shared" si="1"/>
        <v>49.6</v>
      </c>
      <c r="D59" s="97">
        <v>17.5</v>
      </c>
      <c r="E59" s="96">
        <v>32.1</v>
      </c>
      <c r="F59" s="184">
        <f t="shared" si="2"/>
        <v>44.4</v>
      </c>
      <c r="G59" s="97">
        <v>14.899999999999999</v>
      </c>
      <c r="H59" s="100">
        <v>29.5</v>
      </c>
      <c r="I59" s="102"/>
      <c r="J59" s="102"/>
      <c r="K59" s="102"/>
      <c r="L59" s="102"/>
      <c r="M59" s="102"/>
      <c r="N59" s="102"/>
      <c r="O59" s="102"/>
      <c r="P59" s="102"/>
      <c r="Q59" s="292"/>
      <c r="R59" s="294"/>
    </row>
    <row r="60" spans="1:18" ht="12.75" customHeight="1" x14ac:dyDescent="0.25">
      <c r="A60" s="285">
        <v>2007.03</v>
      </c>
      <c r="B60" s="183">
        <f t="shared" si="0"/>
        <v>68.099999999999994</v>
      </c>
      <c r="C60" s="184">
        <f t="shared" si="1"/>
        <v>21.5</v>
      </c>
      <c r="D60" s="97">
        <v>8.6000000000000014</v>
      </c>
      <c r="E60" s="96">
        <v>12.899999999999999</v>
      </c>
      <c r="F60" s="184">
        <f t="shared" si="2"/>
        <v>46.6</v>
      </c>
      <c r="G60" s="97">
        <v>14.200000000000003</v>
      </c>
      <c r="H60" s="100">
        <v>32.4</v>
      </c>
      <c r="I60" s="102"/>
      <c r="J60" s="102"/>
      <c r="K60" s="102"/>
      <c r="L60" s="102"/>
      <c r="M60" s="102"/>
      <c r="N60" s="102"/>
      <c r="O60" s="102"/>
      <c r="P60" s="102"/>
      <c r="Q60" s="292"/>
      <c r="R60" s="294"/>
    </row>
    <row r="61" spans="1:18" ht="12.75" customHeight="1" x14ac:dyDescent="0.25">
      <c r="A61" s="285">
        <v>2007.04</v>
      </c>
      <c r="B61" s="183">
        <f t="shared" si="0"/>
        <v>78.300000000000011</v>
      </c>
      <c r="C61" s="184">
        <f t="shared" si="1"/>
        <v>33.600000000000009</v>
      </c>
      <c r="D61" s="97">
        <v>4.1999999999999993</v>
      </c>
      <c r="E61" s="96">
        <v>29.400000000000006</v>
      </c>
      <c r="F61" s="184">
        <f t="shared" si="2"/>
        <v>44.699999999999996</v>
      </c>
      <c r="G61" s="97">
        <v>13.699999999999996</v>
      </c>
      <c r="H61" s="100">
        <v>31</v>
      </c>
      <c r="I61" s="102"/>
      <c r="J61" s="102"/>
      <c r="K61" s="102"/>
      <c r="L61" s="102"/>
      <c r="M61" s="102"/>
      <c r="N61" s="102"/>
      <c r="O61" s="102"/>
      <c r="P61" s="102"/>
      <c r="Q61" s="292"/>
      <c r="R61" s="294"/>
    </row>
    <row r="62" spans="1:18" ht="12.75" customHeight="1" x14ac:dyDescent="0.25">
      <c r="A62" s="285">
        <v>2007.05</v>
      </c>
      <c r="B62" s="183">
        <f t="shared" si="0"/>
        <v>87</v>
      </c>
      <c r="C62" s="184">
        <f t="shared" si="1"/>
        <v>25.79999999999999</v>
      </c>
      <c r="D62" s="97">
        <v>14.399999999999999</v>
      </c>
      <c r="E62" s="96">
        <v>11.399999999999991</v>
      </c>
      <c r="F62" s="184">
        <f t="shared" si="2"/>
        <v>61.2</v>
      </c>
      <c r="G62" s="97">
        <v>14.600000000000009</v>
      </c>
      <c r="H62" s="100">
        <v>46.599999999999994</v>
      </c>
      <c r="I62" s="102"/>
      <c r="J62" s="102"/>
      <c r="K62" s="102"/>
      <c r="L62" s="102"/>
      <c r="M62" s="102"/>
      <c r="N62" s="102"/>
      <c r="O62" s="102"/>
      <c r="P62" s="102"/>
      <c r="Q62" s="292"/>
      <c r="R62" s="294"/>
    </row>
    <row r="63" spans="1:18" ht="12.75" customHeight="1" x14ac:dyDescent="0.25">
      <c r="A63" s="285">
        <v>2007.06</v>
      </c>
      <c r="B63" s="183">
        <f t="shared" si="0"/>
        <v>101</v>
      </c>
      <c r="C63" s="184">
        <f t="shared" si="1"/>
        <v>38.5</v>
      </c>
      <c r="D63" s="97">
        <v>12</v>
      </c>
      <c r="E63" s="96">
        <v>26.5</v>
      </c>
      <c r="F63" s="184">
        <f t="shared" si="2"/>
        <v>62.5</v>
      </c>
      <c r="G63" s="97">
        <v>15.5</v>
      </c>
      <c r="H63" s="100">
        <v>47</v>
      </c>
      <c r="I63" s="102"/>
      <c r="J63" s="102"/>
      <c r="K63" s="102"/>
      <c r="L63" s="102"/>
      <c r="M63" s="102"/>
      <c r="N63" s="102"/>
      <c r="O63" s="102"/>
      <c r="P63" s="102"/>
      <c r="Q63" s="292"/>
      <c r="R63" s="294"/>
    </row>
    <row r="64" spans="1:18" ht="12.75" customHeight="1" x14ac:dyDescent="0.25">
      <c r="A64" s="285">
        <v>2007.07</v>
      </c>
      <c r="B64" s="183">
        <f t="shared" si="0"/>
        <v>86.69999999999996</v>
      </c>
      <c r="C64" s="184">
        <f t="shared" si="1"/>
        <v>28.999999999999993</v>
      </c>
      <c r="D64" s="97">
        <v>18.199999999999996</v>
      </c>
      <c r="E64" s="96">
        <v>10.799999999999997</v>
      </c>
      <c r="F64" s="184">
        <f t="shared" si="2"/>
        <v>57.699999999999974</v>
      </c>
      <c r="G64" s="97">
        <v>16.899999999999991</v>
      </c>
      <c r="H64" s="100">
        <v>40.799999999999983</v>
      </c>
      <c r="I64" s="102"/>
      <c r="J64" s="102"/>
      <c r="K64" s="102"/>
      <c r="L64" s="102"/>
      <c r="M64" s="102"/>
      <c r="N64" s="102"/>
      <c r="O64" s="102"/>
      <c r="P64" s="102"/>
      <c r="Q64" s="292"/>
      <c r="R64" s="294"/>
    </row>
    <row r="65" spans="1:18" ht="12.75" customHeight="1" x14ac:dyDescent="0.25">
      <c r="A65" s="285">
        <v>2007.08</v>
      </c>
      <c r="B65" s="183">
        <f t="shared" si="0"/>
        <v>81.500000000000057</v>
      </c>
      <c r="C65" s="184">
        <f t="shared" si="1"/>
        <v>19.500000000000014</v>
      </c>
      <c r="D65" s="97">
        <v>9.6000000000000085</v>
      </c>
      <c r="E65" s="96">
        <v>9.9000000000000057</v>
      </c>
      <c r="F65" s="184">
        <f t="shared" si="2"/>
        <v>62.000000000000043</v>
      </c>
      <c r="G65" s="97">
        <v>17.100000000000009</v>
      </c>
      <c r="H65" s="100">
        <v>44.900000000000034</v>
      </c>
      <c r="I65" s="102"/>
      <c r="J65" s="102"/>
      <c r="K65" s="102"/>
      <c r="L65" s="102"/>
      <c r="M65" s="102"/>
      <c r="N65" s="102"/>
      <c r="O65" s="102"/>
      <c r="P65" s="102"/>
      <c r="Q65" s="292"/>
      <c r="R65" s="294"/>
    </row>
    <row r="66" spans="1:18" ht="12.75" customHeight="1" x14ac:dyDescent="0.25">
      <c r="A66" s="285">
        <v>2007.09</v>
      </c>
      <c r="B66" s="183">
        <f t="shared" si="0"/>
        <v>87.999999999999986</v>
      </c>
      <c r="C66" s="184">
        <f t="shared" si="1"/>
        <v>30.200000000000003</v>
      </c>
      <c r="D66" s="97">
        <v>4.8999999999999915</v>
      </c>
      <c r="E66" s="96">
        <v>25.300000000000011</v>
      </c>
      <c r="F66" s="184">
        <f t="shared" si="2"/>
        <v>57.799999999999983</v>
      </c>
      <c r="G66" s="97">
        <v>18.299999999999983</v>
      </c>
      <c r="H66" s="100">
        <v>39.5</v>
      </c>
      <c r="I66" s="102"/>
      <c r="J66" s="102"/>
      <c r="K66" s="102"/>
      <c r="L66" s="102"/>
      <c r="M66" s="102"/>
      <c r="N66" s="102"/>
      <c r="O66" s="102"/>
      <c r="P66" s="102"/>
      <c r="Q66" s="292"/>
      <c r="R66" s="294"/>
    </row>
    <row r="67" spans="1:18" ht="12.75" customHeight="1" x14ac:dyDescent="0.25">
      <c r="A67" s="285">
        <v>2007.1</v>
      </c>
      <c r="B67" s="183">
        <f t="shared" si="0"/>
        <v>84.3</v>
      </c>
      <c r="C67" s="184">
        <f t="shared" si="1"/>
        <v>24.999999999999986</v>
      </c>
      <c r="D67" s="97">
        <v>15.100000000000009</v>
      </c>
      <c r="E67" s="96">
        <v>9.8999999999999773</v>
      </c>
      <c r="F67" s="184">
        <f t="shared" si="2"/>
        <v>59.300000000000011</v>
      </c>
      <c r="G67" s="97">
        <v>18.100000000000023</v>
      </c>
      <c r="H67" s="100">
        <v>41.199999999999989</v>
      </c>
      <c r="I67" s="102"/>
      <c r="J67" s="102"/>
      <c r="K67" s="102"/>
      <c r="L67" s="102"/>
      <c r="M67" s="102"/>
      <c r="N67" s="102"/>
      <c r="O67" s="102"/>
      <c r="P67" s="102"/>
      <c r="Q67" s="292"/>
      <c r="R67" s="294"/>
    </row>
    <row r="68" spans="1:18" ht="12.75" customHeight="1" x14ac:dyDescent="0.25">
      <c r="A68" s="285">
        <v>2007.11</v>
      </c>
      <c r="B68" s="183">
        <f t="shared" si="0"/>
        <v>93.499999999999986</v>
      </c>
      <c r="C68" s="184">
        <f t="shared" si="1"/>
        <v>31.90000000000002</v>
      </c>
      <c r="D68" s="97">
        <v>8.2000000000000028</v>
      </c>
      <c r="E68" s="96">
        <v>23.700000000000017</v>
      </c>
      <c r="F68" s="184">
        <f t="shared" si="2"/>
        <v>61.599999999999966</v>
      </c>
      <c r="G68" s="97">
        <v>18.399999999999977</v>
      </c>
      <c r="H68" s="100">
        <v>43.199999999999989</v>
      </c>
      <c r="I68" s="102"/>
      <c r="J68" s="102"/>
      <c r="K68" s="102"/>
      <c r="L68" s="102"/>
      <c r="M68" s="102"/>
      <c r="N68" s="102"/>
      <c r="O68" s="102"/>
      <c r="P68" s="102"/>
      <c r="Q68" s="292"/>
      <c r="R68" s="294"/>
    </row>
    <row r="69" spans="1:18" ht="12.75" customHeight="1" x14ac:dyDescent="0.25">
      <c r="A69" s="285">
        <v>2007.12</v>
      </c>
      <c r="B69" s="183">
        <f t="shared" si="0"/>
        <v>84.899999999999991</v>
      </c>
      <c r="C69" s="184">
        <f t="shared" si="1"/>
        <v>16.999999999999986</v>
      </c>
      <c r="D69" s="97">
        <v>8.3999999999999915</v>
      </c>
      <c r="E69" s="96">
        <v>8.5999999999999943</v>
      </c>
      <c r="F69" s="184">
        <f t="shared" si="2"/>
        <v>67.900000000000006</v>
      </c>
      <c r="G69" s="97">
        <v>20.200000000000017</v>
      </c>
      <c r="H69" s="100">
        <v>47.699999999999989</v>
      </c>
      <c r="I69" s="102"/>
      <c r="J69" s="102"/>
      <c r="K69" s="102"/>
      <c r="L69" s="102"/>
      <c r="M69" s="102"/>
      <c r="N69" s="102"/>
      <c r="O69" s="102"/>
      <c r="P69" s="102"/>
      <c r="Q69" s="292"/>
      <c r="R69" s="294"/>
    </row>
    <row r="70" spans="1:18" ht="12.75" customHeight="1" x14ac:dyDescent="0.25">
      <c r="A70" s="285">
        <v>2008.01</v>
      </c>
      <c r="B70" s="183">
        <f t="shared" si="0"/>
        <v>89.5</v>
      </c>
      <c r="C70" s="184">
        <f t="shared" si="1"/>
        <v>16.3</v>
      </c>
      <c r="D70" s="97">
        <v>5.8</v>
      </c>
      <c r="E70" s="96">
        <v>10.5</v>
      </c>
      <c r="F70" s="184">
        <f t="shared" si="2"/>
        <v>73.2</v>
      </c>
      <c r="G70" s="97">
        <v>22.1</v>
      </c>
      <c r="H70" s="100">
        <v>51.1</v>
      </c>
      <c r="I70" s="102"/>
      <c r="J70" s="102"/>
      <c r="K70" s="102"/>
      <c r="L70" s="102"/>
      <c r="M70" s="102"/>
      <c r="N70" s="102"/>
      <c r="O70" s="102"/>
      <c r="P70" s="102"/>
      <c r="Q70" s="292"/>
      <c r="R70" s="294"/>
    </row>
    <row r="71" spans="1:18" ht="12.75" customHeight="1" x14ac:dyDescent="0.25">
      <c r="A71" s="285">
        <v>2008.02</v>
      </c>
      <c r="B71" s="183">
        <f t="shared" si="0"/>
        <v>129.60000000000002</v>
      </c>
      <c r="C71" s="184">
        <f t="shared" si="1"/>
        <v>62.2</v>
      </c>
      <c r="D71" s="97">
        <v>18.8</v>
      </c>
      <c r="E71" s="96">
        <v>43.4</v>
      </c>
      <c r="F71" s="184">
        <f t="shared" si="2"/>
        <v>67.400000000000006</v>
      </c>
      <c r="G71" s="97">
        <v>23</v>
      </c>
      <c r="H71" s="100">
        <v>44.4</v>
      </c>
      <c r="I71" s="102"/>
      <c r="J71" s="102"/>
      <c r="K71" s="102"/>
      <c r="L71" s="102"/>
      <c r="M71" s="102"/>
      <c r="N71" s="102"/>
      <c r="O71" s="102"/>
      <c r="P71" s="102"/>
      <c r="Q71" s="292"/>
      <c r="R71" s="294"/>
    </row>
    <row r="72" spans="1:18" ht="12.75" customHeight="1" x14ac:dyDescent="0.25">
      <c r="A72" s="285">
        <v>2008.03</v>
      </c>
      <c r="B72" s="183">
        <f t="shared" si="0"/>
        <v>83.999999999999986</v>
      </c>
      <c r="C72" s="184">
        <f t="shared" si="1"/>
        <v>24.699999999999996</v>
      </c>
      <c r="D72" s="97">
        <v>8.7999999999999972</v>
      </c>
      <c r="E72" s="96">
        <v>15.899999999999999</v>
      </c>
      <c r="F72" s="184">
        <f t="shared" si="2"/>
        <v>59.29999999999999</v>
      </c>
      <c r="G72" s="97">
        <v>22.199999999999996</v>
      </c>
      <c r="H72" s="100">
        <v>37.099999999999994</v>
      </c>
      <c r="I72" s="102"/>
      <c r="J72" s="102"/>
      <c r="K72" s="102"/>
      <c r="L72" s="102"/>
      <c r="M72" s="102"/>
      <c r="N72" s="102"/>
      <c r="O72" s="102"/>
      <c r="P72" s="102"/>
      <c r="Q72" s="292"/>
      <c r="R72" s="294"/>
    </row>
    <row r="73" spans="1:18" ht="12.75" customHeight="1" x14ac:dyDescent="0.25">
      <c r="A73" s="285">
        <v>2008.04</v>
      </c>
      <c r="B73" s="183">
        <f t="shared" si="0"/>
        <v>110.70000000000002</v>
      </c>
      <c r="C73" s="184">
        <f t="shared" si="1"/>
        <v>45.2</v>
      </c>
      <c r="D73" s="97">
        <v>5</v>
      </c>
      <c r="E73" s="96">
        <v>40.200000000000003</v>
      </c>
      <c r="F73" s="184">
        <f t="shared" si="2"/>
        <v>65.500000000000014</v>
      </c>
      <c r="G73" s="97">
        <v>21.200000000000003</v>
      </c>
      <c r="H73" s="100">
        <v>44.300000000000011</v>
      </c>
      <c r="I73" s="102"/>
      <c r="J73" s="102"/>
      <c r="K73" s="102"/>
      <c r="L73" s="102"/>
      <c r="M73" s="102"/>
      <c r="N73" s="102"/>
      <c r="O73" s="102"/>
      <c r="P73" s="102"/>
      <c r="Q73" s="292"/>
      <c r="R73" s="294"/>
    </row>
    <row r="74" spans="1:18" ht="12.75" customHeight="1" x14ac:dyDescent="0.25">
      <c r="A74" s="285">
        <v>2008.05</v>
      </c>
      <c r="B74" s="183">
        <f t="shared" si="0"/>
        <v>100.00000000000001</v>
      </c>
      <c r="C74" s="184">
        <f t="shared" si="1"/>
        <v>30.100000000000009</v>
      </c>
      <c r="D74" s="97">
        <v>14.700000000000003</v>
      </c>
      <c r="E74" s="96">
        <v>15.400000000000006</v>
      </c>
      <c r="F74" s="184">
        <f t="shared" si="2"/>
        <v>69.900000000000006</v>
      </c>
      <c r="G74" s="97">
        <v>22.400000000000006</v>
      </c>
      <c r="H74" s="100">
        <v>47.5</v>
      </c>
      <c r="I74" s="102"/>
      <c r="J74" s="102"/>
      <c r="K74" s="102"/>
      <c r="L74" s="102"/>
      <c r="M74" s="102"/>
      <c r="N74" s="102"/>
      <c r="O74" s="102"/>
      <c r="P74" s="102"/>
      <c r="Q74" s="292"/>
      <c r="R74" s="294"/>
    </row>
    <row r="75" spans="1:18" ht="12.75" customHeight="1" x14ac:dyDescent="0.25">
      <c r="A75" s="285">
        <v>2008.06</v>
      </c>
      <c r="B75" s="183">
        <f t="shared" si="0"/>
        <v>125.1</v>
      </c>
      <c r="C75" s="184">
        <f t="shared" si="1"/>
        <v>42.9</v>
      </c>
      <c r="D75" s="97">
        <v>10.399999999999999</v>
      </c>
      <c r="E75" s="96">
        <v>32.5</v>
      </c>
      <c r="F75" s="184">
        <f t="shared" si="2"/>
        <v>82.199999999999989</v>
      </c>
      <c r="G75" s="97">
        <v>25.299999999999983</v>
      </c>
      <c r="H75" s="100">
        <v>56.900000000000006</v>
      </c>
      <c r="I75" s="102"/>
      <c r="J75" s="102"/>
      <c r="K75" s="102"/>
      <c r="L75" s="102"/>
      <c r="M75" s="102"/>
      <c r="N75" s="102"/>
      <c r="O75" s="102"/>
      <c r="P75" s="102"/>
      <c r="Q75" s="292"/>
      <c r="R75" s="294"/>
    </row>
    <row r="76" spans="1:18" ht="12.75" customHeight="1" x14ac:dyDescent="0.25">
      <c r="A76" s="285">
        <v>2008.07</v>
      </c>
      <c r="B76" s="183">
        <f t="shared" ref="B76:B139" si="3">C76+F76</f>
        <v>110.80000000000001</v>
      </c>
      <c r="C76" s="184">
        <f t="shared" ref="C76:C139" si="4">D76+E76</f>
        <v>33.400000000000006</v>
      </c>
      <c r="D76" s="97">
        <v>19</v>
      </c>
      <c r="E76" s="96">
        <v>14.400000000000006</v>
      </c>
      <c r="F76" s="184">
        <f t="shared" ref="F76:F139" si="5">SUM(G76:P76)</f>
        <v>77.400000000000006</v>
      </c>
      <c r="G76" s="97">
        <v>26.200000000000017</v>
      </c>
      <c r="H76" s="100">
        <v>51.199999999999989</v>
      </c>
      <c r="I76" s="102"/>
      <c r="J76" s="102"/>
      <c r="K76" s="102"/>
      <c r="L76" s="102"/>
      <c r="M76" s="102"/>
      <c r="N76" s="102"/>
      <c r="O76" s="102"/>
      <c r="P76" s="102"/>
      <c r="Q76" s="292"/>
      <c r="R76" s="294"/>
    </row>
    <row r="77" spans="1:18" ht="12.75" customHeight="1" x14ac:dyDescent="0.25">
      <c r="A77" s="285">
        <v>2008.08</v>
      </c>
      <c r="B77" s="183">
        <f t="shared" si="3"/>
        <v>101.1</v>
      </c>
      <c r="C77" s="184">
        <f t="shared" si="4"/>
        <v>20.5</v>
      </c>
      <c r="D77" s="97">
        <v>9.4000000000000057</v>
      </c>
      <c r="E77" s="96">
        <v>11.099999999999994</v>
      </c>
      <c r="F77" s="184">
        <f t="shared" si="5"/>
        <v>80.599999999999994</v>
      </c>
      <c r="G77" s="97">
        <v>28.099999999999994</v>
      </c>
      <c r="H77" s="100">
        <v>52.5</v>
      </c>
      <c r="I77" s="102"/>
      <c r="J77" s="102"/>
      <c r="K77" s="102"/>
      <c r="L77" s="102"/>
      <c r="M77" s="102"/>
      <c r="N77" s="102"/>
      <c r="O77" s="102"/>
      <c r="P77" s="102"/>
      <c r="Q77" s="292"/>
      <c r="R77" s="294"/>
    </row>
    <row r="78" spans="1:18" ht="12.75" customHeight="1" x14ac:dyDescent="0.25">
      <c r="A78" s="285">
        <v>2008.09</v>
      </c>
      <c r="B78" s="183">
        <f t="shared" si="3"/>
        <v>122.39999999999998</v>
      </c>
      <c r="C78" s="184">
        <f t="shared" si="4"/>
        <v>42.699999999999989</v>
      </c>
      <c r="D78" s="97">
        <v>10.699999999999989</v>
      </c>
      <c r="E78" s="96">
        <v>32</v>
      </c>
      <c r="F78" s="184">
        <f t="shared" si="5"/>
        <v>79.699999999999989</v>
      </c>
      <c r="G78" s="97">
        <v>29.699999999999989</v>
      </c>
      <c r="H78" s="100">
        <v>50</v>
      </c>
      <c r="I78" s="102"/>
      <c r="J78" s="102"/>
      <c r="K78" s="102"/>
      <c r="L78" s="102"/>
      <c r="M78" s="102"/>
      <c r="N78" s="102"/>
      <c r="O78" s="102"/>
      <c r="P78" s="102"/>
      <c r="Q78" s="292"/>
      <c r="R78" s="294"/>
    </row>
    <row r="79" spans="1:18" ht="12.75" customHeight="1" x14ac:dyDescent="0.25">
      <c r="A79" s="285">
        <v>2008.1</v>
      </c>
      <c r="B79" s="183">
        <f t="shared" si="3"/>
        <v>106.4</v>
      </c>
      <c r="C79" s="184">
        <f t="shared" si="4"/>
        <v>27.400000000000006</v>
      </c>
      <c r="D79" s="97">
        <v>15.800000000000011</v>
      </c>
      <c r="E79" s="96">
        <v>11.599999999999994</v>
      </c>
      <c r="F79" s="184">
        <f t="shared" si="5"/>
        <v>79</v>
      </c>
      <c r="G79" s="97">
        <v>26</v>
      </c>
      <c r="H79" s="100">
        <v>53</v>
      </c>
      <c r="I79" s="102"/>
      <c r="J79" s="102"/>
      <c r="K79" s="102"/>
      <c r="L79" s="102"/>
      <c r="M79" s="102"/>
      <c r="N79" s="102"/>
      <c r="O79" s="102"/>
      <c r="P79" s="102"/>
      <c r="Q79" s="292"/>
      <c r="R79" s="294"/>
    </row>
    <row r="80" spans="1:18" ht="12.75" customHeight="1" x14ac:dyDescent="0.25">
      <c r="A80" s="285">
        <v>2008.11</v>
      </c>
      <c r="B80" s="183">
        <f t="shared" si="3"/>
        <v>111.69999999999996</v>
      </c>
      <c r="C80" s="184">
        <f t="shared" si="4"/>
        <v>36.599999999999994</v>
      </c>
      <c r="D80" s="97">
        <v>9.7999999999999829</v>
      </c>
      <c r="E80" s="96">
        <v>26.800000000000011</v>
      </c>
      <c r="F80" s="184">
        <f t="shared" si="5"/>
        <v>75.099999999999966</v>
      </c>
      <c r="G80" s="97">
        <v>26.699999999999989</v>
      </c>
      <c r="H80" s="100">
        <v>48.399999999999977</v>
      </c>
      <c r="I80" s="102"/>
      <c r="J80" s="102"/>
      <c r="K80" s="102"/>
      <c r="L80" s="102"/>
      <c r="M80" s="102"/>
      <c r="N80" s="102"/>
      <c r="O80" s="102"/>
      <c r="P80" s="102"/>
      <c r="Q80" s="292"/>
      <c r="R80" s="294"/>
    </row>
    <row r="81" spans="1:18" ht="12.75" customHeight="1" x14ac:dyDescent="0.25">
      <c r="A81" s="285">
        <v>2008.12</v>
      </c>
      <c r="B81" s="183">
        <f t="shared" si="3"/>
        <v>98.600000000000023</v>
      </c>
      <c r="C81" s="184">
        <f t="shared" si="4"/>
        <v>16.399999999999977</v>
      </c>
      <c r="D81" s="97">
        <v>5.3000000000000114</v>
      </c>
      <c r="E81" s="96">
        <v>11.099999999999966</v>
      </c>
      <c r="F81" s="184">
        <f t="shared" si="5"/>
        <v>82.200000000000045</v>
      </c>
      <c r="G81" s="97">
        <v>26.5</v>
      </c>
      <c r="H81" s="100">
        <v>55.700000000000045</v>
      </c>
      <c r="I81" s="102"/>
      <c r="J81" s="102"/>
      <c r="K81" s="102"/>
      <c r="L81" s="102"/>
      <c r="M81" s="102"/>
      <c r="N81" s="102"/>
      <c r="O81" s="102"/>
      <c r="P81" s="102"/>
      <c r="Q81" s="292"/>
      <c r="R81" s="294"/>
    </row>
    <row r="82" spans="1:18" ht="12.75" customHeight="1" x14ac:dyDescent="0.25">
      <c r="A82" s="285">
        <v>2009.01</v>
      </c>
      <c r="B82" s="183">
        <f t="shared" si="3"/>
        <v>91</v>
      </c>
      <c r="C82" s="184">
        <f t="shared" si="4"/>
        <v>18.7</v>
      </c>
      <c r="D82" s="97">
        <v>6.7</v>
      </c>
      <c r="E82" s="96">
        <v>12</v>
      </c>
      <c r="F82" s="184">
        <f t="shared" si="5"/>
        <v>72.3</v>
      </c>
      <c r="G82" s="97">
        <v>26.9</v>
      </c>
      <c r="H82" s="100">
        <v>45.4</v>
      </c>
      <c r="I82" s="102"/>
      <c r="J82" s="102"/>
      <c r="K82" s="102"/>
      <c r="L82" s="102"/>
      <c r="M82" s="102"/>
      <c r="N82" s="102"/>
      <c r="O82" s="102"/>
      <c r="P82" s="102"/>
      <c r="Q82" s="292"/>
      <c r="R82" s="294"/>
    </row>
    <row r="83" spans="1:18" ht="12.75" customHeight="1" x14ac:dyDescent="0.25">
      <c r="A83" s="285">
        <v>2009.02</v>
      </c>
      <c r="B83" s="183">
        <f t="shared" si="3"/>
        <v>142.9</v>
      </c>
      <c r="C83" s="184">
        <f t="shared" si="4"/>
        <v>65.5</v>
      </c>
      <c r="D83" s="97">
        <v>18.100000000000001</v>
      </c>
      <c r="E83" s="96">
        <v>47.4</v>
      </c>
      <c r="F83" s="184">
        <f t="shared" si="5"/>
        <v>77.400000000000006</v>
      </c>
      <c r="G83" s="97">
        <v>31.4</v>
      </c>
      <c r="H83" s="100">
        <v>46.000000000000007</v>
      </c>
      <c r="I83" s="102"/>
      <c r="J83" s="102"/>
      <c r="K83" s="102"/>
      <c r="L83" s="102"/>
      <c r="M83" s="102"/>
      <c r="N83" s="102"/>
      <c r="O83" s="102"/>
      <c r="P83" s="102"/>
      <c r="Q83" s="292"/>
      <c r="R83" s="294"/>
    </row>
    <row r="84" spans="1:18" ht="12.75" customHeight="1" x14ac:dyDescent="0.25">
      <c r="A84" s="285">
        <v>2009.03</v>
      </c>
      <c r="B84" s="183">
        <f t="shared" si="3"/>
        <v>96.8</v>
      </c>
      <c r="C84" s="184">
        <f t="shared" si="4"/>
        <v>26.900000000000002</v>
      </c>
      <c r="D84" s="97">
        <v>8.8000000000000007</v>
      </c>
      <c r="E84" s="96">
        <v>18.100000000000001</v>
      </c>
      <c r="F84" s="184">
        <f t="shared" si="5"/>
        <v>69.899999999999991</v>
      </c>
      <c r="G84" s="97">
        <v>25.799999999999997</v>
      </c>
      <c r="H84" s="100">
        <v>44.099999999999994</v>
      </c>
      <c r="I84" s="102"/>
      <c r="J84" s="102"/>
      <c r="K84" s="102"/>
      <c r="L84" s="102"/>
      <c r="M84" s="102"/>
      <c r="N84" s="102"/>
      <c r="O84" s="102"/>
      <c r="P84" s="102"/>
      <c r="Q84" s="292"/>
      <c r="R84" s="294"/>
    </row>
    <row r="85" spans="1:18" ht="12.75" customHeight="1" x14ac:dyDescent="0.25">
      <c r="A85" s="285">
        <v>2009.04</v>
      </c>
      <c r="B85" s="183">
        <f t="shared" si="3"/>
        <v>116.20000000000002</v>
      </c>
      <c r="C85" s="184">
        <f t="shared" si="4"/>
        <v>46.6</v>
      </c>
      <c r="D85" s="97">
        <v>4.3999999999999986</v>
      </c>
      <c r="E85" s="96">
        <v>42.2</v>
      </c>
      <c r="F85" s="184">
        <f t="shared" si="5"/>
        <v>69.600000000000023</v>
      </c>
      <c r="G85" s="97">
        <v>24.800000000000011</v>
      </c>
      <c r="H85" s="100">
        <v>44.800000000000011</v>
      </c>
      <c r="I85" s="102"/>
      <c r="J85" s="102"/>
      <c r="K85" s="102"/>
      <c r="L85" s="102"/>
      <c r="M85" s="102"/>
      <c r="N85" s="102"/>
      <c r="O85" s="102"/>
      <c r="P85" s="102"/>
      <c r="Q85" s="292"/>
      <c r="R85" s="294"/>
    </row>
    <row r="86" spans="1:18" ht="12.75" customHeight="1" x14ac:dyDescent="0.25">
      <c r="A86" s="285">
        <v>2009.05</v>
      </c>
      <c r="B86" s="183">
        <f t="shared" si="3"/>
        <v>129.35726722999999</v>
      </c>
      <c r="C86" s="184">
        <f t="shared" si="4"/>
        <v>29.299999999999997</v>
      </c>
      <c r="D86" s="97">
        <v>14</v>
      </c>
      <c r="E86" s="96">
        <v>15.299999999999997</v>
      </c>
      <c r="F86" s="184">
        <f t="shared" si="5"/>
        <v>100.05726722999998</v>
      </c>
      <c r="G86" s="97">
        <v>28.199999999999989</v>
      </c>
      <c r="H86" s="100">
        <v>55.099999999999994</v>
      </c>
      <c r="I86" s="103">
        <v>16.75726723</v>
      </c>
      <c r="J86" s="102"/>
      <c r="K86" s="102"/>
      <c r="L86" s="102"/>
      <c r="M86" s="102"/>
      <c r="N86" s="102"/>
      <c r="O86" s="102"/>
      <c r="P86" s="102"/>
      <c r="Q86" s="292"/>
      <c r="R86" s="294"/>
    </row>
    <row r="87" spans="1:18" ht="12.75" customHeight="1" x14ac:dyDescent="0.25">
      <c r="A87" s="285">
        <v>2009.06</v>
      </c>
      <c r="B87" s="183">
        <f t="shared" si="3"/>
        <v>140.68084482</v>
      </c>
      <c r="C87" s="184">
        <f t="shared" si="4"/>
        <v>47.399999999999991</v>
      </c>
      <c r="D87" s="97">
        <v>8.2000000000000028</v>
      </c>
      <c r="E87" s="96">
        <v>39.199999999999989</v>
      </c>
      <c r="F87" s="184">
        <f t="shared" si="5"/>
        <v>93.280844819999999</v>
      </c>
      <c r="G87" s="97">
        <v>27.599999999999994</v>
      </c>
      <c r="H87" s="100">
        <v>57.900000000000006</v>
      </c>
      <c r="I87" s="104">
        <v>7.7808448199999987</v>
      </c>
      <c r="J87" s="102"/>
      <c r="K87" s="102"/>
      <c r="L87" s="102"/>
      <c r="M87" s="102"/>
      <c r="N87" s="102"/>
      <c r="O87" s="102"/>
      <c r="P87" s="102"/>
      <c r="Q87" s="292"/>
      <c r="R87" s="294"/>
    </row>
    <row r="88" spans="1:18" ht="12.75" customHeight="1" x14ac:dyDescent="0.25">
      <c r="A88" s="285">
        <v>2009.07</v>
      </c>
      <c r="B88" s="183">
        <f t="shared" si="3"/>
        <v>128.83922256999998</v>
      </c>
      <c r="C88" s="184">
        <f t="shared" si="4"/>
        <v>37.500000000000014</v>
      </c>
      <c r="D88" s="97">
        <v>20.799999999999997</v>
      </c>
      <c r="E88" s="96">
        <v>16.700000000000017</v>
      </c>
      <c r="F88" s="184">
        <f t="shared" si="5"/>
        <v>91.339222569999961</v>
      </c>
      <c r="G88" s="97">
        <v>30.5</v>
      </c>
      <c r="H88" s="100">
        <v>51.099999999999966</v>
      </c>
      <c r="I88" s="104">
        <v>9.739222569999999</v>
      </c>
      <c r="J88" s="102"/>
      <c r="K88" s="102"/>
      <c r="L88" s="102"/>
      <c r="M88" s="102"/>
      <c r="N88" s="102"/>
      <c r="O88" s="102"/>
      <c r="P88" s="102"/>
      <c r="Q88" s="292"/>
      <c r="R88" s="294"/>
    </row>
    <row r="89" spans="1:18" ht="12.75" customHeight="1" x14ac:dyDescent="0.25">
      <c r="A89" s="285">
        <v>2009.08</v>
      </c>
      <c r="B89" s="183">
        <f t="shared" si="3"/>
        <v>116.62234931</v>
      </c>
      <c r="C89" s="184">
        <f t="shared" si="4"/>
        <v>27.199999999999989</v>
      </c>
      <c r="D89" s="97">
        <v>14.400000000000006</v>
      </c>
      <c r="E89" s="96">
        <v>12.799999999999983</v>
      </c>
      <c r="F89" s="184">
        <f t="shared" si="5"/>
        <v>89.422349310000016</v>
      </c>
      <c r="G89" s="97">
        <v>29.799999999999983</v>
      </c>
      <c r="H89" s="100">
        <v>52.600000000000023</v>
      </c>
      <c r="I89" s="104">
        <v>7.0223493100000027</v>
      </c>
      <c r="J89" s="102"/>
      <c r="K89" s="102"/>
      <c r="L89" s="102"/>
      <c r="M89" s="102"/>
      <c r="N89" s="102"/>
      <c r="O89" s="102"/>
      <c r="P89" s="102"/>
      <c r="Q89" s="292"/>
      <c r="R89" s="294"/>
    </row>
    <row r="90" spans="1:18" ht="12.75" customHeight="1" x14ac:dyDescent="0.25">
      <c r="A90" s="285">
        <v>2009.09</v>
      </c>
      <c r="B90" s="183">
        <f t="shared" si="3"/>
        <v>138.01546819000001</v>
      </c>
      <c r="C90" s="184">
        <f t="shared" si="4"/>
        <v>43.599999999999994</v>
      </c>
      <c r="D90" s="97">
        <v>6.1999999999999886</v>
      </c>
      <c r="E90" s="96">
        <v>37.400000000000006</v>
      </c>
      <c r="F90" s="184">
        <f t="shared" si="5"/>
        <v>94.415468190000013</v>
      </c>
      <c r="G90" s="97">
        <v>31.700000000000017</v>
      </c>
      <c r="H90" s="100">
        <v>52.199999999999989</v>
      </c>
      <c r="I90" s="104">
        <v>10.51546819</v>
      </c>
      <c r="J90" s="102"/>
      <c r="K90" s="102"/>
      <c r="L90" s="102"/>
      <c r="M90" s="102"/>
      <c r="N90" s="102"/>
      <c r="O90" s="102"/>
      <c r="P90" s="102"/>
      <c r="Q90" s="292"/>
      <c r="R90" s="294"/>
    </row>
    <row r="91" spans="1:18" ht="12.75" customHeight="1" x14ac:dyDescent="0.25">
      <c r="A91" s="285">
        <v>2009.1</v>
      </c>
      <c r="B91" s="183">
        <f t="shared" si="3"/>
        <v>170.59344173</v>
      </c>
      <c r="C91" s="184">
        <f t="shared" si="4"/>
        <v>70.499999999999986</v>
      </c>
      <c r="D91" s="97">
        <v>22.700000000000003</v>
      </c>
      <c r="E91" s="96">
        <v>47.799999999999983</v>
      </c>
      <c r="F91" s="184">
        <f t="shared" si="5"/>
        <v>100.09344173</v>
      </c>
      <c r="G91" s="97">
        <v>34</v>
      </c>
      <c r="H91" s="100">
        <v>56</v>
      </c>
      <c r="I91" s="104">
        <v>10.093441730000002</v>
      </c>
      <c r="J91" s="102"/>
      <c r="K91" s="102"/>
      <c r="L91" s="102"/>
      <c r="M91" s="102"/>
      <c r="N91" s="102"/>
      <c r="O91" s="102"/>
      <c r="P91" s="102"/>
      <c r="Q91" s="292"/>
      <c r="R91" s="294"/>
    </row>
    <row r="92" spans="1:18" ht="12.75" customHeight="1" x14ac:dyDescent="0.25">
      <c r="A92" s="285">
        <v>2009.11</v>
      </c>
      <c r="B92" s="183">
        <f t="shared" si="3"/>
        <v>151.47343682999997</v>
      </c>
      <c r="C92" s="184">
        <f t="shared" si="4"/>
        <v>63.800000000000011</v>
      </c>
      <c r="D92" s="97">
        <v>13.700000000000017</v>
      </c>
      <c r="E92" s="96">
        <v>50.099999999999994</v>
      </c>
      <c r="F92" s="184">
        <f t="shared" si="5"/>
        <v>87.673436829999957</v>
      </c>
      <c r="G92" s="97">
        <v>31.5</v>
      </c>
      <c r="H92" s="100">
        <v>53.099999999999966</v>
      </c>
      <c r="I92" s="104">
        <v>3.0734368299999915</v>
      </c>
      <c r="J92" s="102"/>
      <c r="K92" s="102"/>
      <c r="L92" s="102"/>
      <c r="M92" s="102"/>
      <c r="N92" s="102"/>
      <c r="O92" s="102"/>
      <c r="P92" s="102"/>
      <c r="Q92" s="292"/>
      <c r="R92" s="294"/>
    </row>
    <row r="93" spans="1:18" ht="12.75" customHeight="1" x14ac:dyDescent="0.25">
      <c r="A93" s="285">
        <v>2009.12</v>
      </c>
      <c r="B93" s="183">
        <f t="shared" si="3"/>
        <v>117.68942528000014</v>
      </c>
      <c r="C93" s="184">
        <f t="shared" si="4"/>
        <v>21.300000000000026</v>
      </c>
      <c r="D93" s="97">
        <v>5.5000000000000142</v>
      </c>
      <c r="E93" s="96">
        <v>15.800000000000011</v>
      </c>
      <c r="F93" s="184">
        <f t="shared" si="5"/>
        <v>96.389425280000111</v>
      </c>
      <c r="G93" s="97">
        <v>30.900000000000034</v>
      </c>
      <c r="H93" s="100">
        <v>58.300000000000068</v>
      </c>
      <c r="I93" s="104">
        <v>7.1894252800000089</v>
      </c>
      <c r="J93" s="102"/>
      <c r="K93" s="102"/>
      <c r="L93" s="102"/>
      <c r="M93" s="102"/>
      <c r="N93" s="102"/>
      <c r="O93" s="102"/>
      <c r="P93" s="102"/>
      <c r="Q93" s="292"/>
      <c r="R93" s="294"/>
    </row>
    <row r="94" spans="1:18" ht="12.75" customHeight="1" x14ac:dyDescent="0.25">
      <c r="A94" s="285">
        <v>2010.01</v>
      </c>
      <c r="B94" s="183">
        <f t="shared" si="3"/>
        <v>108.99277036999999</v>
      </c>
      <c r="C94" s="184">
        <f t="shared" si="4"/>
        <v>17.600000000000001</v>
      </c>
      <c r="D94" s="97">
        <v>4.5999999999999996</v>
      </c>
      <c r="E94" s="96">
        <v>13</v>
      </c>
      <c r="F94" s="184">
        <f t="shared" si="5"/>
        <v>91.392770369999994</v>
      </c>
      <c r="G94" s="97">
        <v>29.4</v>
      </c>
      <c r="H94" s="100">
        <v>54.3</v>
      </c>
      <c r="I94" s="104">
        <v>7.6927703699999999</v>
      </c>
      <c r="J94" s="102"/>
      <c r="K94" s="102"/>
      <c r="L94" s="102"/>
      <c r="M94" s="102"/>
      <c r="N94" s="102"/>
      <c r="O94" s="102"/>
      <c r="P94" s="102"/>
      <c r="Q94" s="292"/>
      <c r="R94" s="294"/>
    </row>
    <row r="95" spans="1:18" ht="12.75" customHeight="1" x14ac:dyDescent="0.25">
      <c r="A95" s="285">
        <v>2010.02</v>
      </c>
      <c r="B95" s="183">
        <f t="shared" si="3"/>
        <v>197.47397078</v>
      </c>
      <c r="C95" s="184">
        <f t="shared" si="4"/>
        <v>100.7</v>
      </c>
      <c r="D95" s="97">
        <v>39</v>
      </c>
      <c r="E95" s="96">
        <v>61.7</v>
      </c>
      <c r="F95" s="184">
        <f t="shared" si="5"/>
        <v>96.773970779999999</v>
      </c>
      <c r="G95" s="97">
        <v>32.300000000000004</v>
      </c>
      <c r="H95" s="100">
        <v>55.3</v>
      </c>
      <c r="I95" s="104">
        <v>9.1739707799999994</v>
      </c>
      <c r="J95" s="102"/>
      <c r="K95" s="102"/>
      <c r="L95" s="102"/>
      <c r="M95" s="102"/>
      <c r="N95" s="102"/>
      <c r="O95" s="102"/>
      <c r="P95" s="102"/>
      <c r="Q95" s="292"/>
      <c r="R95" s="294"/>
    </row>
    <row r="96" spans="1:18" ht="12.75" customHeight="1" x14ac:dyDescent="0.25">
      <c r="A96" s="285">
        <v>2010.03</v>
      </c>
      <c r="B96" s="183">
        <f t="shared" si="3"/>
        <v>139.37963037</v>
      </c>
      <c r="C96" s="184">
        <f t="shared" si="4"/>
        <v>46.099999999999994</v>
      </c>
      <c r="D96" s="97">
        <v>19.299999999999997</v>
      </c>
      <c r="E96" s="96">
        <v>26.799999999999997</v>
      </c>
      <c r="F96" s="184">
        <f t="shared" si="5"/>
        <v>93.279630370000007</v>
      </c>
      <c r="G96" s="97">
        <v>29.899999999999991</v>
      </c>
      <c r="H96" s="100">
        <v>55.200000000000017</v>
      </c>
      <c r="I96" s="104">
        <v>8.1796303700000017</v>
      </c>
      <c r="J96" s="102"/>
      <c r="K96" s="102"/>
      <c r="L96" s="102"/>
      <c r="M96" s="102"/>
      <c r="N96" s="102"/>
      <c r="O96" s="102"/>
      <c r="P96" s="102"/>
      <c r="Q96" s="292"/>
      <c r="R96" s="294"/>
    </row>
    <row r="97" spans="1:18" ht="12.75" customHeight="1" x14ac:dyDescent="0.25">
      <c r="A97" s="285">
        <v>2010.04</v>
      </c>
      <c r="B97" s="183">
        <f t="shared" si="3"/>
        <v>189.67860325000001</v>
      </c>
      <c r="C97" s="184">
        <f t="shared" si="4"/>
        <v>85.9</v>
      </c>
      <c r="D97" s="97">
        <v>19.899999999999999</v>
      </c>
      <c r="E97" s="96">
        <v>66</v>
      </c>
      <c r="F97" s="184">
        <f t="shared" si="5"/>
        <v>103.77860325</v>
      </c>
      <c r="G97" s="97">
        <v>37.700000000000017</v>
      </c>
      <c r="H97" s="100">
        <v>56.299999999999983</v>
      </c>
      <c r="I97" s="104">
        <v>9.7786032499999962</v>
      </c>
      <c r="J97" s="102"/>
      <c r="K97" s="102"/>
      <c r="L97" s="102"/>
      <c r="M97" s="102"/>
      <c r="N97" s="102"/>
      <c r="O97" s="102"/>
      <c r="P97" s="102"/>
      <c r="Q97" s="292"/>
      <c r="R97" s="294"/>
    </row>
    <row r="98" spans="1:18" ht="12.75" customHeight="1" x14ac:dyDescent="0.25">
      <c r="A98" s="285">
        <v>2010.05</v>
      </c>
      <c r="B98" s="183">
        <f t="shared" si="3"/>
        <v>209.51905319000002</v>
      </c>
      <c r="C98" s="184">
        <f t="shared" si="4"/>
        <v>65.7</v>
      </c>
      <c r="D98" s="97">
        <v>38.700000000000003</v>
      </c>
      <c r="E98" s="96">
        <v>27</v>
      </c>
      <c r="F98" s="184">
        <f t="shared" si="5"/>
        <v>143.81905319000003</v>
      </c>
      <c r="G98" s="97">
        <v>41.699999999999989</v>
      </c>
      <c r="H98" s="100">
        <v>80.500000000000028</v>
      </c>
      <c r="I98" s="104">
        <v>21.619053190000002</v>
      </c>
      <c r="J98" s="102"/>
      <c r="K98" s="102"/>
      <c r="L98" s="102"/>
      <c r="M98" s="102"/>
      <c r="N98" s="102"/>
      <c r="O98" s="102"/>
      <c r="P98" s="102"/>
      <c r="Q98" s="292"/>
      <c r="R98" s="294"/>
    </row>
    <row r="99" spans="1:18" ht="12.75" customHeight="1" x14ac:dyDescent="0.25">
      <c r="A99" s="285">
        <v>2010.06</v>
      </c>
      <c r="B99" s="183">
        <f t="shared" si="3"/>
        <v>222.96185226999995</v>
      </c>
      <c r="C99" s="184">
        <f t="shared" si="4"/>
        <v>77.699999999999989</v>
      </c>
      <c r="D99" s="97">
        <v>21.099999999999994</v>
      </c>
      <c r="E99" s="96">
        <v>56.599999999999994</v>
      </c>
      <c r="F99" s="184">
        <f t="shared" si="5"/>
        <v>145.26185226999996</v>
      </c>
      <c r="G99" s="97">
        <v>42.5</v>
      </c>
      <c r="H99" s="100">
        <v>82.099999999999966</v>
      </c>
      <c r="I99" s="104">
        <v>20.661852269999997</v>
      </c>
      <c r="J99" s="102"/>
      <c r="K99" s="102"/>
      <c r="L99" s="102"/>
      <c r="M99" s="102"/>
      <c r="N99" s="102"/>
      <c r="O99" s="102"/>
      <c r="P99" s="102"/>
      <c r="Q99" s="292"/>
      <c r="R99" s="294"/>
    </row>
    <row r="100" spans="1:18" ht="12.75" customHeight="1" x14ac:dyDescent="0.25">
      <c r="A100" s="285">
        <v>2010.07</v>
      </c>
      <c r="B100" s="183">
        <f t="shared" si="3"/>
        <v>197.93162065999996</v>
      </c>
      <c r="C100" s="184">
        <f t="shared" si="4"/>
        <v>64.399999999999977</v>
      </c>
      <c r="D100" s="97">
        <v>41.099999999999994</v>
      </c>
      <c r="E100" s="96">
        <v>23.299999999999983</v>
      </c>
      <c r="F100" s="184">
        <f t="shared" si="5"/>
        <v>133.53162065999999</v>
      </c>
      <c r="G100" s="97">
        <v>43.899999999999977</v>
      </c>
      <c r="H100" s="100">
        <v>69.100000000000023</v>
      </c>
      <c r="I100" s="104">
        <v>20.531620660000002</v>
      </c>
      <c r="J100" s="102"/>
      <c r="K100" s="102"/>
      <c r="L100" s="102"/>
      <c r="M100" s="102"/>
      <c r="N100" s="102"/>
      <c r="O100" s="102"/>
      <c r="P100" s="102"/>
      <c r="Q100" s="292"/>
      <c r="R100" s="294"/>
    </row>
    <row r="101" spans="1:18" ht="12.75" customHeight="1" x14ac:dyDescent="0.25">
      <c r="A101" s="285">
        <v>2010.08</v>
      </c>
      <c r="B101" s="183">
        <f t="shared" si="3"/>
        <v>178.86284202000002</v>
      </c>
      <c r="C101" s="184">
        <f t="shared" si="4"/>
        <v>43.400000000000034</v>
      </c>
      <c r="D101" s="97">
        <v>23.5</v>
      </c>
      <c r="E101" s="96">
        <v>19.900000000000034</v>
      </c>
      <c r="F101" s="184">
        <f t="shared" si="5"/>
        <v>135.46284201999998</v>
      </c>
      <c r="G101" s="97">
        <v>44.900000000000034</v>
      </c>
      <c r="H101" s="100">
        <v>71.599999999999966</v>
      </c>
      <c r="I101" s="104">
        <v>18.962842019999997</v>
      </c>
      <c r="J101" s="102"/>
      <c r="K101" s="102"/>
      <c r="L101" s="102"/>
      <c r="M101" s="102"/>
      <c r="N101" s="102"/>
      <c r="O101" s="102"/>
      <c r="P101" s="102"/>
      <c r="Q101" s="292"/>
      <c r="R101" s="294"/>
    </row>
    <row r="102" spans="1:18" ht="12.75" customHeight="1" x14ac:dyDescent="0.25">
      <c r="A102" s="285">
        <v>2010.09</v>
      </c>
      <c r="B102" s="183">
        <f t="shared" si="3"/>
        <v>211.8414961</v>
      </c>
      <c r="C102" s="184">
        <f t="shared" si="4"/>
        <v>64.200000000000017</v>
      </c>
      <c r="D102" s="97">
        <v>10.400000000000006</v>
      </c>
      <c r="E102" s="96">
        <v>53.800000000000011</v>
      </c>
      <c r="F102" s="184">
        <f t="shared" si="5"/>
        <v>147.64149609999998</v>
      </c>
      <c r="G102" s="97">
        <v>47.199999999999989</v>
      </c>
      <c r="H102" s="100">
        <v>72</v>
      </c>
      <c r="I102" s="104">
        <v>28.441496099999995</v>
      </c>
      <c r="J102" s="102"/>
      <c r="K102" s="102"/>
      <c r="L102" s="102"/>
      <c r="M102" s="102"/>
      <c r="N102" s="102"/>
      <c r="O102" s="102"/>
      <c r="P102" s="102"/>
      <c r="Q102" s="292"/>
      <c r="R102" s="294"/>
    </row>
    <row r="103" spans="1:18" ht="12.75" customHeight="1" x14ac:dyDescent="0.25">
      <c r="A103" s="285">
        <v>2010.1</v>
      </c>
      <c r="B103" s="183">
        <f t="shared" si="3"/>
        <v>188.57411146000001</v>
      </c>
      <c r="C103" s="184">
        <f t="shared" si="4"/>
        <v>51.299999999999983</v>
      </c>
      <c r="D103" s="97">
        <v>31.700000000000017</v>
      </c>
      <c r="E103" s="96">
        <v>19.599999999999966</v>
      </c>
      <c r="F103" s="184">
        <f t="shared" si="5"/>
        <v>137.27411146000003</v>
      </c>
      <c r="G103" s="97">
        <v>44.100000000000023</v>
      </c>
      <c r="H103" s="100">
        <v>69</v>
      </c>
      <c r="I103" s="104">
        <v>24.174111460000006</v>
      </c>
      <c r="J103" s="102"/>
      <c r="K103" s="102"/>
      <c r="L103" s="102"/>
      <c r="M103" s="102"/>
      <c r="N103" s="102"/>
      <c r="O103" s="102"/>
      <c r="P103" s="102"/>
      <c r="Q103" s="292"/>
      <c r="R103" s="294"/>
    </row>
    <row r="104" spans="1:18" ht="12.75" customHeight="1" x14ac:dyDescent="0.25">
      <c r="A104" s="285">
        <v>2010.11</v>
      </c>
      <c r="B104" s="183">
        <f t="shared" si="3"/>
        <v>202.5363998</v>
      </c>
      <c r="C104" s="184">
        <f t="shared" si="4"/>
        <v>72.699999999999989</v>
      </c>
      <c r="D104" s="97">
        <v>20.399999999999977</v>
      </c>
      <c r="E104" s="96">
        <v>52.300000000000011</v>
      </c>
      <c r="F104" s="184">
        <f t="shared" si="5"/>
        <v>129.83639980000001</v>
      </c>
      <c r="G104" s="97">
        <v>44.599999999999966</v>
      </c>
      <c r="H104" s="100">
        <v>74.700000000000045</v>
      </c>
      <c r="I104" s="104">
        <v>10.536399799999998</v>
      </c>
      <c r="J104" s="102"/>
      <c r="K104" s="102"/>
      <c r="L104" s="102"/>
      <c r="M104" s="102"/>
      <c r="N104" s="102"/>
      <c r="O104" s="102"/>
      <c r="P104" s="102"/>
      <c r="Q104" s="292"/>
      <c r="R104" s="294"/>
    </row>
    <row r="105" spans="1:18" ht="12.75" customHeight="1" x14ac:dyDescent="0.25">
      <c r="A105" s="285">
        <v>2010.12</v>
      </c>
      <c r="B105" s="183">
        <f t="shared" si="3"/>
        <v>185.58097341000007</v>
      </c>
      <c r="C105" s="184">
        <f t="shared" si="4"/>
        <v>42.300000000000011</v>
      </c>
      <c r="D105" s="97">
        <v>9</v>
      </c>
      <c r="E105" s="96">
        <v>33.300000000000011</v>
      </c>
      <c r="F105" s="184">
        <f t="shared" si="5"/>
        <v>143.28097341000006</v>
      </c>
      <c r="G105" s="97">
        <v>47.100000000000023</v>
      </c>
      <c r="H105" s="100">
        <v>83.100000000000023</v>
      </c>
      <c r="I105" s="104">
        <v>13.080973410000013</v>
      </c>
      <c r="J105" s="102"/>
      <c r="K105" s="102"/>
      <c r="L105" s="102"/>
      <c r="M105" s="102"/>
      <c r="N105" s="102"/>
      <c r="O105" s="102"/>
      <c r="P105" s="102"/>
      <c r="Q105" s="292"/>
      <c r="R105" s="294"/>
    </row>
    <row r="106" spans="1:18" ht="12.75" customHeight="1" x14ac:dyDescent="0.25">
      <c r="A106" s="285">
        <v>2011.01</v>
      </c>
      <c r="B106" s="183">
        <f t="shared" si="3"/>
        <v>182.32311178999998</v>
      </c>
      <c r="C106" s="184">
        <f t="shared" si="4"/>
        <v>36.299999999999997</v>
      </c>
      <c r="D106" s="97">
        <v>10.4</v>
      </c>
      <c r="E106" s="96">
        <v>25.9</v>
      </c>
      <c r="F106" s="184">
        <f t="shared" si="5"/>
        <v>146.02311179</v>
      </c>
      <c r="G106" s="97">
        <v>49.3</v>
      </c>
      <c r="H106" s="100">
        <v>89.4</v>
      </c>
      <c r="I106" s="104">
        <v>7.3231117899999996</v>
      </c>
      <c r="J106" s="102"/>
      <c r="K106" s="102"/>
      <c r="L106" s="102"/>
      <c r="M106" s="102"/>
      <c r="N106" s="102"/>
      <c r="O106" s="102"/>
      <c r="P106" s="102"/>
      <c r="Q106" s="292"/>
      <c r="R106" s="294"/>
    </row>
    <row r="107" spans="1:18" ht="12.75" customHeight="1" x14ac:dyDescent="0.25">
      <c r="A107" s="285">
        <v>2011.02</v>
      </c>
      <c r="B107" s="183">
        <f t="shared" si="3"/>
        <v>273.83478909000002</v>
      </c>
      <c r="C107" s="184">
        <f t="shared" si="4"/>
        <v>126.20000000000002</v>
      </c>
      <c r="D107" s="97">
        <v>40.4</v>
      </c>
      <c r="E107" s="96">
        <v>85.800000000000011</v>
      </c>
      <c r="F107" s="184">
        <f t="shared" si="5"/>
        <v>147.63478909</v>
      </c>
      <c r="G107" s="97">
        <v>53</v>
      </c>
      <c r="H107" s="100">
        <v>82.699999999999989</v>
      </c>
      <c r="I107" s="104">
        <v>11.934789090000002</v>
      </c>
      <c r="J107" s="102"/>
      <c r="K107" s="102"/>
      <c r="L107" s="102"/>
      <c r="M107" s="102"/>
      <c r="N107" s="102"/>
      <c r="O107" s="102"/>
      <c r="P107" s="102"/>
      <c r="Q107" s="292"/>
      <c r="R107" s="294"/>
    </row>
    <row r="108" spans="1:18" ht="12.75" customHeight="1" x14ac:dyDescent="0.25">
      <c r="A108" s="285">
        <v>2011.03</v>
      </c>
      <c r="B108" s="183">
        <f t="shared" si="3"/>
        <v>197.08066908000001</v>
      </c>
      <c r="C108" s="184">
        <f t="shared" si="4"/>
        <v>56.600000000000009</v>
      </c>
      <c r="D108" s="97">
        <v>20.900000000000006</v>
      </c>
      <c r="E108" s="96">
        <v>35.700000000000003</v>
      </c>
      <c r="F108" s="184">
        <f t="shared" si="5"/>
        <v>140.48066907999998</v>
      </c>
      <c r="G108" s="97">
        <v>45.100000000000009</v>
      </c>
      <c r="H108" s="100">
        <v>87.9</v>
      </c>
      <c r="I108" s="104">
        <v>7.4806690799999984</v>
      </c>
      <c r="J108" s="102"/>
      <c r="K108" s="102"/>
      <c r="L108" s="102"/>
      <c r="M108" s="102"/>
      <c r="N108" s="102"/>
      <c r="O108" s="102"/>
      <c r="P108" s="102"/>
      <c r="Q108" s="292"/>
      <c r="R108" s="294"/>
    </row>
    <row r="109" spans="1:18" ht="12.75" customHeight="1" x14ac:dyDescent="0.25">
      <c r="A109" s="285">
        <v>2011.04</v>
      </c>
      <c r="B109" s="183">
        <f t="shared" si="3"/>
        <v>240.61797546999998</v>
      </c>
      <c r="C109" s="184">
        <f t="shared" si="4"/>
        <v>85.59999999999998</v>
      </c>
      <c r="D109" s="97">
        <v>8.2999999999999972</v>
      </c>
      <c r="E109" s="96">
        <v>77.299999999999983</v>
      </c>
      <c r="F109" s="184">
        <f t="shared" si="5"/>
        <v>155.01797547000001</v>
      </c>
      <c r="G109" s="97">
        <v>47.099999999999994</v>
      </c>
      <c r="H109" s="100">
        <v>87.600000000000023</v>
      </c>
      <c r="I109" s="104">
        <v>20.31797547</v>
      </c>
      <c r="J109" s="102"/>
      <c r="K109" s="102"/>
      <c r="L109" s="102"/>
      <c r="M109" s="102"/>
      <c r="N109" s="102"/>
      <c r="O109" s="102"/>
      <c r="P109" s="102"/>
      <c r="Q109" s="292"/>
      <c r="R109" s="294"/>
    </row>
    <row r="110" spans="1:18" ht="12.75" customHeight="1" x14ac:dyDescent="0.25">
      <c r="A110" s="285">
        <v>2011.05</v>
      </c>
      <c r="B110" s="183">
        <f t="shared" si="3"/>
        <v>259.41352132999998</v>
      </c>
      <c r="C110" s="184">
        <f t="shared" si="4"/>
        <v>71.400000000000006</v>
      </c>
      <c r="D110" s="97">
        <v>34.099999999999994</v>
      </c>
      <c r="E110" s="96">
        <v>37.300000000000011</v>
      </c>
      <c r="F110" s="184">
        <f t="shared" si="5"/>
        <v>188.01352132999997</v>
      </c>
      <c r="G110" s="97">
        <v>50.699999999999989</v>
      </c>
      <c r="H110" s="100">
        <v>119.69999999999999</v>
      </c>
      <c r="I110" s="104">
        <v>17.613521329999998</v>
      </c>
      <c r="J110" s="102"/>
      <c r="K110" s="102"/>
      <c r="L110" s="102"/>
      <c r="M110" s="102"/>
      <c r="N110" s="102"/>
      <c r="O110" s="102"/>
      <c r="P110" s="102"/>
      <c r="Q110" s="292"/>
      <c r="R110" s="294"/>
    </row>
    <row r="111" spans="1:18" ht="12.75" customHeight="1" x14ac:dyDescent="0.25">
      <c r="A111" s="285">
        <v>2011.06</v>
      </c>
      <c r="B111" s="183">
        <f t="shared" si="3"/>
        <v>291.01064036000002</v>
      </c>
      <c r="C111" s="184">
        <f t="shared" si="4"/>
        <v>99.200000000000017</v>
      </c>
      <c r="D111" s="97">
        <v>25.099999999999994</v>
      </c>
      <c r="E111" s="96">
        <v>74.100000000000023</v>
      </c>
      <c r="F111" s="184">
        <f t="shared" si="5"/>
        <v>191.81064035999998</v>
      </c>
      <c r="G111" s="97">
        <v>57</v>
      </c>
      <c r="H111" s="100">
        <v>112.19999999999999</v>
      </c>
      <c r="I111" s="104">
        <v>22.610640360000005</v>
      </c>
      <c r="J111" s="102"/>
      <c r="K111" s="102"/>
      <c r="L111" s="102"/>
      <c r="M111" s="102"/>
      <c r="N111" s="102"/>
      <c r="O111" s="102"/>
      <c r="P111" s="102"/>
      <c r="Q111" s="292"/>
      <c r="R111" s="294"/>
    </row>
    <row r="112" spans="1:18" ht="12.75" customHeight="1" x14ac:dyDescent="0.25">
      <c r="A112" s="285">
        <v>2011.07</v>
      </c>
      <c r="B112" s="183">
        <f t="shared" si="3"/>
        <v>265.21412866000003</v>
      </c>
      <c r="C112" s="184">
        <f t="shared" si="4"/>
        <v>77.5</v>
      </c>
      <c r="D112" s="97">
        <v>44</v>
      </c>
      <c r="E112" s="96">
        <v>33.5</v>
      </c>
      <c r="F112" s="184">
        <f t="shared" si="5"/>
        <v>187.71412866000003</v>
      </c>
      <c r="G112" s="97">
        <v>62.5</v>
      </c>
      <c r="H112" s="100">
        <v>105.20000000000005</v>
      </c>
      <c r="I112" s="104">
        <v>20.014128659999997</v>
      </c>
      <c r="J112" s="102"/>
      <c r="K112" s="102"/>
      <c r="L112" s="102"/>
      <c r="M112" s="102"/>
      <c r="N112" s="102"/>
      <c r="O112" s="102"/>
      <c r="P112" s="102"/>
      <c r="Q112" s="292"/>
      <c r="R112" s="294"/>
    </row>
    <row r="113" spans="1:18" ht="12.75" customHeight="1" x14ac:dyDescent="0.25">
      <c r="A113" s="285">
        <v>2011.08</v>
      </c>
      <c r="B113" s="183">
        <f t="shared" si="3"/>
        <v>236.25284949999994</v>
      </c>
      <c r="C113" s="184">
        <f t="shared" si="4"/>
        <v>52.799999999999983</v>
      </c>
      <c r="D113" s="97">
        <v>23.700000000000017</v>
      </c>
      <c r="E113" s="96">
        <v>29.099999999999966</v>
      </c>
      <c r="F113" s="184">
        <f t="shared" si="5"/>
        <v>183.45284949999996</v>
      </c>
      <c r="G113" s="97">
        <v>60.5</v>
      </c>
      <c r="H113" s="100">
        <v>103.39999999999998</v>
      </c>
      <c r="I113" s="104">
        <v>19.552849499999994</v>
      </c>
      <c r="J113" s="102"/>
      <c r="K113" s="102"/>
      <c r="L113" s="102"/>
      <c r="M113" s="102"/>
      <c r="N113" s="102"/>
      <c r="O113" s="102"/>
      <c r="P113" s="102"/>
      <c r="Q113" s="292"/>
      <c r="R113" s="294"/>
    </row>
    <row r="114" spans="1:18" ht="12.75" customHeight="1" x14ac:dyDescent="0.25">
      <c r="A114" s="285">
        <v>2011.09</v>
      </c>
      <c r="B114" s="183">
        <f t="shared" si="3"/>
        <v>282.00477689000007</v>
      </c>
      <c r="C114" s="184">
        <f t="shared" si="4"/>
        <v>84.600000000000023</v>
      </c>
      <c r="D114" s="97">
        <v>13</v>
      </c>
      <c r="E114" s="96">
        <v>71.600000000000023</v>
      </c>
      <c r="F114" s="184">
        <f t="shared" si="5"/>
        <v>197.40477689000005</v>
      </c>
      <c r="G114" s="97">
        <v>61.300000000000011</v>
      </c>
      <c r="H114" s="100">
        <v>109.60000000000002</v>
      </c>
      <c r="I114" s="104">
        <v>26.504776890000002</v>
      </c>
      <c r="J114" s="102"/>
      <c r="K114" s="102"/>
      <c r="L114" s="102"/>
      <c r="M114" s="102"/>
      <c r="N114" s="102"/>
      <c r="O114" s="102"/>
      <c r="P114" s="102"/>
      <c r="Q114" s="292"/>
      <c r="R114" s="294"/>
    </row>
    <row r="115" spans="1:18" ht="12.75" customHeight="1" x14ac:dyDescent="0.25">
      <c r="A115" s="285">
        <v>2011.1</v>
      </c>
      <c r="B115" s="183">
        <f t="shared" si="3"/>
        <v>248.65294912999991</v>
      </c>
      <c r="C115" s="184">
        <f t="shared" si="4"/>
        <v>63.199999999999989</v>
      </c>
      <c r="D115" s="97">
        <v>34.699999999999989</v>
      </c>
      <c r="E115" s="96">
        <v>28.5</v>
      </c>
      <c r="F115" s="184">
        <f t="shared" si="5"/>
        <v>185.45294912999992</v>
      </c>
      <c r="G115" s="97">
        <v>63</v>
      </c>
      <c r="H115" s="100">
        <v>103.09999999999991</v>
      </c>
      <c r="I115" s="104">
        <v>19.352949130000013</v>
      </c>
      <c r="J115" s="102"/>
      <c r="K115" s="102"/>
      <c r="L115" s="102"/>
      <c r="M115" s="102"/>
      <c r="N115" s="102"/>
      <c r="O115" s="102"/>
      <c r="P115" s="102"/>
      <c r="Q115" s="292"/>
      <c r="R115" s="294"/>
    </row>
    <row r="116" spans="1:18" ht="12.75" customHeight="1" x14ac:dyDescent="0.25">
      <c r="A116" s="285">
        <v>2011.11</v>
      </c>
      <c r="B116" s="183">
        <f t="shared" si="3"/>
        <v>268.80084717999983</v>
      </c>
      <c r="C116" s="184">
        <f t="shared" si="4"/>
        <v>81.799999999999926</v>
      </c>
      <c r="D116" s="97">
        <v>19.799999999999983</v>
      </c>
      <c r="E116" s="96">
        <v>61.999999999999943</v>
      </c>
      <c r="F116" s="184">
        <f t="shared" si="5"/>
        <v>187.00084717999991</v>
      </c>
      <c r="G116" s="97">
        <v>62.299999999999955</v>
      </c>
      <c r="H116" s="100">
        <v>115.79999999999995</v>
      </c>
      <c r="I116" s="104">
        <v>8.9008471799999995</v>
      </c>
      <c r="J116" s="102"/>
      <c r="K116" s="102"/>
      <c r="L116" s="102"/>
      <c r="M116" s="102"/>
      <c r="N116" s="102"/>
      <c r="O116" s="102"/>
      <c r="P116" s="102"/>
      <c r="Q116" s="292"/>
      <c r="R116" s="294"/>
    </row>
    <row r="117" spans="1:18" ht="12.75" customHeight="1" x14ac:dyDescent="0.25">
      <c r="A117" s="285">
        <v>2011.12</v>
      </c>
      <c r="B117" s="183">
        <f t="shared" si="3"/>
        <v>218.11314921000019</v>
      </c>
      <c r="C117" s="184">
        <f t="shared" si="4"/>
        <v>38.600000000000023</v>
      </c>
      <c r="D117" s="97">
        <v>9.1000000000000227</v>
      </c>
      <c r="E117" s="96">
        <v>29.5</v>
      </c>
      <c r="F117" s="184">
        <f t="shared" si="5"/>
        <v>179.51314921000017</v>
      </c>
      <c r="G117" s="97">
        <v>63.800000000000068</v>
      </c>
      <c r="H117" s="100">
        <v>108.90000000000009</v>
      </c>
      <c r="I117" s="104">
        <v>6.813149210000006</v>
      </c>
      <c r="J117" s="102"/>
      <c r="K117" s="102"/>
      <c r="L117" s="102"/>
      <c r="M117" s="102"/>
      <c r="N117" s="102"/>
      <c r="O117" s="102"/>
      <c r="P117" s="102"/>
      <c r="Q117" s="292"/>
      <c r="R117" s="294"/>
    </row>
    <row r="118" spans="1:18" ht="12.75" customHeight="1" x14ac:dyDescent="0.25">
      <c r="A118" s="285">
        <v>2012.01</v>
      </c>
      <c r="B118" s="183">
        <f t="shared" si="3"/>
        <v>233.22503319999998</v>
      </c>
      <c r="C118" s="184">
        <f t="shared" si="4"/>
        <v>42.81</v>
      </c>
      <c r="D118" s="97">
        <v>11.36</v>
      </c>
      <c r="E118" s="96">
        <v>31.45</v>
      </c>
      <c r="F118" s="184">
        <f t="shared" si="5"/>
        <v>190.41503319999998</v>
      </c>
      <c r="G118" s="97">
        <v>63.54</v>
      </c>
      <c r="H118" s="100">
        <v>114.25</v>
      </c>
      <c r="I118" s="104">
        <v>12.625033200000001</v>
      </c>
      <c r="J118" s="102"/>
      <c r="K118" s="102"/>
      <c r="L118" s="102"/>
      <c r="M118" s="102"/>
      <c r="N118" s="102"/>
      <c r="O118" s="102"/>
      <c r="P118" s="102"/>
      <c r="Q118" s="292"/>
      <c r="R118" s="294"/>
    </row>
    <row r="119" spans="1:18" ht="12.75" customHeight="1" x14ac:dyDescent="0.25">
      <c r="A119" s="285">
        <v>2012.02</v>
      </c>
      <c r="B119" s="183">
        <f t="shared" si="3"/>
        <v>310.89719509999998</v>
      </c>
      <c r="C119" s="184">
        <f t="shared" si="4"/>
        <v>145.32</v>
      </c>
      <c r="D119" s="97">
        <v>44.97</v>
      </c>
      <c r="E119" s="96">
        <v>100.35000000000001</v>
      </c>
      <c r="F119" s="184">
        <f t="shared" si="5"/>
        <v>165.57719510000001</v>
      </c>
      <c r="G119" s="97">
        <v>68.360000000000014</v>
      </c>
      <c r="H119" s="100">
        <v>85.97999999999999</v>
      </c>
      <c r="I119" s="104">
        <v>11.237195100000001</v>
      </c>
      <c r="J119" s="102"/>
      <c r="K119" s="102"/>
      <c r="L119" s="102"/>
      <c r="M119" s="102"/>
      <c r="N119" s="102"/>
      <c r="O119" s="102"/>
      <c r="P119" s="102"/>
      <c r="Q119" s="292"/>
      <c r="R119" s="294"/>
    </row>
    <row r="120" spans="1:18" ht="12.75" customHeight="1" x14ac:dyDescent="0.25">
      <c r="A120" s="285">
        <v>2012.03</v>
      </c>
      <c r="B120" s="183">
        <f t="shared" si="3"/>
        <v>234.82574786000001</v>
      </c>
      <c r="C120" s="184">
        <f t="shared" si="4"/>
        <v>70.289999999999992</v>
      </c>
      <c r="D120" s="97">
        <v>23.72</v>
      </c>
      <c r="E120" s="96">
        <v>46.569999999999993</v>
      </c>
      <c r="F120" s="184">
        <f t="shared" si="5"/>
        <v>164.53574786000001</v>
      </c>
      <c r="G120" s="97">
        <v>60.099999999999994</v>
      </c>
      <c r="H120" s="100">
        <v>92.380000000000024</v>
      </c>
      <c r="I120" s="104">
        <v>12.05574786</v>
      </c>
      <c r="J120" s="102"/>
      <c r="K120" s="102"/>
      <c r="L120" s="102"/>
      <c r="M120" s="102"/>
      <c r="N120" s="102"/>
      <c r="O120" s="102"/>
      <c r="P120" s="102"/>
      <c r="Q120" s="292"/>
      <c r="R120" s="294"/>
    </row>
    <row r="121" spans="1:18" ht="12.75" customHeight="1" x14ac:dyDescent="0.25">
      <c r="A121" s="285">
        <v>2012.04</v>
      </c>
      <c r="B121" s="183">
        <f t="shared" si="3"/>
        <v>283.41399004000004</v>
      </c>
      <c r="C121" s="184">
        <f t="shared" si="4"/>
        <v>102.38000000000002</v>
      </c>
      <c r="D121" s="97">
        <v>9.6500000000000057</v>
      </c>
      <c r="E121" s="96">
        <v>92.730000000000018</v>
      </c>
      <c r="F121" s="184">
        <f t="shared" si="5"/>
        <v>181.03399003999999</v>
      </c>
      <c r="G121" s="97">
        <v>67.329999999999984</v>
      </c>
      <c r="H121" s="100">
        <v>91.31</v>
      </c>
      <c r="I121" s="104">
        <v>22.393990039999998</v>
      </c>
      <c r="J121" s="102"/>
      <c r="K121" s="102"/>
      <c r="L121" s="102"/>
      <c r="M121" s="102"/>
      <c r="N121" s="102"/>
      <c r="O121" s="102"/>
      <c r="P121" s="102"/>
      <c r="Q121" s="292"/>
      <c r="R121" s="294"/>
    </row>
    <row r="122" spans="1:18" ht="12.75" customHeight="1" x14ac:dyDescent="0.25">
      <c r="A122" s="285">
        <v>2012.05</v>
      </c>
      <c r="B122" s="183">
        <f t="shared" si="3"/>
        <v>299.04468016999994</v>
      </c>
      <c r="C122" s="184">
        <f t="shared" si="4"/>
        <v>82.449999999999974</v>
      </c>
      <c r="D122" s="97">
        <v>38.230000000000004</v>
      </c>
      <c r="E122" s="96">
        <v>44.21999999999997</v>
      </c>
      <c r="F122" s="184">
        <f t="shared" si="5"/>
        <v>216.59468016999998</v>
      </c>
      <c r="G122" s="97">
        <v>61.78000000000003</v>
      </c>
      <c r="H122" s="100">
        <v>128.86999999999995</v>
      </c>
      <c r="I122" s="104">
        <v>25.944680169999998</v>
      </c>
      <c r="J122" s="102"/>
      <c r="K122" s="102"/>
      <c r="L122" s="102"/>
      <c r="M122" s="102"/>
      <c r="N122" s="102"/>
      <c r="O122" s="102"/>
      <c r="P122" s="102"/>
      <c r="Q122" s="292"/>
      <c r="R122" s="294"/>
    </row>
    <row r="123" spans="1:18" ht="12.75" customHeight="1" x14ac:dyDescent="0.25">
      <c r="A123" s="285">
        <v>2012.06</v>
      </c>
      <c r="B123" s="183">
        <f t="shared" si="3"/>
        <v>333.93937444000005</v>
      </c>
      <c r="C123" s="184">
        <f t="shared" si="4"/>
        <v>112.03999999999999</v>
      </c>
      <c r="D123" s="97">
        <v>20.109999999999985</v>
      </c>
      <c r="E123" s="96">
        <v>91.93</v>
      </c>
      <c r="F123" s="184">
        <f t="shared" si="5"/>
        <v>221.89937444000003</v>
      </c>
      <c r="G123" s="97">
        <v>73.659999999999968</v>
      </c>
      <c r="H123" s="100">
        <v>129.42000000000007</v>
      </c>
      <c r="I123" s="104">
        <v>18.819374440000004</v>
      </c>
      <c r="J123" s="102"/>
      <c r="K123" s="102"/>
      <c r="L123" s="102"/>
      <c r="M123" s="102"/>
      <c r="N123" s="102"/>
      <c r="O123" s="102"/>
      <c r="P123" s="102"/>
      <c r="Q123" s="292"/>
      <c r="R123" s="294"/>
    </row>
    <row r="124" spans="1:18" ht="12.75" customHeight="1" x14ac:dyDescent="0.25">
      <c r="A124" s="285">
        <v>2012.07</v>
      </c>
      <c r="B124" s="183">
        <f t="shared" si="3"/>
        <v>292.00724750999996</v>
      </c>
      <c r="C124" s="184">
        <f t="shared" si="4"/>
        <v>87.299999999999983</v>
      </c>
      <c r="D124" s="97">
        <v>45.02000000000001</v>
      </c>
      <c r="E124" s="96">
        <v>42.279999999999973</v>
      </c>
      <c r="F124" s="184">
        <f t="shared" si="5"/>
        <v>204.70724751</v>
      </c>
      <c r="G124" s="97">
        <v>72.69</v>
      </c>
      <c r="H124" s="100">
        <v>109.726</v>
      </c>
      <c r="I124" s="104">
        <v>22.291247509999991</v>
      </c>
      <c r="J124" s="102"/>
      <c r="K124" s="102"/>
      <c r="L124" s="102"/>
      <c r="M124" s="102"/>
      <c r="N124" s="102"/>
      <c r="O124" s="102"/>
      <c r="P124" s="102"/>
      <c r="Q124" s="292"/>
      <c r="R124" s="294"/>
    </row>
    <row r="125" spans="1:18" ht="12.75" customHeight="1" x14ac:dyDescent="0.25">
      <c r="A125" s="285">
        <v>2012.08</v>
      </c>
      <c r="B125" s="183">
        <f t="shared" si="3"/>
        <v>279.31400805999999</v>
      </c>
      <c r="C125" s="184">
        <f t="shared" si="4"/>
        <v>56.630000000000024</v>
      </c>
      <c r="D125" s="97">
        <v>22.590000000000003</v>
      </c>
      <c r="E125" s="96">
        <v>34.04000000000002</v>
      </c>
      <c r="F125" s="184">
        <f t="shared" si="5"/>
        <v>222.68400805999997</v>
      </c>
      <c r="G125" s="97">
        <v>70.770000000000039</v>
      </c>
      <c r="H125" s="100">
        <v>122.73399999999992</v>
      </c>
      <c r="I125" s="104">
        <v>29.180008060000006</v>
      </c>
      <c r="J125" s="102"/>
      <c r="K125" s="102"/>
      <c r="L125" s="102"/>
      <c r="M125" s="102"/>
      <c r="N125" s="102"/>
      <c r="O125" s="102"/>
      <c r="P125" s="102"/>
      <c r="Q125" s="292"/>
      <c r="R125" s="294"/>
    </row>
    <row r="126" spans="1:18" ht="12.75" customHeight="1" x14ac:dyDescent="0.25">
      <c r="A126" s="285">
        <v>2012.09</v>
      </c>
      <c r="B126" s="183">
        <f t="shared" si="3"/>
        <v>299.86404439</v>
      </c>
      <c r="C126" s="184">
        <f t="shared" si="4"/>
        <v>92.949999999999989</v>
      </c>
      <c r="D126" s="97">
        <v>10.75</v>
      </c>
      <c r="E126" s="96">
        <v>82.199999999999989</v>
      </c>
      <c r="F126" s="184">
        <f t="shared" si="5"/>
        <v>206.91404439000004</v>
      </c>
      <c r="G126" s="97">
        <v>74.669999999999959</v>
      </c>
      <c r="H126" s="100">
        <v>119.2700000000001</v>
      </c>
      <c r="I126" s="104">
        <v>12.974044389999989</v>
      </c>
      <c r="J126" s="102"/>
      <c r="K126" s="102"/>
      <c r="L126" s="102"/>
      <c r="M126" s="102"/>
      <c r="N126" s="102"/>
      <c r="O126" s="102"/>
      <c r="P126" s="102"/>
      <c r="Q126" s="292"/>
      <c r="R126" s="294"/>
    </row>
    <row r="127" spans="1:18" ht="12.75" customHeight="1" x14ac:dyDescent="0.25">
      <c r="A127" s="285">
        <v>2012.1</v>
      </c>
      <c r="B127" s="183">
        <f t="shared" si="3"/>
        <v>292.04486984000005</v>
      </c>
      <c r="C127" s="184">
        <f t="shared" si="4"/>
        <v>77.400000000000063</v>
      </c>
      <c r="D127" s="97">
        <v>42.580000000000013</v>
      </c>
      <c r="E127" s="96">
        <v>34.82000000000005</v>
      </c>
      <c r="F127" s="184">
        <f t="shared" si="5"/>
        <v>214.64486984000001</v>
      </c>
      <c r="G127" s="97">
        <v>73.62</v>
      </c>
      <c r="H127" s="100">
        <v>130.99</v>
      </c>
      <c r="I127" s="104">
        <v>10.034869839999999</v>
      </c>
      <c r="J127" s="102"/>
      <c r="K127" s="102"/>
      <c r="L127" s="102"/>
      <c r="M127" s="102"/>
      <c r="N127" s="102"/>
      <c r="O127" s="102"/>
      <c r="P127" s="102"/>
      <c r="Q127" s="292"/>
      <c r="R127" s="294"/>
    </row>
    <row r="128" spans="1:18" ht="12.75" customHeight="1" x14ac:dyDescent="0.25">
      <c r="A128" s="285">
        <v>2012.11</v>
      </c>
      <c r="B128" s="183">
        <f t="shared" si="3"/>
        <v>320.94999999999982</v>
      </c>
      <c r="C128" s="184">
        <f t="shared" si="4"/>
        <v>101.98999999999995</v>
      </c>
      <c r="D128" s="97">
        <v>23.599999999999966</v>
      </c>
      <c r="E128" s="96">
        <v>78.389999999999986</v>
      </c>
      <c r="F128" s="184">
        <f t="shared" si="5"/>
        <v>218.95999999999987</v>
      </c>
      <c r="G128" s="97">
        <v>78</v>
      </c>
      <c r="H128" s="100">
        <v>134.65999999999985</v>
      </c>
      <c r="I128" s="104">
        <v>6.3000000000000114</v>
      </c>
      <c r="J128" s="102"/>
      <c r="K128" s="102"/>
      <c r="L128" s="102"/>
      <c r="M128" s="102"/>
      <c r="N128" s="102"/>
      <c r="O128" s="102"/>
      <c r="P128" s="102"/>
      <c r="Q128" s="292"/>
      <c r="R128" s="294"/>
    </row>
    <row r="129" spans="1:18" ht="12.75" customHeight="1" x14ac:dyDescent="0.25">
      <c r="A129" s="285">
        <v>2012.12</v>
      </c>
      <c r="B129" s="183">
        <f t="shared" si="3"/>
        <v>324.10000000000002</v>
      </c>
      <c r="C129" s="184">
        <f t="shared" si="4"/>
        <v>99.099999999999966</v>
      </c>
      <c r="D129" s="97">
        <v>46.819999999999993</v>
      </c>
      <c r="E129" s="96">
        <v>52.279999999999973</v>
      </c>
      <c r="F129" s="184">
        <f t="shared" si="5"/>
        <v>225.00000000000009</v>
      </c>
      <c r="G129" s="97">
        <v>81.930000000000064</v>
      </c>
      <c r="H129" s="100">
        <v>137.22000000000003</v>
      </c>
      <c r="I129" s="104">
        <v>5.8499999999999943</v>
      </c>
      <c r="J129" s="102"/>
      <c r="K129" s="102"/>
      <c r="L129" s="102"/>
      <c r="M129" s="102"/>
      <c r="N129" s="102"/>
      <c r="O129" s="102"/>
      <c r="P129" s="102"/>
      <c r="Q129" s="292"/>
      <c r="R129" s="294"/>
    </row>
    <row r="130" spans="1:18" ht="12.75" customHeight="1" x14ac:dyDescent="0.25">
      <c r="A130" s="285">
        <v>2013.01</v>
      </c>
      <c r="B130" s="183">
        <f t="shared" si="3"/>
        <v>273.77999999999997</v>
      </c>
      <c r="C130" s="184">
        <f t="shared" si="4"/>
        <v>54.81</v>
      </c>
      <c r="D130" s="97">
        <v>16.71</v>
      </c>
      <c r="E130" s="96">
        <v>38.1</v>
      </c>
      <c r="F130" s="184">
        <f t="shared" si="5"/>
        <v>218.97</v>
      </c>
      <c r="G130" s="97">
        <v>77.94</v>
      </c>
      <c r="H130" s="100">
        <v>135.86000000000001</v>
      </c>
      <c r="I130" s="104">
        <v>5.17</v>
      </c>
      <c r="J130" s="102"/>
      <c r="K130" s="102"/>
      <c r="L130" s="102"/>
      <c r="M130" s="102"/>
      <c r="N130" s="102"/>
      <c r="O130" s="102"/>
      <c r="P130" s="102"/>
      <c r="Q130" s="292"/>
      <c r="R130" s="294"/>
    </row>
    <row r="131" spans="1:18" ht="12.75" customHeight="1" x14ac:dyDescent="0.25">
      <c r="A131" s="285">
        <v>2013.02</v>
      </c>
      <c r="B131" s="183">
        <f t="shared" si="3"/>
        <v>430.82</v>
      </c>
      <c r="C131" s="184">
        <f t="shared" si="4"/>
        <v>196.68</v>
      </c>
      <c r="D131" s="97">
        <v>75.81</v>
      </c>
      <c r="E131" s="96">
        <v>120.87</v>
      </c>
      <c r="F131" s="184">
        <f t="shared" si="5"/>
        <v>234.14</v>
      </c>
      <c r="G131" s="97">
        <v>96.43</v>
      </c>
      <c r="H131" s="100">
        <v>131.26999999999998</v>
      </c>
      <c r="I131" s="104">
        <v>6.4399999999999995</v>
      </c>
      <c r="J131" s="102"/>
      <c r="K131" s="102"/>
      <c r="L131" s="102"/>
      <c r="M131" s="102"/>
      <c r="N131" s="102"/>
      <c r="O131" s="102"/>
      <c r="P131" s="102"/>
      <c r="Q131" s="292"/>
      <c r="R131" s="294"/>
    </row>
    <row r="132" spans="1:18" ht="12.75" customHeight="1" x14ac:dyDescent="0.25">
      <c r="A132" s="285">
        <v>2013.03</v>
      </c>
      <c r="B132" s="183">
        <f t="shared" si="3"/>
        <v>342.12</v>
      </c>
      <c r="C132" s="184">
        <f t="shared" si="4"/>
        <v>118.01</v>
      </c>
      <c r="D132" s="97">
        <v>50.940000000000012</v>
      </c>
      <c r="E132" s="96">
        <v>67.069999999999993</v>
      </c>
      <c r="F132" s="184">
        <f t="shared" si="5"/>
        <v>224.11</v>
      </c>
      <c r="G132" s="97">
        <v>85.360000000000014</v>
      </c>
      <c r="H132" s="100">
        <v>125.68</v>
      </c>
      <c r="I132" s="104">
        <v>13.07</v>
      </c>
      <c r="J132" s="102"/>
      <c r="K132" s="102"/>
      <c r="L132" s="102"/>
      <c r="M132" s="102"/>
      <c r="N132" s="102"/>
      <c r="O132" s="102"/>
      <c r="P132" s="102"/>
      <c r="Q132" s="292"/>
      <c r="R132" s="294"/>
    </row>
    <row r="133" spans="1:18" ht="12.75" customHeight="1" x14ac:dyDescent="0.25">
      <c r="A133" s="285">
        <v>2013.04</v>
      </c>
      <c r="B133" s="183">
        <f t="shared" si="3"/>
        <v>440.2399999999999</v>
      </c>
      <c r="C133" s="184">
        <f t="shared" si="4"/>
        <v>177.36999999999998</v>
      </c>
      <c r="D133" s="97">
        <v>53.329999999999984</v>
      </c>
      <c r="E133" s="96">
        <v>124.03999999999999</v>
      </c>
      <c r="F133" s="184">
        <f t="shared" si="5"/>
        <v>262.86999999999995</v>
      </c>
      <c r="G133" s="97">
        <v>86.909999999999968</v>
      </c>
      <c r="H133" s="100">
        <v>128.69999999999999</v>
      </c>
      <c r="I133" s="104">
        <v>47.26</v>
      </c>
      <c r="J133" s="102"/>
      <c r="K133" s="102"/>
      <c r="L133" s="102"/>
      <c r="M133" s="102"/>
      <c r="N133" s="102"/>
      <c r="O133" s="102"/>
      <c r="P133" s="102"/>
      <c r="Q133" s="292"/>
      <c r="R133" s="294"/>
    </row>
    <row r="134" spans="1:18" ht="12.75" customHeight="1" x14ac:dyDescent="0.25">
      <c r="A134" s="285">
        <v>2013.05</v>
      </c>
      <c r="B134" s="183">
        <f t="shared" si="3"/>
        <v>391.17000000000007</v>
      </c>
      <c r="C134" s="184">
        <f t="shared" si="4"/>
        <v>105.51000000000002</v>
      </c>
      <c r="D134" s="97">
        <v>48.16</v>
      </c>
      <c r="E134" s="96">
        <v>57.350000000000023</v>
      </c>
      <c r="F134" s="184">
        <f t="shared" si="5"/>
        <v>285.66000000000003</v>
      </c>
      <c r="G134" s="97">
        <v>88.360000000000014</v>
      </c>
      <c r="H134" s="100">
        <v>170.26</v>
      </c>
      <c r="I134" s="104">
        <v>27.040000000000006</v>
      </c>
      <c r="J134" s="102"/>
      <c r="K134" s="102"/>
      <c r="L134" s="102"/>
      <c r="M134" s="102"/>
      <c r="N134" s="102"/>
      <c r="O134" s="102"/>
      <c r="P134" s="102"/>
      <c r="Q134" s="292"/>
      <c r="R134" s="294"/>
    </row>
    <row r="135" spans="1:18" ht="12.75" customHeight="1" x14ac:dyDescent="0.25">
      <c r="A135" s="285">
        <v>2013.06</v>
      </c>
      <c r="B135" s="183">
        <f t="shared" si="3"/>
        <v>450.40000000000003</v>
      </c>
      <c r="C135" s="184">
        <f t="shared" si="4"/>
        <v>160.92000000000002</v>
      </c>
      <c r="D135" s="97">
        <v>52</v>
      </c>
      <c r="E135" s="96">
        <v>108.92000000000002</v>
      </c>
      <c r="F135" s="184">
        <f t="shared" si="5"/>
        <v>289.48</v>
      </c>
      <c r="G135" s="97">
        <v>98.659999999999968</v>
      </c>
      <c r="H135" s="100">
        <v>171.18000000000006</v>
      </c>
      <c r="I135" s="104">
        <v>19.64</v>
      </c>
      <c r="J135" s="102"/>
      <c r="K135" s="102"/>
      <c r="L135" s="102"/>
      <c r="M135" s="102"/>
      <c r="N135" s="102"/>
      <c r="O135" s="102"/>
      <c r="P135" s="102"/>
      <c r="Q135" s="292"/>
      <c r="R135" s="294"/>
    </row>
    <row r="136" spans="1:18" ht="12.75" customHeight="1" x14ac:dyDescent="0.25">
      <c r="A136" s="285">
        <v>2013.07</v>
      </c>
      <c r="B136" s="183">
        <f t="shared" si="3"/>
        <v>385.88</v>
      </c>
      <c r="C136" s="184">
        <f t="shared" si="4"/>
        <v>94.25</v>
      </c>
      <c r="D136" s="97">
        <v>41.720000000000027</v>
      </c>
      <c r="E136" s="96">
        <v>52.529999999999973</v>
      </c>
      <c r="F136" s="184">
        <f t="shared" si="5"/>
        <v>291.63</v>
      </c>
      <c r="G136" s="97">
        <v>105.08000000000004</v>
      </c>
      <c r="H136" s="100">
        <v>157.32999999999993</v>
      </c>
      <c r="I136" s="104">
        <v>29.22</v>
      </c>
      <c r="J136" s="102"/>
      <c r="K136" s="102"/>
      <c r="L136" s="102"/>
      <c r="M136" s="102"/>
      <c r="N136" s="102"/>
      <c r="O136" s="102"/>
      <c r="P136" s="102"/>
      <c r="Q136" s="292"/>
      <c r="R136" s="294"/>
    </row>
    <row r="137" spans="1:18" ht="12.75" customHeight="1" x14ac:dyDescent="0.25">
      <c r="A137" s="285">
        <v>2013.08</v>
      </c>
      <c r="B137" s="183">
        <f t="shared" si="3"/>
        <v>391.82999999999993</v>
      </c>
      <c r="C137" s="184">
        <f t="shared" si="4"/>
        <v>91.71999999999997</v>
      </c>
      <c r="D137" s="97">
        <v>50.099999999999966</v>
      </c>
      <c r="E137" s="96">
        <v>41.620000000000005</v>
      </c>
      <c r="F137" s="184">
        <f t="shared" si="5"/>
        <v>300.10999999999996</v>
      </c>
      <c r="G137" s="97">
        <v>101.62</v>
      </c>
      <c r="H137" s="100">
        <v>160.78999999999996</v>
      </c>
      <c r="I137" s="104">
        <v>37.699999999999989</v>
      </c>
      <c r="J137" s="102"/>
      <c r="K137" s="102"/>
      <c r="L137" s="102"/>
      <c r="M137" s="102"/>
      <c r="N137" s="102"/>
      <c r="O137" s="102"/>
      <c r="P137" s="102"/>
      <c r="Q137" s="292"/>
      <c r="R137" s="294"/>
    </row>
    <row r="138" spans="1:18" ht="12.75" customHeight="1" x14ac:dyDescent="0.25">
      <c r="A138" s="285">
        <v>2013.09</v>
      </c>
      <c r="B138" s="183">
        <f t="shared" si="3"/>
        <v>439.12000000000006</v>
      </c>
      <c r="C138" s="184">
        <f t="shared" si="4"/>
        <v>148.89000000000004</v>
      </c>
      <c r="D138" s="97">
        <v>43.020000000000039</v>
      </c>
      <c r="E138" s="96">
        <v>105.87</v>
      </c>
      <c r="F138" s="184">
        <f t="shared" si="5"/>
        <v>290.23</v>
      </c>
      <c r="G138" s="97">
        <v>109.74000000000001</v>
      </c>
      <c r="H138" s="100">
        <v>152.01999999999998</v>
      </c>
      <c r="I138" s="104">
        <v>28.47</v>
      </c>
      <c r="J138" s="102"/>
      <c r="K138" s="102"/>
      <c r="L138" s="102"/>
      <c r="M138" s="102"/>
      <c r="N138" s="102"/>
      <c r="O138" s="102"/>
      <c r="P138" s="102"/>
      <c r="Q138" s="292"/>
      <c r="R138" s="294"/>
    </row>
    <row r="139" spans="1:18" ht="12.75" customHeight="1" x14ac:dyDescent="0.25">
      <c r="A139" s="285">
        <v>2013.1</v>
      </c>
      <c r="B139" s="183">
        <f t="shared" si="3"/>
        <v>385.84000000000009</v>
      </c>
      <c r="C139" s="184">
        <f t="shared" si="4"/>
        <v>92.550000000000011</v>
      </c>
      <c r="D139" s="97">
        <v>47.20999999999998</v>
      </c>
      <c r="E139" s="96">
        <v>45.340000000000032</v>
      </c>
      <c r="F139" s="184">
        <f t="shared" si="5"/>
        <v>293.29000000000008</v>
      </c>
      <c r="G139" s="97">
        <v>109.62</v>
      </c>
      <c r="H139" s="100">
        <v>164.6400000000001</v>
      </c>
      <c r="I139" s="104">
        <v>19.03</v>
      </c>
      <c r="J139" s="102"/>
      <c r="K139" s="102"/>
      <c r="L139" s="102"/>
      <c r="M139" s="102"/>
      <c r="N139" s="102"/>
      <c r="O139" s="102"/>
      <c r="P139" s="102"/>
      <c r="Q139" s="292"/>
      <c r="R139" s="294"/>
    </row>
    <row r="140" spans="1:18" ht="12.75" customHeight="1" x14ac:dyDescent="0.25">
      <c r="A140" s="285">
        <v>2013.11</v>
      </c>
      <c r="B140" s="183">
        <f t="shared" ref="B140:B203" si="6">C140+F140</f>
        <v>425.92999999999995</v>
      </c>
      <c r="C140" s="184">
        <f t="shared" ref="C140:C201" si="7">D140+E140</f>
        <v>140.94000000000005</v>
      </c>
      <c r="D140" s="97">
        <v>40.580000000000041</v>
      </c>
      <c r="E140" s="96">
        <v>100.36000000000001</v>
      </c>
      <c r="F140" s="184">
        <f t="shared" ref="F140:F203" si="8">SUM(G140:P140)</f>
        <v>284.9899999999999</v>
      </c>
      <c r="G140" s="97">
        <v>107.1099999999999</v>
      </c>
      <c r="H140" s="100">
        <v>169.25</v>
      </c>
      <c r="I140" s="104">
        <v>8.6299999999999955</v>
      </c>
      <c r="J140" s="102"/>
      <c r="K140" s="102"/>
      <c r="L140" s="102"/>
      <c r="M140" s="102"/>
      <c r="N140" s="102"/>
      <c r="O140" s="102"/>
      <c r="P140" s="102"/>
      <c r="Q140" s="292"/>
      <c r="R140" s="294"/>
    </row>
    <row r="141" spans="1:18" ht="12.75" customHeight="1" x14ac:dyDescent="0.25">
      <c r="A141" s="285">
        <v>2013.12</v>
      </c>
      <c r="B141" s="183">
        <f t="shared" si="6"/>
        <v>450.86000000000013</v>
      </c>
      <c r="C141" s="184">
        <f t="shared" si="7"/>
        <v>120.2299999999999</v>
      </c>
      <c r="D141" s="97">
        <v>47.029999999999973</v>
      </c>
      <c r="E141" s="96">
        <v>73.199999999999932</v>
      </c>
      <c r="F141" s="184">
        <f t="shared" si="8"/>
        <v>330.63000000000022</v>
      </c>
      <c r="G141" s="97">
        <v>157.60000000000014</v>
      </c>
      <c r="H141" s="100">
        <v>164.95000000000005</v>
      </c>
      <c r="I141" s="104">
        <v>8.0800000000000125</v>
      </c>
      <c r="J141" s="102"/>
      <c r="K141" s="102"/>
      <c r="L141" s="102"/>
      <c r="M141" s="102"/>
      <c r="N141" s="102"/>
      <c r="O141" s="102"/>
      <c r="P141" s="102"/>
      <c r="Q141" s="292"/>
      <c r="R141" s="294"/>
    </row>
    <row r="142" spans="1:18" ht="12.75" customHeight="1" x14ac:dyDescent="0.25">
      <c r="A142" s="285">
        <v>2014.01</v>
      </c>
      <c r="B142" s="183">
        <f t="shared" si="6"/>
        <v>407.17999999999995</v>
      </c>
      <c r="C142" s="184">
        <f t="shared" si="7"/>
        <v>76.91</v>
      </c>
      <c r="D142" s="97">
        <v>19.57</v>
      </c>
      <c r="E142" s="96">
        <v>57.34</v>
      </c>
      <c r="F142" s="184">
        <f t="shared" si="8"/>
        <v>330.27</v>
      </c>
      <c r="G142" s="97">
        <v>117.8</v>
      </c>
      <c r="H142" s="100">
        <v>199.48</v>
      </c>
      <c r="I142" s="104">
        <v>12.99</v>
      </c>
      <c r="J142" s="102"/>
      <c r="K142" s="102"/>
      <c r="L142" s="102"/>
      <c r="M142" s="102"/>
      <c r="N142" s="102"/>
      <c r="O142" s="102"/>
      <c r="P142" s="102"/>
      <c r="Q142" s="292"/>
      <c r="R142" s="294"/>
    </row>
    <row r="143" spans="1:18" ht="12.75" customHeight="1" x14ac:dyDescent="0.25">
      <c r="A143" s="285">
        <v>2014.02</v>
      </c>
      <c r="B143" s="183">
        <f t="shared" si="6"/>
        <v>583.99</v>
      </c>
      <c r="C143" s="184">
        <f t="shared" si="7"/>
        <v>267.45999999999998</v>
      </c>
      <c r="D143" s="97">
        <v>105.16</v>
      </c>
      <c r="E143" s="96">
        <v>162.29999999999998</v>
      </c>
      <c r="F143" s="184">
        <f t="shared" si="8"/>
        <v>316.53000000000003</v>
      </c>
      <c r="G143" s="97">
        <v>125.76</v>
      </c>
      <c r="H143" s="100">
        <v>178.93000000000004</v>
      </c>
      <c r="I143" s="104">
        <v>11.839999999999998</v>
      </c>
      <c r="J143" s="102"/>
      <c r="K143" s="102"/>
      <c r="L143" s="102"/>
      <c r="M143" s="102"/>
      <c r="N143" s="102"/>
      <c r="O143" s="102"/>
      <c r="P143" s="102"/>
      <c r="Q143" s="292"/>
      <c r="R143" s="294"/>
    </row>
    <row r="144" spans="1:18" ht="12.75" customHeight="1" x14ac:dyDescent="0.25">
      <c r="A144" s="285">
        <v>2014.03</v>
      </c>
      <c r="B144" s="183">
        <f t="shared" si="6"/>
        <v>436.96</v>
      </c>
      <c r="C144" s="184">
        <f t="shared" si="7"/>
        <v>118.92</v>
      </c>
      <c r="D144" s="97">
        <v>49.989999999999995</v>
      </c>
      <c r="E144" s="96">
        <v>68.930000000000007</v>
      </c>
      <c r="F144" s="184">
        <f t="shared" si="8"/>
        <v>318.03999999999996</v>
      </c>
      <c r="G144" s="97">
        <v>127.57999999999998</v>
      </c>
      <c r="H144" s="100">
        <v>174.45999999999998</v>
      </c>
      <c r="I144" s="104">
        <v>16</v>
      </c>
      <c r="J144" s="102"/>
      <c r="K144" s="102"/>
      <c r="L144" s="102"/>
      <c r="M144" s="102"/>
      <c r="N144" s="102"/>
      <c r="O144" s="102"/>
      <c r="P144" s="102"/>
      <c r="Q144" s="292"/>
      <c r="R144" s="294"/>
    </row>
    <row r="145" spans="1:18" ht="12.75" customHeight="1" x14ac:dyDescent="0.25">
      <c r="A145" s="285">
        <v>2014.04</v>
      </c>
      <c r="B145" s="183">
        <f t="shared" si="6"/>
        <v>590.86000000000013</v>
      </c>
      <c r="C145" s="184">
        <f t="shared" si="7"/>
        <v>209.7</v>
      </c>
      <c r="D145" s="97">
        <v>62.990000000000009</v>
      </c>
      <c r="E145" s="96">
        <v>146.70999999999998</v>
      </c>
      <c r="F145" s="184">
        <f t="shared" si="8"/>
        <v>381.16000000000008</v>
      </c>
      <c r="G145" s="97">
        <v>110.83000000000004</v>
      </c>
      <c r="H145" s="100">
        <v>183.45000000000005</v>
      </c>
      <c r="I145" s="104">
        <v>86.88</v>
      </c>
      <c r="J145" s="102"/>
      <c r="K145" s="102"/>
      <c r="L145" s="102"/>
      <c r="M145" s="102"/>
      <c r="N145" s="102"/>
      <c r="O145" s="102"/>
      <c r="P145" s="102"/>
      <c r="Q145" s="292"/>
      <c r="R145" s="294"/>
    </row>
    <row r="146" spans="1:18" ht="12.75" customHeight="1" x14ac:dyDescent="0.25">
      <c r="A146" s="285">
        <v>2014.05</v>
      </c>
      <c r="B146" s="183">
        <f t="shared" si="6"/>
        <v>500.9799999999999</v>
      </c>
      <c r="C146" s="184">
        <f t="shared" si="7"/>
        <v>111.67999999999998</v>
      </c>
      <c r="D146" s="97">
        <v>50.629999999999967</v>
      </c>
      <c r="E146" s="96">
        <v>61.050000000000011</v>
      </c>
      <c r="F146" s="184">
        <f t="shared" si="8"/>
        <v>389.29999999999995</v>
      </c>
      <c r="G146" s="97">
        <v>120.74000000000001</v>
      </c>
      <c r="H146" s="100">
        <v>227.18999999999994</v>
      </c>
      <c r="I146" s="104">
        <v>41.370000000000019</v>
      </c>
      <c r="J146" s="102"/>
      <c r="K146" s="102"/>
      <c r="L146" s="102"/>
      <c r="M146" s="102"/>
      <c r="N146" s="102"/>
      <c r="O146" s="102"/>
      <c r="P146" s="102"/>
      <c r="Q146" s="292"/>
      <c r="R146" s="294"/>
    </row>
    <row r="147" spans="1:18" ht="12.75" customHeight="1" x14ac:dyDescent="0.25">
      <c r="A147" s="285">
        <v>2014.06</v>
      </c>
      <c r="B147" s="183">
        <f t="shared" si="6"/>
        <v>624.92000000000007</v>
      </c>
      <c r="C147" s="184">
        <f t="shared" si="7"/>
        <v>226.69</v>
      </c>
      <c r="D147" s="97">
        <v>77.25</v>
      </c>
      <c r="E147" s="96">
        <v>149.44</v>
      </c>
      <c r="F147" s="184">
        <f t="shared" si="8"/>
        <v>398.23</v>
      </c>
      <c r="G147" s="97">
        <v>132.34999999999991</v>
      </c>
      <c r="H147" s="100">
        <v>223.41000000000008</v>
      </c>
      <c r="I147" s="104">
        <v>42.47</v>
      </c>
      <c r="J147" s="102"/>
      <c r="K147" s="102"/>
      <c r="L147" s="102"/>
      <c r="M147" s="102"/>
      <c r="N147" s="102"/>
      <c r="O147" s="102"/>
      <c r="P147" s="102"/>
      <c r="Q147" s="292"/>
      <c r="R147" s="294"/>
    </row>
    <row r="148" spans="1:18" ht="12.75" customHeight="1" x14ac:dyDescent="0.25">
      <c r="A148" s="285">
        <v>2014.07</v>
      </c>
      <c r="B148" s="183">
        <f t="shared" si="6"/>
        <v>524.1869999999999</v>
      </c>
      <c r="C148" s="184">
        <f t="shared" si="7"/>
        <v>122.57800000000003</v>
      </c>
      <c r="D148" s="97">
        <v>56.949000000000012</v>
      </c>
      <c r="E148" s="96">
        <v>65.629000000000019</v>
      </c>
      <c r="F148" s="184">
        <f t="shared" si="8"/>
        <v>401.60899999999992</v>
      </c>
      <c r="G148" s="97">
        <v>141.56400000000008</v>
      </c>
      <c r="H148" s="100">
        <v>207.30499999999984</v>
      </c>
      <c r="I148" s="104">
        <v>52.740000000000009</v>
      </c>
      <c r="J148" s="102"/>
      <c r="K148" s="102"/>
      <c r="L148" s="102"/>
      <c r="M148" s="102"/>
      <c r="N148" s="102"/>
      <c r="O148" s="102"/>
      <c r="P148" s="102"/>
      <c r="Q148" s="292"/>
      <c r="R148" s="294"/>
    </row>
    <row r="149" spans="1:18" ht="12.75" customHeight="1" x14ac:dyDescent="0.25">
      <c r="A149" s="285">
        <v>2014.08</v>
      </c>
      <c r="B149" s="183">
        <f t="shared" si="6"/>
        <v>502.20200000000006</v>
      </c>
      <c r="C149" s="184">
        <f t="shared" si="7"/>
        <v>115.26500000000004</v>
      </c>
      <c r="D149" s="97">
        <v>64.021999999999991</v>
      </c>
      <c r="E149" s="96">
        <v>51.243000000000052</v>
      </c>
      <c r="F149" s="184">
        <f t="shared" si="8"/>
        <v>386.93700000000001</v>
      </c>
      <c r="G149" s="97">
        <v>144.84699999999998</v>
      </c>
      <c r="H149" s="100">
        <v>213.74700000000007</v>
      </c>
      <c r="I149" s="104">
        <v>28.342999999999961</v>
      </c>
      <c r="J149" s="102"/>
      <c r="K149" s="102"/>
      <c r="L149" s="102"/>
      <c r="M149" s="102"/>
      <c r="N149" s="102"/>
      <c r="O149" s="102"/>
      <c r="P149" s="102"/>
      <c r="Q149" s="292"/>
      <c r="R149" s="294"/>
    </row>
    <row r="150" spans="1:18" ht="12.75" customHeight="1" x14ac:dyDescent="0.25">
      <c r="A150" s="285">
        <v>2014.09</v>
      </c>
      <c r="B150" s="183">
        <f t="shared" si="6"/>
        <v>603.54100000000005</v>
      </c>
      <c r="C150" s="184">
        <f t="shared" si="7"/>
        <v>204.14299999999997</v>
      </c>
      <c r="D150" s="97">
        <v>55.209000000000003</v>
      </c>
      <c r="E150" s="96">
        <v>148.93399999999997</v>
      </c>
      <c r="F150" s="184">
        <f t="shared" si="8"/>
        <v>399.39800000000008</v>
      </c>
      <c r="G150" s="97">
        <v>152.452</v>
      </c>
      <c r="H150" s="100">
        <v>221.47900000000004</v>
      </c>
      <c r="I150" s="104">
        <v>25.467000000000041</v>
      </c>
      <c r="J150" s="102"/>
      <c r="K150" s="102"/>
      <c r="L150" s="102"/>
      <c r="M150" s="102"/>
      <c r="N150" s="102"/>
      <c r="O150" s="102"/>
      <c r="P150" s="102"/>
      <c r="Q150" s="292"/>
      <c r="R150" s="294"/>
    </row>
    <row r="151" spans="1:18" ht="12.75" customHeight="1" x14ac:dyDescent="0.25">
      <c r="A151" s="285">
        <v>2014.1</v>
      </c>
      <c r="B151" s="183">
        <f t="shared" si="6"/>
        <v>548.40599999999995</v>
      </c>
      <c r="C151" s="184">
        <f t="shared" si="7"/>
        <v>124.99899999999991</v>
      </c>
      <c r="D151" s="97">
        <v>64.356999999999971</v>
      </c>
      <c r="E151" s="96">
        <v>60.641999999999939</v>
      </c>
      <c r="F151" s="184">
        <f t="shared" si="8"/>
        <v>423.4070000000001</v>
      </c>
      <c r="G151" s="97">
        <v>163.202</v>
      </c>
      <c r="H151" s="100">
        <v>226.23500000000013</v>
      </c>
      <c r="I151" s="104">
        <v>33.96999999999997</v>
      </c>
      <c r="J151" s="102"/>
      <c r="K151" s="102"/>
      <c r="L151" s="102"/>
      <c r="M151" s="102"/>
      <c r="N151" s="102"/>
      <c r="O151" s="102"/>
      <c r="P151" s="102"/>
      <c r="Q151" s="292"/>
      <c r="R151" s="294"/>
    </row>
    <row r="152" spans="1:18" ht="12.75" customHeight="1" x14ac:dyDescent="0.25">
      <c r="A152" s="285">
        <v>2014.11</v>
      </c>
      <c r="B152" s="183">
        <f t="shared" si="6"/>
        <v>594.00400000000013</v>
      </c>
      <c r="C152" s="184">
        <f t="shared" si="7"/>
        <v>185.30700000000013</v>
      </c>
      <c r="D152" s="97">
        <v>51.305000000000064</v>
      </c>
      <c r="E152" s="96">
        <v>134.00200000000007</v>
      </c>
      <c r="F152" s="184">
        <f t="shared" si="8"/>
        <v>408.697</v>
      </c>
      <c r="G152" s="97">
        <v>155.49600000000009</v>
      </c>
      <c r="H152" s="100">
        <v>231.29199999999992</v>
      </c>
      <c r="I152" s="104">
        <v>21.908999999999992</v>
      </c>
      <c r="J152" s="102"/>
      <c r="K152" s="102"/>
      <c r="L152" s="102"/>
      <c r="M152" s="102"/>
      <c r="N152" s="102"/>
      <c r="O152" s="102"/>
      <c r="P152" s="102"/>
      <c r="Q152" s="292"/>
      <c r="R152" s="294"/>
    </row>
    <row r="153" spans="1:18" ht="12.75" customHeight="1" x14ac:dyDescent="0.25">
      <c r="A153" s="285">
        <v>2014.12</v>
      </c>
      <c r="B153" s="183">
        <f t="shared" si="6"/>
        <v>638.30999999999995</v>
      </c>
      <c r="C153" s="184">
        <f t="shared" si="7"/>
        <v>189.01</v>
      </c>
      <c r="D153" s="97">
        <v>89.210000000000036</v>
      </c>
      <c r="E153" s="96">
        <v>99.799999999999955</v>
      </c>
      <c r="F153" s="184">
        <f t="shared" si="8"/>
        <v>449.3</v>
      </c>
      <c r="G153" s="97">
        <v>201.6</v>
      </c>
      <c r="H153" s="100">
        <v>240.9</v>
      </c>
      <c r="I153" s="104">
        <v>6.8</v>
      </c>
      <c r="J153" s="102"/>
      <c r="K153" s="102"/>
      <c r="L153" s="102"/>
      <c r="M153" s="102"/>
      <c r="N153" s="102"/>
      <c r="O153" s="102"/>
      <c r="P153" s="102"/>
      <c r="Q153" s="292"/>
      <c r="R153" s="294"/>
    </row>
    <row r="154" spans="1:18" ht="12.75" customHeight="1" x14ac:dyDescent="0.25">
      <c r="A154" s="285">
        <v>2015.01</v>
      </c>
      <c r="B154" s="183">
        <f t="shared" si="6"/>
        <v>489.32000000000005</v>
      </c>
      <c r="C154" s="184">
        <f t="shared" si="7"/>
        <v>86.47</v>
      </c>
      <c r="D154" s="97">
        <v>23.94</v>
      </c>
      <c r="E154" s="96">
        <v>62.53</v>
      </c>
      <c r="F154" s="184">
        <f t="shared" si="8"/>
        <v>402.85</v>
      </c>
      <c r="G154" s="97">
        <v>157.62</v>
      </c>
      <c r="H154" s="100">
        <v>231.84</v>
      </c>
      <c r="I154" s="104">
        <v>13.39</v>
      </c>
      <c r="J154" s="102"/>
      <c r="K154" s="102"/>
      <c r="L154" s="102"/>
      <c r="M154" s="102"/>
      <c r="N154" s="102"/>
      <c r="O154" s="102"/>
      <c r="P154" s="102"/>
      <c r="Q154" s="292"/>
      <c r="R154" s="294"/>
    </row>
    <row r="155" spans="1:18" ht="12.75" customHeight="1" x14ac:dyDescent="0.25">
      <c r="A155" s="285">
        <v>2015.02</v>
      </c>
      <c r="B155" s="183">
        <f t="shared" si="6"/>
        <v>749.471</v>
      </c>
      <c r="C155" s="184">
        <f t="shared" si="7"/>
        <v>347.42499999999995</v>
      </c>
      <c r="D155" s="97">
        <v>129.745</v>
      </c>
      <c r="E155" s="96">
        <v>217.67999999999998</v>
      </c>
      <c r="F155" s="184">
        <f t="shared" si="8"/>
        <v>402.04599999999999</v>
      </c>
      <c r="G155" s="97">
        <v>166.767</v>
      </c>
      <c r="H155" s="100">
        <v>222.239</v>
      </c>
      <c r="I155" s="104">
        <v>13.04</v>
      </c>
      <c r="J155" s="102"/>
      <c r="K155" s="102"/>
      <c r="L155" s="102"/>
      <c r="M155" s="102"/>
      <c r="N155" s="102"/>
      <c r="O155" s="102"/>
      <c r="P155" s="102"/>
      <c r="Q155" s="292"/>
      <c r="R155" s="294"/>
    </row>
    <row r="156" spans="1:18" ht="12.75" customHeight="1" x14ac:dyDescent="0.25">
      <c r="A156" s="285">
        <v>2015.03</v>
      </c>
      <c r="B156" s="183">
        <f t="shared" si="6"/>
        <v>538.49900000000002</v>
      </c>
      <c r="C156" s="184">
        <f t="shared" si="7"/>
        <v>168.19499999999999</v>
      </c>
      <c r="D156" s="97">
        <v>66.764999999999986</v>
      </c>
      <c r="E156" s="96">
        <v>101.43</v>
      </c>
      <c r="F156" s="184">
        <f t="shared" si="8"/>
        <v>370.30399999999997</v>
      </c>
      <c r="G156" s="97">
        <v>150.82299999999998</v>
      </c>
      <c r="H156" s="100">
        <v>203.911</v>
      </c>
      <c r="I156" s="104">
        <v>15.57</v>
      </c>
      <c r="J156" s="102"/>
      <c r="K156" s="102"/>
      <c r="L156" s="102"/>
      <c r="M156" s="102"/>
      <c r="N156" s="102"/>
      <c r="O156" s="102"/>
      <c r="P156" s="102"/>
      <c r="Q156" s="292"/>
      <c r="R156" s="294"/>
    </row>
    <row r="157" spans="1:18" ht="12.75" customHeight="1" x14ac:dyDescent="0.25">
      <c r="A157" s="285">
        <v>2015.04</v>
      </c>
      <c r="B157" s="183">
        <f t="shared" si="6"/>
        <v>742.29</v>
      </c>
      <c r="C157" s="184">
        <f t="shared" si="7"/>
        <v>303.74</v>
      </c>
      <c r="D157" s="97">
        <v>89.850000000000023</v>
      </c>
      <c r="E157" s="96">
        <v>213.89</v>
      </c>
      <c r="F157" s="184">
        <f t="shared" si="8"/>
        <v>438.55</v>
      </c>
      <c r="G157" s="97">
        <v>153.07</v>
      </c>
      <c r="H157" s="100">
        <v>230.10000000000002</v>
      </c>
      <c r="I157" s="104">
        <v>55.379999999999995</v>
      </c>
      <c r="J157" s="102"/>
      <c r="K157" s="102"/>
      <c r="L157" s="102"/>
      <c r="M157" s="102"/>
      <c r="N157" s="102"/>
      <c r="O157" s="102"/>
      <c r="P157" s="102"/>
      <c r="Q157" s="292"/>
      <c r="R157" s="294"/>
    </row>
    <row r="158" spans="1:18" ht="12.75" customHeight="1" x14ac:dyDescent="0.25">
      <c r="A158" s="285">
        <v>2015.05</v>
      </c>
      <c r="B158" s="183">
        <f t="shared" si="6"/>
        <v>657.2700000000001</v>
      </c>
      <c r="C158" s="184">
        <f t="shared" si="7"/>
        <v>155.62</v>
      </c>
      <c r="D158" s="97">
        <v>68.769999999999982</v>
      </c>
      <c r="E158" s="96">
        <v>86.850000000000023</v>
      </c>
      <c r="F158" s="184">
        <f t="shared" si="8"/>
        <v>501.65000000000009</v>
      </c>
      <c r="G158" s="97">
        <v>171.17000000000007</v>
      </c>
      <c r="H158" s="100">
        <v>287.08000000000004</v>
      </c>
      <c r="I158" s="104">
        <v>43.400000000000006</v>
      </c>
      <c r="J158" s="102"/>
      <c r="K158" s="102"/>
      <c r="L158" s="102"/>
      <c r="M158" s="102"/>
      <c r="N158" s="102"/>
      <c r="O158" s="102"/>
      <c r="P158" s="102"/>
      <c r="Q158" s="292"/>
      <c r="R158" s="294"/>
    </row>
    <row r="159" spans="1:18" ht="12.75" customHeight="1" x14ac:dyDescent="0.25">
      <c r="A159" s="285">
        <v>2015.06</v>
      </c>
      <c r="B159" s="183">
        <f t="shared" si="6"/>
        <v>874.11999999999989</v>
      </c>
      <c r="C159" s="184">
        <f t="shared" si="7"/>
        <v>332.38</v>
      </c>
      <c r="D159" s="97">
        <v>96.840000000000032</v>
      </c>
      <c r="E159" s="96">
        <v>235.53999999999996</v>
      </c>
      <c r="F159" s="184">
        <f t="shared" si="8"/>
        <v>541.7399999999999</v>
      </c>
      <c r="G159" s="97">
        <v>183.58999999999992</v>
      </c>
      <c r="H159" s="100">
        <v>290.77</v>
      </c>
      <c r="I159" s="104">
        <v>67.38</v>
      </c>
      <c r="J159" s="102"/>
      <c r="K159" s="102"/>
      <c r="L159" s="102"/>
      <c r="M159" s="102"/>
      <c r="N159" s="102"/>
      <c r="O159" s="102"/>
      <c r="P159" s="102"/>
      <c r="Q159" s="292"/>
      <c r="R159" s="294"/>
    </row>
    <row r="160" spans="1:18" ht="12.75" customHeight="1" x14ac:dyDescent="0.25">
      <c r="A160" s="285">
        <v>2015.07</v>
      </c>
      <c r="B160" s="183">
        <f t="shared" si="6"/>
        <v>680.68000000000006</v>
      </c>
      <c r="C160" s="184">
        <f t="shared" si="7"/>
        <v>169.68</v>
      </c>
      <c r="D160" s="97">
        <v>71.869999999999948</v>
      </c>
      <c r="E160" s="96">
        <v>97.810000000000059</v>
      </c>
      <c r="F160" s="184">
        <f t="shared" si="8"/>
        <v>511</v>
      </c>
      <c r="G160" s="97">
        <v>183.11000000000013</v>
      </c>
      <c r="H160" s="100">
        <v>260.58999999999992</v>
      </c>
      <c r="I160" s="104">
        <v>67.299999999999983</v>
      </c>
      <c r="J160" s="102"/>
      <c r="K160" s="102"/>
      <c r="L160" s="102"/>
      <c r="M160" s="102"/>
      <c r="N160" s="102"/>
      <c r="O160" s="102"/>
      <c r="P160" s="102"/>
      <c r="Q160" s="292"/>
      <c r="R160" s="294"/>
    </row>
    <row r="161" spans="1:18" ht="12.75" customHeight="1" x14ac:dyDescent="0.25">
      <c r="A161" s="285">
        <v>2015.08</v>
      </c>
      <c r="B161" s="183">
        <f t="shared" si="6"/>
        <v>671.86</v>
      </c>
      <c r="C161" s="184">
        <f t="shared" si="7"/>
        <v>166.97000000000014</v>
      </c>
      <c r="D161" s="97">
        <v>86.810000000000059</v>
      </c>
      <c r="E161" s="96">
        <v>80.160000000000082</v>
      </c>
      <c r="F161" s="184">
        <f t="shared" si="8"/>
        <v>504.88999999999987</v>
      </c>
      <c r="G161" s="97">
        <v>191.65999999999985</v>
      </c>
      <c r="H161" s="100">
        <v>278.77</v>
      </c>
      <c r="I161" s="104">
        <v>34.460000000000036</v>
      </c>
      <c r="J161" s="102"/>
      <c r="K161" s="102"/>
      <c r="L161" s="102"/>
      <c r="M161" s="102"/>
      <c r="N161" s="102"/>
      <c r="O161" s="102"/>
      <c r="P161" s="102"/>
      <c r="Q161" s="292"/>
      <c r="R161" s="294"/>
    </row>
    <row r="162" spans="1:18" ht="12.75" customHeight="1" x14ac:dyDescent="0.25">
      <c r="A162" s="285">
        <v>2015.09</v>
      </c>
      <c r="B162" s="183">
        <f t="shared" si="6"/>
        <v>774.46999999999969</v>
      </c>
      <c r="C162" s="184">
        <f t="shared" si="7"/>
        <v>280.13999999999987</v>
      </c>
      <c r="D162" s="97">
        <v>68.990000000000009</v>
      </c>
      <c r="E162" s="96">
        <v>211.14999999999986</v>
      </c>
      <c r="F162" s="184">
        <f t="shared" si="8"/>
        <v>494.32999999999981</v>
      </c>
      <c r="G162" s="97">
        <v>191.74</v>
      </c>
      <c r="H162" s="100">
        <v>279.93999999999983</v>
      </c>
      <c r="I162" s="104">
        <v>22.649999999999977</v>
      </c>
      <c r="J162" s="102"/>
      <c r="K162" s="102"/>
      <c r="L162" s="102"/>
      <c r="M162" s="102"/>
      <c r="N162" s="102"/>
      <c r="O162" s="102"/>
      <c r="P162" s="102"/>
      <c r="Q162" s="292"/>
      <c r="R162" s="294"/>
    </row>
    <row r="163" spans="1:18" ht="12.75" customHeight="1" x14ac:dyDescent="0.25">
      <c r="A163" s="285">
        <v>2015.1</v>
      </c>
      <c r="B163" s="183">
        <f t="shared" si="6"/>
        <v>677.53000000000031</v>
      </c>
      <c r="C163" s="184">
        <f t="shared" si="7"/>
        <v>175.25000000000011</v>
      </c>
      <c r="D163" s="97">
        <v>85.889999999999986</v>
      </c>
      <c r="E163" s="96">
        <v>89.360000000000127</v>
      </c>
      <c r="F163" s="184">
        <f t="shared" si="8"/>
        <v>502.2800000000002</v>
      </c>
      <c r="G163" s="97">
        <v>184.79999999999995</v>
      </c>
      <c r="H163" s="100">
        <v>289.24000000000024</v>
      </c>
      <c r="I163" s="104">
        <v>28.240000000000009</v>
      </c>
      <c r="J163" s="102"/>
      <c r="K163" s="102"/>
      <c r="L163" s="102"/>
      <c r="M163" s="102"/>
      <c r="N163" s="102"/>
      <c r="O163" s="102"/>
      <c r="P163" s="102"/>
      <c r="Q163" s="292"/>
      <c r="R163" s="294"/>
    </row>
    <row r="164" spans="1:18" ht="12.75" customHeight="1" x14ac:dyDescent="0.25">
      <c r="A164" s="285">
        <v>2015.11</v>
      </c>
      <c r="B164" s="183">
        <f t="shared" si="6"/>
        <v>760</v>
      </c>
      <c r="C164" s="184">
        <f t="shared" si="7"/>
        <v>274.70999999999981</v>
      </c>
      <c r="D164" s="97">
        <v>66.299999999999955</v>
      </c>
      <c r="E164" s="96">
        <v>208.40999999999985</v>
      </c>
      <c r="F164" s="184">
        <f t="shared" si="8"/>
        <v>485.29000000000013</v>
      </c>
      <c r="G164" s="97">
        <v>183.20000000000005</v>
      </c>
      <c r="H164" s="100">
        <v>284.92000000000007</v>
      </c>
      <c r="I164" s="104">
        <v>17.170000000000016</v>
      </c>
      <c r="J164" s="102"/>
      <c r="K164" s="102"/>
      <c r="L164" s="102"/>
      <c r="M164" s="102"/>
      <c r="N164" s="102"/>
      <c r="O164" s="102"/>
      <c r="P164" s="102"/>
      <c r="Q164" s="292"/>
      <c r="R164" s="294"/>
    </row>
    <row r="165" spans="1:18" ht="12.75" customHeight="1" x14ac:dyDescent="0.25">
      <c r="A165" s="285">
        <v>2015.12</v>
      </c>
      <c r="B165" s="183">
        <f t="shared" si="6"/>
        <v>916.58000000000015</v>
      </c>
      <c r="C165" s="184">
        <f t="shared" si="7"/>
        <v>243.65000000000009</v>
      </c>
      <c r="D165" s="97">
        <v>90.980000000000018</v>
      </c>
      <c r="E165" s="96">
        <v>152.67000000000007</v>
      </c>
      <c r="F165" s="184">
        <f t="shared" si="8"/>
        <v>672.93000000000006</v>
      </c>
      <c r="G165" s="97">
        <v>217.93000000000006</v>
      </c>
      <c r="H165" s="100">
        <v>425.80999999999995</v>
      </c>
      <c r="I165" s="104">
        <v>29.189999999999998</v>
      </c>
      <c r="J165" s="102"/>
      <c r="K165" s="102"/>
      <c r="L165" s="102"/>
      <c r="M165" s="102"/>
      <c r="N165" s="102"/>
      <c r="O165" s="102"/>
      <c r="P165" s="102"/>
      <c r="Q165" s="292"/>
      <c r="R165" s="294"/>
    </row>
    <row r="166" spans="1:18" ht="12.75" customHeight="1" x14ac:dyDescent="0.25">
      <c r="A166" s="285">
        <v>2016.01</v>
      </c>
      <c r="B166" s="183">
        <f t="shared" si="6"/>
        <v>813.03</v>
      </c>
      <c r="C166" s="184">
        <f t="shared" si="7"/>
        <v>124.68</v>
      </c>
      <c r="D166" s="97">
        <v>37.630000000000003</v>
      </c>
      <c r="E166" s="96">
        <v>87.05</v>
      </c>
      <c r="F166" s="184">
        <f t="shared" si="8"/>
        <v>688.35</v>
      </c>
      <c r="G166" s="97">
        <v>208.92</v>
      </c>
      <c r="H166" s="100">
        <v>428.22</v>
      </c>
      <c r="I166" s="104">
        <v>36.979999999999997</v>
      </c>
      <c r="J166" s="103">
        <v>14.23</v>
      </c>
      <c r="K166" s="102"/>
      <c r="L166" s="102"/>
      <c r="M166" s="102"/>
      <c r="N166" s="102"/>
      <c r="O166" s="102"/>
      <c r="P166" s="102"/>
      <c r="Q166" s="292"/>
      <c r="R166" s="294"/>
    </row>
    <row r="167" spans="1:18" ht="12.75" customHeight="1" x14ac:dyDescent="0.25">
      <c r="A167" s="285">
        <v>2016.02</v>
      </c>
      <c r="B167" s="183">
        <f t="shared" si="6"/>
        <v>1129.2599999999998</v>
      </c>
      <c r="C167" s="184">
        <f t="shared" si="7"/>
        <v>517.07999999999993</v>
      </c>
      <c r="D167" s="97">
        <v>203.43</v>
      </c>
      <c r="E167" s="96">
        <v>313.64999999999998</v>
      </c>
      <c r="F167" s="184">
        <f t="shared" si="8"/>
        <v>612.17999999999995</v>
      </c>
      <c r="G167" s="97">
        <v>218.26</v>
      </c>
      <c r="H167" s="100">
        <v>351.27</v>
      </c>
      <c r="I167" s="104">
        <v>25.17</v>
      </c>
      <c r="J167" s="104">
        <v>17.48</v>
      </c>
      <c r="K167" s="102"/>
      <c r="L167" s="102"/>
      <c r="M167" s="102"/>
      <c r="N167" s="102"/>
      <c r="O167" s="102"/>
      <c r="P167" s="102"/>
      <c r="Q167" s="292"/>
      <c r="R167" s="294"/>
    </row>
    <row r="168" spans="1:18" ht="12.75" customHeight="1" x14ac:dyDescent="0.25">
      <c r="A168" s="285">
        <v>2016.03</v>
      </c>
      <c r="B168" s="183">
        <f t="shared" si="6"/>
        <v>965.79000000000008</v>
      </c>
      <c r="C168" s="184">
        <f t="shared" si="7"/>
        <v>248.03000000000009</v>
      </c>
      <c r="D168" s="97">
        <v>99.410000000000025</v>
      </c>
      <c r="E168" s="96">
        <v>148.62000000000006</v>
      </c>
      <c r="F168" s="184">
        <f t="shared" si="8"/>
        <v>717.76</v>
      </c>
      <c r="G168" s="97">
        <v>235</v>
      </c>
      <c r="H168" s="100">
        <v>358.03999999999996</v>
      </c>
      <c r="I168" s="104">
        <v>87.52</v>
      </c>
      <c r="J168" s="104">
        <v>37.199999999999996</v>
      </c>
      <c r="K168" s="102"/>
      <c r="L168" s="102"/>
      <c r="M168" s="102"/>
      <c r="N168" s="102"/>
      <c r="O168" s="102"/>
      <c r="P168" s="102"/>
      <c r="Q168" s="292"/>
      <c r="R168" s="294"/>
    </row>
    <row r="169" spans="1:18" ht="12.75" customHeight="1" x14ac:dyDescent="0.25">
      <c r="A169" s="285">
        <v>2016.04</v>
      </c>
      <c r="B169" s="183">
        <f t="shared" si="6"/>
        <v>1241.6199999999999</v>
      </c>
      <c r="C169" s="184">
        <f t="shared" si="7"/>
        <v>428.21999999999997</v>
      </c>
      <c r="D169" s="97">
        <v>128.94999999999999</v>
      </c>
      <c r="E169" s="96">
        <v>299.27</v>
      </c>
      <c r="F169" s="184">
        <f t="shared" si="8"/>
        <v>813.39999999999986</v>
      </c>
      <c r="G169" s="97">
        <v>254.99999999999989</v>
      </c>
      <c r="H169" s="100">
        <v>432.28</v>
      </c>
      <c r="I169" s="104">
        <v>92.91</v>
      </c>
      <c r="J169" s="104">
        <v>33.210000000000008</v>
      </c>
      <c r="K169" s="102"/>
      <c r="L169" s="102"/>
      <c r="M169" s="102"/>
      <c r="N169" s="102"/>
      <c r="O169" s="102"/>
      <c r="P169" s="102"/>
      <c r="Q169" s="292"/>
      <c r="R169" s="294"/>
    </row>
    <row r="170" spans="1:18" ht="12.75" customHeight="1" x14ac:dyDescent="0.25">
      <c r="A170" s="285">
        <v>2016.05</v>
      </c>
      <c r="B170" s="183">
        <f t="shared" si="6"/>
        <v>1028.1800000000003</v>
      </c>
      <c r="C170" s="184">
        <f t="shared" si="7"/>
        <v>213.39999999999992</v>
      </c>
      <c r="D170" s="97">
        <v>83.759999999999934</v>
      </c>
      <c r="E170" s="96">
        <v>129.63999999999999</v>
      </c>
      <c r="F170" s="184">
        <f t="shared" si="8"/>
        <v>814.78000000000043</v>
      </c>
      <c r="G170" s="97">
        <v>253.84000000000015</v>
      </c>
      <c r="H170" s="100">
        <v>473.98000000000025</v>
      </c>
      <c r="I170" s="104">
        <v>61.099999999999994</v>
      </c>
      <c r="J170" s="104">
        <v>25.86</v>
      </c>
      <c r="K170" s="102"/>
      <c r="L170" s="102"/>
      <c r="M170" s="102"/>
      <c r="N170" s="102"/>
      <c r="O170" s="102"/>
      <c r="P170" s="102"/>
      <c r="Q170" s="292"/>
      <c r="R170" s="294"/>
    </row>
    <row r="171" spans="1:18" ht="12.75" customHeight="1" x14ac:dyDescent="0.25">
      <c r="A171" s="285">
        <v>2016.06</v>
      </c>
      <c r="B171" s="183">
        <f t="shared" si="6"/>
        <v>1171.9899999999998</v>
      </c>
      <c r="C171" s="184">
        <f t="shared" si="7"/>
        <v>413.46999999999991</v>
      </c>
      <c r="D171" s="97">
        <v>120.85000000000002</v>
      </c>
      <c r="E171" s="96">
        <v>292.61999999999989</v>
      </c>
      <c r="F171" s="184">
        <f t="shared" si="8"/>
        <v>758.52</v>
      </c>
      <c r="G171" s="97">
        <v>271.02999999999997</v>
      </c>
      <c r="H171" s="100">
        <v>424.53999999999996</v>
      </c>
      <c r="I171" s="104">
        <v>36.879999999999995</v>
      </c>
      <c r="J171" s="104">
        <v>26.070000000000007</v>
      </c>
      <c r="K171" s="102"/>
      <c r="L171" s="102"/>
      <c r="M171" s="102"/>
      <c r="N171" s="102"/>
      <c r="O171" s="102"/>
      <c r="P171" s="102"/>
      <c r="Q171" s="292"/>
      <c r="R171" s="294"/>
    </row>
    <row r="172" spans="1:18" ht="12.75" customHeight="1" x14ac:dyDescent="0.25">
      <c r="A172" s="285">
        <v>2016.07</v>
      </c>
      <c r="B172" s="183">
        <f t="shared" si="6"/>
        <v>1019.3199999999998</v>
      </c>
      <c r="C172" s="184">
        <f t="shared" si="7"/>
        <v>213.42000000000007</v>
      </c>
      <c r="D172" s="97">
        <v>90.730000000000018</v>
      </c>
      <c r="E172" s="96">
        <v>122.69000000000005</v>
      </c>
      <c r="F172" s="184">
        <f t="shared" si="8"/>
        <v>805.89999999999975</v>
      </c>
      <c r="G172" s="97">
        <v>285.33999999999992</v>
      </c>
      <c r="H172" s="100">
        <v>438.23999999999978</v>
      </c>
      <c r="I172" s="104">
        <v>56.640000000000043</v>
      </c>
      <c r="J172" s="104">
        <v>25.679999999999978</v>
      </c>
      <c r="K172" s="102"/>
      <c r="L172" s="102"/>
      <c r="M172" s="102"/>
      <c r="N172" s="102"/>
      <c r="O172" s="102"/>
      <c r="P172" s="102"/>
      <c r="Q172" s="292"/>
      <c r="R172" s="294"/>
    </row>
    <row r="173" spans="1:18" ht="12.75" customHeight="1" x14ac:dyDescent="0.25">
      <c r="A173" s="285">
        <v>2016.08</v>
      </c>
      <c r="B173" s="183">
        <f t="shared" si="6"/>
        <v>1083.1600000000003</v>
      </c>
      <c r="C173" s="184">
        <f t="shared" si="7"/>
        <v>274.52999999999997</v>
      </c>
      <c r="D173" s="97">
        <v>146.47000000000003</v>
      </c>
      <c r="E173" s="96">
        <v>128.05999999999995</v>
      </c>
      <c r="F173" s="184">
        <f t="shared" si="8"/>
        <v>808.63000000000022</v>
      </c>
      <c r="G173" s="97">
        <v>272.52</v>
      </c>
      <c r="H173" s="100">
        <v>456.22000000000025</v>
      </c>
      <c r="I173" s="104">
        <v>33.389999999999986</v>
      </c>
      <c r="J173" s="104">
        <v>46.5</v>
      </c>
      <c r="K173" s="102"/>
      <c r="L173" s="102"/>
      <c r="M173" s="102"/>
      <c r="N173" s="102"/>
      <c r="O173" s="102"/>
      <c r="P173" s="102"/>
      <c r="Q173" s="292"/>
      <c r="R173" s="294"/>
    </row>
    <row r="174" spans="1:18" ht="12.75" customHeight="1" x14ac:dyDescent="0.25">
      <c r="A174" s="285">
        <v>2016.09</v>
      </c>
      <c r="B174" s="183">
        <f t="shared" si="6"/>
        <v>1195.6599999999996</v>
      </c>
      <c r="C174" s="184">
        <f t="shared" si="7"/>
        <v>399.90000000000009</v>
      </c>
      <c r="D174" s="97">
        <v>91.289999999999964</v>
      </c>
      <c r="E174" s="96">
        <v>308.61000000000013</v>
      </c>
      <c r="F174" s="184">
        <f t="shared" si="8"/>
        <v>795.75999999999954</v>
      </c>
      <c r="G174" s="97">
        <v>292.98</v>
      </c>
      <c r="H174" s="100">
        <v>434.99999999999955</v>
      </c>
      <c r="I174" s="104">
        <v>38.800000000000011</v>
      </c>
      <c r="J174" s="104">
        <v>28.980000000000018</v>
      </c>
      <c r="K174" s="102"/>
      <c r="L174" s="102"/>
      <c r="M174" s="102"/>
      <c r="N174" s="102"/>
      <c r="O174" s="102"/>
      <c r="P174" s="102"/>
      <c r="Q174" s="292"/>
      <c r="R174" s="294"/>
    </row>
    <row r="175" spans="1:18" ht="12.75" customHeight="1" x14ac:dyDescent="0.25">
      <c r="A175" s="285">
        <v>2016.1</v>
      </c>
      <c r="B175" s="183">
        <f t="shared" si="6"/>
        <v>1049.3900000000003</v>
      </c>
      <c r="C175" s="184">
        <f t="shared" si="7"/>
        <v>249.3900000000001</v>
      </c>
      <c r="D175" s="97">
        <v>128.88000000000011</v>
      </c>
      <c r="E175" s="96">
        <v>120.50999999999999</v>
      </c>
      <c r="F175" s="184">
        <f t="shared" si="8"/>
        <v>800.00000000000011</v>
      </c>
      <c r="G175" s="97">
        <v>278.13000000000011</v>
      </c>
      <c r="H175" s="100">
        <v>460.67000000000007</v>
      </c>
      <c r="I175" s="104">
        <v>32.839999999999975</v>
      </c>
      <c r="J175" s="104">
        <v>28.359999999999985</v>
      </c>
      <c r="K175" s="102"/>
      <c r="L175" s="102"/>
      <c r="M175" s="102"/>
      <c r="N175" s="102"/>
      <c r="O175" s="102"/>
      <c r="P175" s="102"/>
      <c r="Q175" s="292"/>
      <c r="R175" s="294"/>
    </row>
    <row r="176" spans="1:18" ht="12.75" customHeight="1" x14ac:dyDescent="0.25">
      <c r="A176" s="285">
        <v>2016.11</v>
      </c>
      <c r="B176" s="183">
        <f t="shared" si="6"/>
        <v>1240.7999999999993</v>
      </c>
      <c r="C176" s="184">
        <f t="shared" si="7"/>
        <v>377.59999999999968</v>
      </c>
      <c r="D176" s="97">
        <v>91.079999999999927</v>
      </c>
      <c r="E176" s="96">
        <v>286.51999999999975</v>
      </c>
      <c r="F176" s="184">
        <f t="shared" si="8"/>
        <v>863.19999999999959</v>
      </c>
      <c r="G176" s="97">
        <v>296.94999999999982</v>
      </c>
      <c r="H176" s="100">
        <v>507.48999999999978</v>
      </c>
      <c r="I176" s="104">
        <v>30.569999999999993</v>
      </c>
      <c r="J176" s="104">
        <v>28.189999999999998</v>
      </c>
      <c r="K176" s="102"/>
      <c r="L176" s="102"/>
      <c r="M176" s="102"/>
      <c r="N176" s="102"/>
      <c r="O176" s="102"/>
      <c r="P176" s="102"/>
      <c r="Q176" s="292"/>
      <c r="R176" s="294"/>
    </row>
    <row r="177" spans="1:18" ht="12.75" customHeight="1" x14ac:dyDescent="0.25">
      <c r="A177" s="285">
        <v>2016.12</v>
      </c>
      <c r="B177" s="183">
        <f t="shared" si="6"/>
        <v>993.53</v>
      </c>
      <c r="C177" s="184">
        <f t="shared" si="7"/>
        <v>359.22000000000048</v>
      </c>
      <c r="D177" s="97">
        <v>133.20000000000005</v>
      </c>
      <c r="E177" s="96">
        <v>226.02000000000044</v>
      </c>
      <c r="F177" s="184">
        <f t="shared" si="8"/>
        <v>634.30999999999949</v>
      </c>
      <c r="G177" s="97">
        <v>216.15999999999985</v>
      </c>
      <c r="H177" s="100">
        <v>358.47999999999956</v>
      </c>
      <c r="I177" s="104">
        <v>19.420000000000016</v>
      </c>
      <c r="J177" s="104">
        <v>40.25</v>
      </c>
      <c r="K177" s="102"/>
      <c r="L177" s="102"/>
      <c r="M177" s="102"/>
      <c r="N177" s="102"/>
      <c r="O177" s="102"/>
      <c r="P177" s="102"/>
      <c r="Q177" s="292"/>
      <c r="R177" s="294"/>
    </row>
    <row r="178" spans="1:18" ht="12.75" customHeight="1" x14ac:dyDescent="0.25">
      <c r="A178" s="285">
        <v>2017.01</v>
      </c>
      <c r="B178" s="183">
        <f t="shared" si="6"/>
        <v>1146.51</v>
      </c>
      <c r="C178" s="184">
        <f t="shared" si="7"/>
        <v>226.32999999999998</v>
      </c>
      <c r="D178" s="97">
        <v>70.77</v>
      </c>
      <c r="E178" s="96">
        <v>155.56</v>
      </c>
      <c r="F178" s="184">
        <f t="shared" si="8"/>
        <v>920.18</v>
      </c>
      <c r="G178" s="97">
        <v>319.99</v>
      </c>
      <c r="H178" s="100">
        <v>516.25</v>
      </c>
      <c r="I178" s="104">
        <v>44.67</v>
      </c>
      <c r="J178" s="104">
        <v>39.270000000000003</v>
      </c>
      <c r="K178" s="102"/>
      <c r="L178" s="102"/>
      <c r="M178" s="102"/>
      <c r="N178" s="102"/>
      <c r="O178" s="102"/>
      <c r="P178" s="102"/>
      <c r="Q178" s="292"/>
      <c r="R178" s="294"/>
    </row>
    <row r="179" spans="1:18" ht="12.75" customHeight="1" x14ac:dyDescent="0.25">
      <c r="A179" s="285">
        <v>2017.02</v>
      </c>
      <c r="B179" s="183">
        <f t="shared" si="6"/>
        <v>1645.0700000000002</v>
      </c>
      <c r="C179" s="184">
        <f t="shared" si="7"/>
        <v>769.11000000000013</v>
      </c>
      <c r="D179" s="97">
        <v>292.48</v>
      </c>
      <c r="E179" s="96">
        <v>476.63000000000005</v>
      </c>
      <c r="F179" s="184">
        <f t="shared" si="8"/>
        <v>875.95999999999992</v>
      </c>
      <c r="G179" s="97">
        <v>340.05999999999995</v>
      </c>
      <c r="H179" s="100">
        <v>454.34000000000003</v>
      </c>
      <c r="I179" s="104">
        <v>42.289999999999992</v>
      </c>
      <c r="J179" s="104">
        <v>39.270000000000003</v>
      </c>
      <c r="K179" s="102"/>
      <c r="L179" s="102"/>
      <c r="M179" s="102"/>
      <c r="N179" s="102"/>
      <c r="O179" s="102"/>
      <c r="P179" s="102"/>
      <c r="Q179" s="292"/>
      <c r="R179" s="294"/>
    </row>
    <row r="180" spans="1:18" ht="12.75" customHeight="1" x14ac:dyDescent="0.25">
      <c r="A180" s="285">
        <v>2017.03</v>
      </c>
      <c r="B180" s="183">
        <f t="shared" si="6"/>
        <v>1104.7199999999998</v>
      </c>
      <c r="C180" s="184">
        <f t="shared" si="7"/>
        <v>298.6099999999999</v>
      </c>
      <c r="D180" s="97">
        <v>103.37</v>
      </c>
      <c r="E180" s="96">
        <v>195.2399999999999</v>
      </c>
      <c r="F180" s="184">
        <f t="shared" si="8"/>
        <v>806.11</v>
      </c>
      <c r="G180" s="97">
        <v>299.03000000000009</v>
      </c>
      <c r="H180" s="100">
        <v>433.7399999999999</v>
      </c>
      <c r="I180" s="104">
        <v>32.960000000000008</v>
      </c>
      <c r="J180" s="104">
        <v>39.269999999999996</v>
      </c>
      <c r="K180" s="102"/>
      <c r="L180" s="102"/>
      <c r="M180" s="103">
        <v>1.1100000000000001</v>
      </c>
      <c r="N180" s="102"/>
      <c r="O180" s="102"/>
      <c r="P180" s="102"/>
      <c r="Q180" s="292"/>
      <c r="R180" s="294"/>
    </row>
    <row r="181" spans="1:18" ht="12.75" customHeight="1" x14ac:dyDescent="0.25">
      <c r="A181" s="285">
        <v>2017.04</v>
      </c>
      <c r="B181" s="183">
        <f t="shared" si="6"/>
        <v>1285.3800000000001</v>
      </c>
      <c r="C181" s="184">
        <f t="shared" si="7"/>
        <v>507.16000000000008</v>
      </c>
      <c r="D181" s="97">
        <v>152.68999999999994</v>
      </c>
      <c r="E181" s="96">
        <v>354.47000000000014</v>
      </c>
      <c r="F181" s="184">
        <f t="shared" si="8"/>
        <v>778.22000000000014</v>
      </c>
      <c r="G181" s="97">
        <v>276.42999999999995</v>
      </c>
      <c r="H181" s="100">
        <v>471.35000000000014</v>
      </c>
      <c r="I181" s="104">
        <v>29.08</v>
      </c>
      <c r="J181" s="104">
        <v>0</v>
      </c>
      <c r="K181" s="102"/>
      <c r="L181" s="102"/>
      <c r="M181" s="104">
        <v>1.36</v>
      </c>
      <c r="N181" s="102"/>
      <c r="O181" s="102"/>
      <c r="P181" s="102"/>
      <c r="Q181" s="292"/>
      <c r="R181" s="294"/>
    </row>
    <row r="182" spans="1:18" ht="12.75" customHeight="1" x14ac:dyDescent="0.25">
      <c r="A182" s="285">
        <v>2017.05</v>
      </c>
      <c r="B182" s="183">
        <f t="shared" si="6"/>
        <v>1315.1000000000001</v>
      </c>
      <c r="C182" s="184">
        <f t="shared" si="7"/>
        <v>298.49999999999989</v>
      </c>
      <c r="D182" s="97">
        <v>115.81000000000006</v>
      </c>
      <c r="E182" s="96">
        <v>182.68999999999983</v>
      </c>
      <c r="F182" s="184">
        <f t="shared" si="8"/>
        <v>1016.6000000000003</v>
      </c>
      <c r="G182" s="97">
        <v>302.40000000000009</v>
      </c>
      <c r="H182" s="100">
        <v>557.91000000000008</v>
      </c>
      <c r="I182" s="104">
        <v>75.47999999999999</v>
      </c>
      <c r="J182" s="104">
        <v>79.19</v>
      </c>
      <c r="K182" s="102"/>
      <c r="L182" s="102"/>
      <c r="M182" s="104">
        <v>1.62</v>
      </c>
      <c r="N182" s="102"/>
      <c r="O182" s="102"/>
      <c r="P182" s="102"/>
      <c r="Q182" s="292"/>
      <c r="R182" s="294"/>
    </row>
    <row r="183" spans="1:18" ht="12.75" customHeight="1" x14ac:dyDescent="0.25">
      <c r="A183" s="285">
        <v>2017.06</v>
      </c>
      <c r="B183" s="183">
        <f t="shared" si="6"/>
        <v>1648.3700000000001</v>
      </c>
      <c r="C183" s="184">
        <f t="shared" si="7"/>
        <v>558.12000000000012</v>
      </c>
      <c r="D183" s="97">
        <v>170.76999999999998</v>
      </c>
      <c r="E183" s="96">
        <v>387.35000000000014</v>
      </c>
      <c r="F183" s="184">
        <f t="shared" si="8"/>
        <v>1090.25</v>
      </c>
      <c r="G183" s="97">
        <v>330.63999999999987</v>
      </c>
      <c r="H183" s="100">
        <v>616.5</v>
      </c>
      <c r="I183" s="104">
        <v>80.299999999999983</v>
      </c>
      <c r="J183" s="104">
        <v>48.69</v>
      </c>
      <c r="K183" s="102"/>
      <c r="L183" s="102"/>
      <c r="M183" s="104">
        <v>3.74</v>
      </c>
      <c r="N183" s="103">
        <v>10.38</v>
      </c>
      <c r="O183" s="102"/>
      <c r="P183" s="102"/>
      <c r="Q183" s="292"/>
      <c r="R183" s="294"/>
    </row>
    <row r="184" spans="1:18" ht="12.75" customHeight="1" x14ac:dyDescent="0.25">
      <c r="A184" s="285">
        <v>2017.07</v>
      </c>
      <c r="B184" s="183">
        <f t="shared" si="6"/>
        <v>1353.05</v>
      </c>
      <c r="C184" s="184">
        <f t="shared" si="7"/>
        <v>314.78999999999996</v>
      </c>
      <c r="D184" s="97">
        <v>115.50999999999999</v>
      </c>
      <c r="E184" s="96">
        <v>199.27999999999997</v>
      </c>
      <c r="F184" s="184">
        <f t="shared" si="8"/>
        <v>1038.26</v>
      </c>
      <c r="G184" s="97">
        <v>356.04000000000019</v>
      </c>
      <c r="H184" s="100">
        <v>581.58999999999969</v>
      </c>
      <c r="I184" s="104">
        <v>34.090000000000032</v>
      </c>
      <c r="J184" s="104">
        <v>44.220000000000027</v>
      </c>
      <c r="K184" s="102"/>
      <c r="L184" s="102"/>
      <c r="M184" s="104">
        <v>3.74</v>
      </c>
      <c r="N184" s="104">
        <v>18.579999999999998</v>
      </c>
      <c r="O184" s="102"/>
      <c r="P184" s="102"/>
      <c r="Q184" s="292"/>
      <c r="R184" s="294"/>
    </row>
    <row r="185" spans="1:18" ht="12.75" customHeight="1" x14ac:dyDescent="0.25">
      <c r="A185" s="285">
        <v>2017.08</v>
      </c>
      <c r="B185" s="183">
        <f t="shared" si="6"/>
        <v>1429.6699999999992</v>
      </c>
      <c r="C185" s="184">
        <f t="shared" si="7"/>
        <v>339.93999999999971</v>
      </c>
      <c r="D185" s="97">
        <v>169.66999999999996</v>
      </c>
      <c r="E185" s="96">
        <v>170.26999999999975</v>
      </c>
      <c r="F185" s="184">
        <f t="shared" si="8"/>
        <v>1089.7299999999993</v>
      </c>
      <c r="G185" s="97">
        <v>365.10999999999967</v>
      </c>
      <c r="H185" s="100">
        <v>599.42999999999984</v>
      </c>
      <c r="I185" s="104">
        <v>62.279999999999973</v>
      </c>
      <c r="J185" s="104">
        <v>40.589999999999975</v>
      </c>
      <c r="K185" s="102"/>
      <c r="L185" s="102"/>
      <c r="M185" s="104">
        <v>3.74</v>
      </c>
      <c r="N185" s="104">
        <v>18.579999999999998</v>
      </c>
      <c r="O185" s="102"/>
      <c r="P185" s="102"/>
      <c r="Q185" s="292"/>
      <c r="R185" s="294"/>
    </row>
    <row r="186" spans="1:18" ht="12.75" customHeight="1" x14ac:dyDescent="0.25">
      <c r="A186" s="285">
        <v>2017.09</v>
      </c>
      <c r="B186" s="183">
        <f t="shared" si="6"/>
        <v>1587.2900000000004</v>
      </c>
      <c r="C186" s="184">
        <f t="shared" si="7"/>
        <v>475.52000000000021</v>
      </c>
      <c r="D186" s="97">
        <v>129.58000000000015</v>
      </c>
      <c r="E186" s="96">
        <v>345.94000000000005</v>
      </c>
      <c r="F186" s="184">
        <f t="shared" si="8"/>
        <v>1111.7700000000002</v>
      </c>
      <c r="G186" s="97">
        <v>370.72000000000025</v>
      </c>
      <c r="H186" s="100">
        <v>618.61999999999989</v>
      </c>
      <c r="I186" s="104">
        <v>53.44</v>
      </c>
      <c r="J186" s="104">
        <v>42.990000000000009</v>
      </c>
      <c r="K186" s="102"/>
      <c r="L186" s="102"/>
      <c r="M186" s="104">
        <v>3.74</v>
      </c>
      <c r="N186" s="104">
        <v>22.26</v>
      </c>
      <c r="O186" s="102"/>
      <c r="P186" s="102"/>
      <c r="Q186" s="292"/>
      <c r="R186" s="294"/>
    </row>
    <row r="187" spans="1:18" ht="12.75" customHeight="1" x14ac:dyDescent="0.25">
      <c r="A187" s="285">
        <v>2017.1</v>
      </c>
      <c r="B187" s="183">
        <f t="shared" si="6"/>
        <v>1425.3100000000002</v>
      </c>
      <c r="C187" s="184">
        <f t="shared" si="7"/>
        <v>339.29999999999995</v>
      </c>
      <c r="D187" s="97">
        <v>169.29999999999995</v>
      </c>
      <c r="E187" s="96">
        <v>170</v>
      </c>
      <c r="F187" s="184">
        <f t="shared" si="8"/>
        <v>1086.0100000000002</v>
      </c>
      <c r="G187" s="97">
        <v>378.19999999999982</v>
      </c>
      <c r="H187" s="100">
        <v>605.90000000000055</v>
      </c>
      <c r="I187" s="104">
        <v>34.800000000000011</v>
      </c>
      <c r="J187" s="104">
        <v>41.110000000000014</v>
      </c>
      <c r="K187" s="102"/>
      <c r="L187" s="102"/>
      <c r="M187" s="104">
        <v>3.74</v>
      </c>
      <c r="N187" s="104">
        <v>22.26</v>
      </c>
      <c r="O187" s="102"/>
      <c r="P187" s="102"/>
      <c r="Q187" s="292"/>
      <c r="R187" s="294"/>
    </row>
    <row r="188" spans="1:18" ht="12.75" customHeight="1" x14ac:dyDescent="0.25">
      <c r="A188" s="285">
        <v>2017.11</v>
      </c>
      <c r="B188" s="183">
        <f t="shared" si="6"/>
        <v>1602.15</v>
      </c>
      <c r="C188" s="184">
        <f t="shared" si="7"/>
        <v>484.75</v>
      </c>
      <c r="D188" s="97">
        <v>133.09999999999991</v>
      </c>
      <c r="E188" s="96">
        <v>351.65000000000009</v>
      </c>
      <c r="F188" s="184">
        <f t="shared" si="8"/>
        <v>1117.4000000000001</v>
      </c>
      <c r="G188" s="97">
        <v>361.72000000000025</v>
      </c>
      <c r="H188" s="100">
        <v>635.07999999999993</v>
      </c>
      <c r="I188" s="104">
        <v>49.120000000000005</v>
      </c>
      <c r="J188" s="104">
        <v>42.06</v>
      </c>
      <c r="K188" s="102"/>
      <c r="L188" s="102"/>
      <c r="M188" s="104">
        <v>3.74</v>
      </c>
      <c r="N188" s="104">
        <v>25.68</v>
      </c>
      <c r="O188" s="102"/>
      <c r="P188" s="102"/>
      <c r="Q188" s="292"/>
      <c r="R188" s="294"/>
    </row>
    <row r="189" spans="1:18" ht="12.75" customHeight="1" x14ac:dyDescent="0.25">
      <c r="A189" s="285">
        <v>2017.12</v>
      </c>
      <c r="B189" s="183">
        <f t="shared" si="6"/>
        <v>1689.5199999999998</v>
      </c>
      <c r="C189" s="184">
        <f t="shared" si="7"/>
        <v>454.55999999999995</v>
      </c>
      <c r="D189" s="97">
        <v>176.44000000000005</v>
      </c>
      <c r="E189" s="96">
        <v>278.11999999999989</v>
      </c>
      <c r="F189" s="184">
        <f t="shared" si="8"/>
        <v>1234.9599999999998</v>
      </c>
      <c r="G189" s="97">
        <v>428.61999999999989</v>
      </c>
      <c r="H189" s="100">
        <v>658.98999999999978</v>
      </c>
      <c r="I189" s="104">
        <v>73.700000000000045</v>
      </c>
      <c r="J189" s="104">
        <v>40.489999999999952</v>
      </c>
      <c r="K189" s="102"/>
      <c r="L189" s="102"/>
      <c r="M189" s="104">
        <v>3.74</v>
      </c>
      <c r="N189" s="104">
        <v>29.42</v>
      </c>
      <c r="O189" s="102"/>
      <c r="P189" s="102"/>
      <c r="Q189" s="292"/>
      <c r="R189" s="294"/>
    </row>
    <row r="190" spans="1:18" ht="12.75" customHeight="1" x14ac:dyDescent="0.25">
      <c r="A190" s="285">
        <v>2018.01</v>
      </c>
      <c r="B190" s="183">
        <f t="shared" si="6"/>
        <v>1557.26</v>
      </c>
      <c r="C190" s="184">
        <f t="shared" si="7"/>
        <v>288.26</v>
      </c>
      <c r="D190" s="97">
        <v>66.42</v>
      </c>
      <c r="E190" s="96">
        <v>221.84</v>
      </c>
      <c r="F190" s="184">
        <f t="shared" si="8"/>
        <v>1269</v>
      </c>
      <c r="G190" s="97">
        <v>377.51</v>
      </c>
      <c r="H190" s="100">
        <v>776.7</v>
      </c>
      <c r="I190" s="104">
        <v>46.32</v>
      </c>
      <c r="J190" s="104">
        <v>57.77</v>
      </c>
      <c r="K190" s="102"/>
      <c r="L190" s="102"/>
      <c r="M190" s="102"/>
      <c r="N190" s="104">
        <v>10.7</v>
      </c>
      <c r="O190" s="102"/>
      <c r="P190" s="102"/>
      <c r="Q190" s="292"/>
      <c r="R190" s="294"/>
    </row>
    <row r="191" spans="1:18" ht="12.75" customHeight="1" x14ac:dyDescent="0.25">
      <c r="A191" s="285">
        <v>2018.02</v>
      </c>
      <c r="B191" s="183">
        <f t="shared" si="6"/>
        <v>1973.27</v>
      </c>
      <c r="C191" s="184">
        <f t="shared" si="7"/>
        <v>793.15999999999985</v>
      </c>
      <c r="D191" s="97">
        <v>222.19</v>
      </c>
      <c r="E191" s="96">
        <v>570.96999999999991</v>
      </c>
      <c r="F191" s="184">
        <f t="shared" si="8"/>
        <v>1180.1100000000001</v>
      </c>
      <c r="G191" s="97">
        <v>400.47</v>
      </c>
      <c r="H191" s="100">
        <v>722.68000000000006</v>
      </c>
      <c r="I191" s="104">
        <v>0</v>
      </c>
      <c r="J191" s="104">
        <v>56.96</v>
      </c>
      <c r="K191" s="102"/>
      <c r="L191" s="102"/>
      <c r="M191" s="102"/>
      <c r="N191" s="102"/>
      <c r="O191" s="102"/>
      <c r="P191" s="102"/>
      <c r="Q191" s="292"/>
      <c r="R191" s="294"/>
    </row>
    <row r="192" spans="1:18" ht="12.75" customHeight="1" x14ac:dyDescent="0.25">
      <c r="A192" s="285">
        <v>2018.03</v>
      </c>
      <c r="B192" s="183">
        <f t="shared" si="6"/>
        <v>1364.32</v>
      </c>
      <c r="C192" s="184">
        <f t="shared" si="7"/>
        <v>293.55</v>
      </c>
      <c r="D192" s="97">
        <v>59.579999999999984</v>
      </c>
      <c r="E192" s="96">
        <v>233.97000000000003</v>
      </c>
      <c r="F192" s="184">
        <f t="shared" si="8"/>
        <v>1070.77</v>
      </c>
      <c r="G192" s="97">
        <v>366.26</v>
      </c>
      <c r="H192" s="100">
        <v>647.52</v>
      </c>
      <c r="I192" s="104">
        <v>9.9999999999980105E-3</v>
      </c>
      <c r="J192" s="104">
        <v>56.980000000000004</v>
      </c>
      <c r="K192" s="102"/>
      <c r="L192" s="102"/>
      <c r="M192" s="102"/>
      <c r="N192" s="102"/>
      <c r="O192" s="102"/>
      <c r="P192" s="102"/>
      <c r="Q192" s="292"/>
      <c r="R192" s="294"/>
    </row>
    <row r="193" spans="1:18" ht="12.75" customHeight="1" x14ac:dyDescent="0.25">
      <c r="A193" s="285">
        <v>2018.04</v>
      </c>
      <c r="B193" s="183">
        <f t="shared" si="6"/>
        <v>1528.68</v>
      </c>
      <c r="C193" s="184">
        <f t="shared" si="7"/>
        <v>494.34000000000009</v>
      </c>
      <c r="D193" s="97">
        <v>58.660000000000025</v>
      </c>
      <c r="E193" s="96">
        <v>435.68000000000006</v>
      </c>
      <c r="F193" s="184">
        <f t="shared" si="8"/>
        <v>1034.3399999999999</v>
      </c>
      <c r="G193" s="97">
        <v>374.52</v>
      </c>
      <c r="H193" s="100">
        <v>562.32999999999993</v>
      </c>
      <c r="I193" s="104">
        <v>40.519999999999996</v>
      </c>
      <c r="J193" s="104">
        <v>56.97</v>
      </c>
      <c r="K193" s="102"/>
      <c r="L193" s="102"/>
      <c r="M193" s="102"/>
      <c r="N193" s="102"/>
      <c r="O193" s="102"/>
      <c r="P193" s="102"/>
      <c r="Q193" s="292"/>
      <c r="R193" s="294"/>
    </row>
    <row r="194" spans="1:18" ht="12.75" customHeight="1" x14ac:dyDescent="0.25">
      <c r="A194" s="285">
        <v>2018.05</v>
      </c>
      <c r="B194" s="183">
        <f t="shared" si="6"/>
        <v>1895.6100000000001</v>
      </c>
      <c r="C194" s="184">
        <f t="shared" si="7"/>
        <v>547.30999999999983</v>
      </c>
      <c r="D194" s="97">
        <v>320.17999999999995</v>
      </c>
      <c r="E194" s="96">
        <v>227.12999999999988</v>
      </c>
      <c r="F194" s="184">
        <f t="shared" si="8"/>
        <v>1348.3000000000002</v>
      </c>
      <c r="G194" s="97">
        <v>401.81999999999994</v>
      </c>
      <c r="H194" s="100">
        <v>759.86000000000013</v>
      </c>
      <c r="I194" s="104">
        <v>74.210000000000008</v>
      </c>
      <c r="J194" s="104">
        <v>57.529999999999973</v>
      </c>
      <c r="K194" s="102"/>
      <c r="L194" s="102"/>
      <c r="M194" s="102"/>
      <c r="N194" s="102"/>
      <c r="O194" s="103">
        <v>54.88</v>
      </c>
      <c r="P194" s="102"/>
      <c r="Q194" s="292"/>
      <c r="R194" s="294"/>
    </row>
    <row r="195" spans="1:18" ht="12.75" customHeight="1" x14ac:dyDescent="0.25">
      <c r="A195" s="285">
        <v>2018.06</v>
      </c>
      <c r="B195" s="183">
        <f t="shared" si="6"/>
        <v>2115.5400000000004</v>
      </c>
      <c r="C195" s="184">
        <f t="shared" si="7"/>
        <v>679.7800000000002</v>
      </c>
      <c r="D195" s="97">
        <v>249.57</v>
      </c>
      <c r="E195" s="96">
        <v>430.21000000000026</v>
      </c>
      <c r="F195" s="184">
        <f t="shared" si="8"/>
        <v>1435.7600000000002</v>
      </c>
      <c r="G195" s="97">
        <v>423.72000000000025</v>
      </c>
      <c r="H195" s="100">
        <v>868.21</v>
      </c>
      <c r="I195" s="104">
        <v>72.240000000000009</v>
      </c>
      <c r="J195" s="104">
        <v>56.990000000000009</v>
      </c>
      <c r="K195" s="102"/>
      <c r="L195" s="102"/>
      <c r="M195" s="102"/>
      <c r="N195" s="102"/>
      <c r="O195" s="104">
        <v>14.6</v>
      </c>
      <c r="P195" s="102"/>
      <c r="Q195" s="292"/>
      <c r="R195" s="294"/>
    </row>
    <row r="196" spans="1:18" ht="12.75" customHeight="1" x14ac:dyDescent="0.25">
      <c r="A196" s="285">
        <v>2018.07</v>
      </c>
      <c r="B196" s="183">
        <f t="shared" si="6"/>
        <v>1802.5</v>
      </c>
      <c r="C196" s="184">
        <f t="shared" si="7"/>
        <v>361.4</v>
      </c>
      <c r="D196" s="97">
        <v>108.9</v>
      </c>
      <c r="E196" s="96">
        <v>252.5</v>
      </c>
      <c r="F196" s="184">
        <f t="shared" si="8"/>
        <v>1441.1000000000001</v>
      </c>
      <c r="G196" s="97">
        <v>467.2</v>
      </c>
      <c r="H196" s="100">
        <v>747.7</v>
      </c>
      <c r="I196" s="104">
        <v>158.4</v>
      </c>
      <c r="J196" s="104">
        <v>57</v>
      </c>
      <c r="K196" s="102"/>
      <c r="L196" s="102"/>
      <c r="M196" s="102"/>
      <c r="N196" s="102"/>
      <c r="O196" s="104">
        <v>10.8</v>
      </c>
      <c r="P196" s="102"/>
      <c r="Q196" s="292"/>
      <c r="R196" s="294"/>
    </row>
    <row r="197" spans="1:18" ht="12.75" customHeight="1" x14ac:dyDescent="0.25">
      <c r="A197" s="285">
        <v>2018.08</v>
      </c>
      <c r="B197" s="183">
        <f t="shared" si="6"/>
        <v>1986.6899999999998</v>
      </c>
      <c r="C197" s="184">
        <f t="shared" si="7"/>
        <v>536.76</v>
      </c>
      <c r="D197" s="97">
        <v>340</v>
      </c>
      <c r="E197" s="96">
        <v>196.76</v>
      </c>
      <c r="F197" s="184">
        <f t="shared" si="8"/>
        <v>1449.9299999999998</v>
      </c>
      <c r="G197" s="97">
        <v>466.2</v>
      </c>
      <c r="H197" s="100">
        <v>835.18</v>
      </c>
      <c r="I197" s="104">
        <v>65.48</v>
      </c>
      <c r="J197" s="104">
        <v>70.58</v>
      </c>
      <c r="K197" s="102"/>
      <c r="L197" s="102"/>
      <c r="M197" s="102"/>
      <c r="N197" s="102"/>
      <c r="O197" s="104">
        <v>12.49</v>
      </c>
      <c r="P197" s="102"/>
      <c r="Q197" s="292"/>
      <c r="R197" s="294"/>
    </row>
    <row r="198" spans="1:18" ht="12.75" customHeight="1" x14ac:dyDescent="0.25">
      <c r="A198" s="285">
        <v>2018.09</v>
      </c>
      <c r="B198" s="183">
        <f t="shared" si="6"/>
        <v>2074.3000000000002</v>
      </c>
      <c r="C198" s="184">
        <f t="shared" si="7"/>
        <v>678.6400000000001</v>
      </c>
      <c r="D198" s="97">
        <v>296.91000000000003</v>
      </c>
      <c r="E198" s="96">
        <v>381.73</v>
      </c>
      <c r="F198" s="184">
        <f t="shared" si="8"/>
        <v>1395.66</v>
      </c>
      <c r="G198" s="97">
        <v>488.54</v>
      </c>
      <c r="H198" s="100">
        <v>829.97</v>
      </c>
      <c r="I198" s="104">
        <v>2.0699999999999998</v>
      </c>
      <c r="J198" s="104">
        <v>58.39</v>
      </c>
      <c r="K198" s="102"/>
      <c r="L198" s="102"/>
      <c r="M198" s="102"/>
      <c r="N198" s="102"/>
      <c r="O198" s="104">
        <v>16.690000000000001</v>
      </c>
      <c r="P198" s="102"/>
      <c r="Q198" s="292"/>
      <c r="R198" s="294"/>
    </row>
    <row r="199" spans="1:18" ht="12.75" customHeight="1" x14ac:dyDescent="0.25">
      <c r="A199" s="285">
        <v>2018.1</v>
      </c>
      <c r="B199" s="183">
        <f t="shared" si="6"/>
        <v>1799.9540000000002</v>
      </c>
      <c r="C199" s="184">
        <f t="shared" si="7"/>
        <v>301.39299999999957</v>
      </c>
      <c r="D199" s="97">
        <v>111.44199999999999</v>
      </c>
      <c r="E199" s="96">
        <v>189.95099999999957</v>
      </c>
      <c r="F199" s="184">
        <f t="shared" si="8"/>
        <v>1498.5610000000006</v>
      </c>
      <c r="G199" s="97">
        <v>527.5610000000006</v>
      </c>
      <c r="H199" s="100">
        <v>896.24499999999989</v>
      </c>
      <c r="I199" s="104">
        <v>1.799999999997226E-2</v>
      </c>
      <c r="J199" s="104">
        <v>57.650000000000091</v>
      </c>
      <c r="K199" s="102"/>
      <c r="L199" s="102"/>
      <c r="M199" s="102"/>
      <c r="N199" s="102"/>
      <c r="O199" s="104">
        <v>17.087000000000003</v>
      </c>
      <c r="P199" s="102"/>
      <c r="Q199" s="292"/>
      <c r="R199" s="294"/>
    </row>
    <row r="200" spans="1:18" ht="12.75" customHeight="1" x14ac:dyDescent="0.25">
      <c r="A200" s="285">
        <v>2018.11</v>
      </c>
      <c r="B200" s="183">
        <f t="shared" si="6"/>
        <v>2225.8199999999997</v>
      </c>
      <c r="C200" s="184">
        <f t="shared" si="7"/>
        <v>684.81999999999994</v>
      </c>
      <c r="D200" s="97">
        <v>301.79000000000002</v>
      </c>
      <c r="E200" s="96">
        <v>383.03</v>
      </c>
      <c r="F200" s="184">
        <f t="shared" si="8"/>
        <v>1541</v>
      </c>
      <c r="G200" s="97">
        <v>543.99</v>
      </c>
      <c r="H200" s="100">
        <v>829.36</v>
      </c>
      <c r="I200" s="104">
        <v>89.42</v>
      </c>
      <c r="J200" s="104">
        <v>57.63</v>
      </c>
      <c r="K200" s="102"/>
      <c r="L200" s="102"/>
      <c r="M200" s="102"/>
      <c r="N200" s="102"/>
      <c r="O200" s="104">
        <v>20.6</v>
      </c>
      <c r="P200" s="102"/>
      <c r="Q200" s="292"/>
      <c r="R200" s="294"/>
    </row>
    <row r="201" spans="1:18" ht="12.75" customHeight="1" x14ac:dyDescent="0.25">
      <c r="A201" s="285">
        <v>2018.12</v>
      </c>
      <c r="B201" s="183">
        <f t="shared" si="6"/>
        <v>2205.83</v>
      </c>
      <c r="C201" s="184">
        <f t="shared" si="7"/>
        <v>662.55</v>
      </c>
      <c r="D201" s="97">
        <v>335.54</v>
      </c>
      <c r="E201" s="96">
        <v>327.01</v>
      </c>
      <c r="F201" s="184">
        <f t="shared" si="8"/>
        <v>1543.28</v>
      </c>
      <c r="G201" s="97">
        <v>566.20000000000005</v>
      </c>
      <c r="H201" s="100">
        <v>854.53</v>
      </c>
      <c r="I201" s="104">
        <v>44.71</v>
      </c>
      <c r="J201" s="104">
        <v>59.1</v>
      </c>
      <c r="K201" s="102"/>
      <c r="L201" s="102"/>
      <c r="M201" s="102"/>
      <c r="N201" s="102"/>
      <c r="O201" s="104">
        <v>18.739999999999998</v>
      </c>
      <c r="P201" s="102"/>
      <c r="Q201" s="292"/>
      <c r="R201" s="294"/>
    </row>
    <row r="202" spans="1:18" ht="12.75" customHeight="1" x14ac:dyDescent="0.25">
      <c r="A202" s="285">
        <v>2019.01</v>
      </c>
      <c r="B202" s="183">
        <f t="shared" si="6"/>
        <v>1907.0469999999998</v>
      </c>
      <c r="C202" s="184">
        <f t="shared" ref="C202:C218" si="9">D202+E202</f>
        <v>336.44200000000001</v>
      </c>
      <c r="D202" s="97">
        <v>95.662999999999997</v>
      </c>
      <c r="E202" s="96">
        <v>240.779</v>
      </c>
      <c r="F202" s="184">
        <f t="shared" si="8"/>
        <v>1570.6049999999998</v>
      </c>
      <c r="G202" s="97">
        <v>561.26</v>
      </c>
      <c r="H202" s="100">
        <v>948.61199999999997</v>
      </c>
      <c r="I202" s="104">
        <v>44.71</v>
      </c>
      <c r="J202" s="104">
        <v>0</v>
      </c>
      <c r="K202" s="102"/>
      <c r="L202" s="102"/>
      <c r="M202" s="102"/>
      <c r="N202" s="102"/>
      <c r="O202" s="104">
        <v>16.023</v>
      </c>
      <c r="P202" s="102"/>
      <c r="Q202" s="292"/>
      <c r="R202" s="294"/>
    </row>
    <row r="203" spans="1:18" ht="12.75" customHeight="1" x14ac:dyDescent="0.25">
      <c r="A203" s="285">
        <v>2019.02</v>
      </c>
      <c r="B203" s="183">
        <f t="shared" si="6"/>
        <v>2785.8240000000001</v>
      </c>
      <c r="C203" s="184">
        <f t="shared" si="9"/>
        <v>1227.3910000000001</v>
      </c>
      <c r="D203" s="97">
        <v>478.82299999999998</v>
      </c>
      <c r="E203" s="96">
        <v>748.56799999999998</v>
      </c>
      <c r="F203" s="184">
        <f t="shared" si="8"/>
        <v>1558.433</v>
      </c>
      <c r="G203" s="97">
        <v>568.82100000000003</v>
      </c>
      <c r="H203" s="100">
        <v>849.01199999999994</v>
      </c>
      <c r="I203" s="104">
        <v>11.060000000000002</v>
      </c>
      <c r="J203" s="104">
        <v>109.92</v>
      </c>
      <c r="K203" s="102"/>
      <c r="L203" s="102"/>
      <c r="M203" s="102"/>
      <c r="N203" s="102"/>
      <c r="O203" s="104">
        <v>19.62</v>
      </c>
      <c r="P203" s="102"/>
      <c r="Q203" s="292"/>
      <c r="R203" s="294"/>
    </row>
    <row r="204" spans="1:18" ht="12.75" customHeight="1" x14ac:dyDescent="0.25">
      <c r="A204" s="285">
        <v>2019.03</v>
      </c>
      <c r="B204" s="183">
        <f t="shared" ref="B204:B207" si="10">C204+F204</f>
        <v>2030.7190000000001</v>
      </c>
      <c r="C204" s="184">
        <f t="shared" si="9"/>
        <v>528.87700000000007</v>
      </c>
      <c r="D204" s="97">
        <v>229.73400000000004</v>
      </c>
      <c r="E204" s="96">
        <v>299.14300000000003</v>
      </c>
      <c r="F204" s="184">
        <f t="shared" ref="F204:F267" si="11">SUM(G204:P204)</f>
        <v>1501.8420000000001</v>
      </c>
      <c r="G204" s="97">
        <v>574.37900000000002</v>
      </c>
      <c r="H204" s="100">
        <v>852.68599999999992</v>
      </c>
      <c r="I204" s="102"/>
      <c r="J204" s="104">
        <v>59.42</v>
      </c>
      <c r="K204" s="102"/>
      <c r="L204" s="102"/>
      <c r="M204" s="102"/>
      <c r="N204" s="102"/>
      <c r="O204" s="104">
        <v>15.357000000000003</v>
      </c>
      <c r="P204" s="102"/>
      <c r="Q204" s="292"/>
      <c r="R204" s="294"/>
    </row>
    <row r="205" spans="1:18" ht="12.75" customHeight="1" x14ac:dyDescent="0.25">
      <c r="A205" s="285">
        <v>2019.04</v>
      </c>
      <c r="B205" s="183">
        <f t="shared" si="10"/>
        <v>2355.4399999999996</v>
      </c>
      <c r="C205" s="184">
        <f t="shared" si="9"/>
        <v>848.25999999999976</v>
      </c>
      <c r="D205" s="97">
        <v>272.38999999999987</v>
      </c>
      <c r="E205" s="96">
        <v>575.86999999999989</v>
      </c>
      <c r="F205" s="184">
        <f t="shared" si="11"/>
        <v>1507.1799999999996</v>
      </c>
      <c r="G205" s="97">
        <v>545.5999999999998</v>
      </c>
      <c r="H205" s="100">
        <v>887.38999999999987</v>
      </c>
      <c r="I205" s="102"/>
      <c r="J205" s="104">
        <v>57.83</v>
      </c>
      <c r="K205" s="102"/>
      <c r="L205" s="102"/>
      <c r="M205" s="102"/>
      <c r="N205" s="102"/>
      <c r="O205" s="104">
        <v>16.36</v>
      </c>
      <c r="P205" s="102"/>
      <c r="Q205" s="292"/>
      <c r="R205" s="294"/>
    </row>
    <row r="206" spans="1:18" ht="12.75" customHeight="1" x14ac:dyDescent="0.25">
      <c r="A206" s="285">
        <v>2019.05</v>
      </c>
      <c r="B206" s="183">
        <f t="shared" si="10"/>
        <v>2520.1500000000015</v>
      </c>
      <c r="C206" s="184">
        <f t="shared" si="9"/>
        <v>538.28000000000043</v>
      </c>
      <c r="D206" s="97">
        <v>229.84000000000015</v>
      </c>
      <c r="E206" s="96">
        <v>308.44000000000028</v>
      </c>
      <c r="F206" s="184">
        <f t="shared" si="11"/>
        <v>1981.8700000000008</v>
      </c>
      <c r="G206" s="97">
        <v>594.59000000000071</v>
      </c>
      <c r="H206" s="100">
        <v>1309.2800000000002</v>
      </c>
      <c r="I206" s="102"/>
      <c r="J206" s="104">
        <v>61.609999999999971</v>
      </c>
      <c r="K206" s="102"/>
      <c r="L206" s="102"/>
      <c r="M206" s="102"/>
      <c r="N206" s="102"/>
      <c r="O206" s="104">
        <v>16.39</v>
      </c>
      <c r="P206" s="102"/>
      <c r="Q206" s="292"/>
      <c r="R206" s="294"/>
    </row>
    <row r="207" spans="1:18" ht="12.75" customHeight="1" x14ac:dyDescent="0.25">
      <c r="A207" s="285">
        <v>2019.06</v>
      </c>
      <c r="B207" s="183">
        <f t="shared" si="10"/>
        <v>2792.6209999999996</v>
      </c>
      <c r="C207" s="184">
        <f t="shared" si="9"/>
        <v>798.05899999999974</v>
      </c>
      <c r="D207" s="97">
        <v>242.21199999999999</v>
      </c>
      <c r="E207" s="96">
        <v>555.84699999999975</v>
      </c>
      <c r="F207" s="184">
        <f t="shared" si="11"/>
        <v>1994.5619999999999</v>
      </c>
      <c r="G207" s="97">
        <v>632.6369999999996</v>
      </c>
      <c r="H207" s="100">
        <v>1283.5320000000002</v>
      </c>
      <c r="I207" s="102"/>
      <c r="J207" s="104">
        <v>57.836000000000013</v>
      </c>
      <c r="K207" s="102"/>
      <c r="L207" s="102"/>
      <c r="M207" s="102"/>
      <c r="N207" s="102"/>
      <c r="O207" s="104">
        <v>20.557000000000002</v>
      </c>
      <c r="P207" s="102"/>
      <c r="Q207" s="292"/>
      <c r="R207" s="294"/>
    </row>
    <row r="208" spans="1:18" ht="12.75" customHeight="1" x14ac:dyDescent="0.25">
      <c r="A208" s="285">
        <v>2019.07</v>
      </c>
      <c r="B208" s="183">
        <f t="shared" ref="B208:B218" si="12">C208+F208</f>
        <v>2489.2719999999999</v>
      </c>
      <c r="C208" s="184">
        <f t="shared" si="9"/>
        <v>611.72600000000011</v>
      </c>
      <c r="D208" s="97">
        <v>282.05299999999988</v>
      </c>
      <c r="E208" s="96">
        <v>329.67300000000023</v>
      </c>
      <c r="F208" s="184">
        <f t="shared" si="11"/>
        <v>1877.546</v>
      </c>
      <c r="G208" s="97">
        <v>632.60999999999967</v>
      </c>
      <c r="H208" s="100">
        <v>1155.0910000000003</v>
      </c>
      <c r="I208" s="102"/>
      <c r="J208" s="104">
        <v>72.535000000000082</v>
      </c>
      <c r="K208" s="102"/>
      <c r="L208" s="102"/>
      <c r="M208" s="102"/>
      <c r="N208" s="102"/>
      <c r="O208" s="104">
        <v>17.309999999999988</v>
      </c>
      <c r="P208" s="102"/>
      <c r="Q208" s="292"/>
      <c r="R208" s="294"/>
    </row>
    <row r="209" spans="1:18" ht="12.75" customHeight="1" x14ac:dyDescent="0.25">
      <c r="A209" s="285">
        <v>2019.08</v>
      </c>
      <c r="B209" s="183">
        <f t="shared" ref="B209" si="13">C209+F209</f>
        <v>2617.5952000000007</v>
      </c>
      <c r="C209" s="184">
        <f t="shared" si="9"/>
        <v>684.99597999999992</v>
      </c>
      <c r="D209" s="97">
        <v>390.3549800000003</v>
      </c>
      <c r="E209" s="96">
        <v>294.64099999999962</v>
      </c>
      <c r="F209" s="184">
        <f t="shared" si="11"/>
        <v>1932.5992200000005</v>
      </c>
      <c r="G209" s="97">
        <v>625.79067000000032</v>
      </c>
      <c r="H209" s="100">
        <v>1202.5205500000002</v>
      </c>
      <c r="I209" s="102"/>
      <c r="J209" s="104">
        <v>77.240000000000009</v>
      </c>
      <c r="K209" s="102"/>
      <c r="L209" s="102"/>
      <c r="M209" s="102"/>
      <c r="N209" s="102"/>
      <c r="O209" s="104">
        <v>27.048000000000002</v>
      </c>
      <c r="P209" s="102"/>
      <c r="Q209" s="292"/>
      <c r="R209" s="294"/>
    </row>
    <row r="210" spans="1:18" ht="12.75" customHeight="1" x14ac:dyDescent="0.25">
      <c r="A210" s="285">
        <v>2019.09</v>
      </c>
      <c r="B210" s="183">
        <f t="shared" ref="B210:B213" si="14">C210+F210</f>
        <v>2819.1017999999985</v>
      </c>
      <c r="C210" s="184">
        <f t="shared" si="9"/>
        <v>895.08901999999989</v>
      </c>
      <c r="D210" s="97">
        <v>279.03001999999969</v>
      </c>
      <c r="E210" s="96">
        <v>616.0590000000002</v>
      </c>
      <c r="F210" s="184">
        <f t="shared" si="11"/>
        <v>1924.0127799999989</v>
      </c>
      <c r="G210" s="97">
        <v>690.44232999999986</v>
      </c>
      <c r="H210" s="100">
        <v>1138.426449999999</v>
      </c>
      <c r="I210" s="102"/>
      <c r="J210" s="104">
        <v>69.798999999999978</v>
      </c>
      <c r="K210" s="102"/>
      <c r="L210" s="102"/>
      <c r="M210" s="102"/>
      <c r="N210" s="102"/>
      <c r="O210" s="104">
        <v>25.344999999999999</v>
      </c>
      <c r="P210" s="102"/>
      <c r="Q210" s="292"/>
      <c r="R210" s="294"/>
    </row>
    <row r="211" spans="1:18" ht="12.75" customHeight="1" x14ac:dyDescent="0.25">
      <c r="A211" s="285">
        <v>2019.1</v>
      </c>
      <c r="B211" s="183">
        <f t="shared" si="14"/>
        <v>2661.4900000000016</v>
      </c>
      <c r="C211" s="184">
        <f t="shared" si="9"/>
        <v>645.77000000000044</v>
      </c>
      <c r="D211" s="97">
        <v>353.69000000000005</v>
      </c>
      <c r="E211" s="96">
        <v>292.08000000000038</v>
      </c>
      <c r="F211" s="184">
        <f t="shared" si="11"/>
        <v>2015.7200000000012</v>
      </c>
      <c r="G211" s="97">
        <v>755.61999999999989</v>
      </c>
      <c r="H211" s="100">
        <v>1164.1500000000015</v>
      </c>
      <c r="I211" s="102"/>
      <c r="J211" s="104">
        <v>69.42999999999995</v>
      </c>
      <c r="K211" s="102"/>
      <c r="L211" s="102"/>
      <c r="M211" s="102"/>
      <c r="N211" s="102"/>
      <c r="O211" s="104">
        <v>26.52000000000001</v>
      </c>
      <c r="P211" s="102"/>
      <c r="Q211" s="292"/>
      <c r="R211" s="294"/>
    </row>
    <row r="212" spans="1:18" ht="12.75" customHeight="1" x14ac:dyDescent="0.25">
      <c r="A212" s="285">
        <v>2019.11</v>
      </c>
      <c r="B212" s="183">
        <f t="shared" si="14"/>
        <v>2885.68</v>
      </c>
      <c r="C212" s="184">
        <f t="shared" ref="C212:C213" si="15">D212+E212</f>
        <v>808.64999999999964</v>
      </c>
      <c r="D212" s="97">
        <v>269.47000000000025</v>
      </c>
      <c r="E212" s="96">
        <v>539.17999999999938</v>
      </c>
      <c r="F212" s="184">
        <f t="shared" si="11"/>
        <v>2077.0300000000002</v>
      </c>
      <c r="G212" s="97">
        <v>747.68000000000029</v>
      </c>
      <c r="H212" s="100">
        <v>1225.42</v>
      </c>
      <c r="I212" s="102"/>
      <c r="J212" s="104">
        <v>73.769999999999982</v>
      </c>
      <c r="K212" s="102"/>
      <c r="L212" s="102"/>
      <c r="M212" s="102"/>
      <c r="N212" s="102"/>
      <c r="O212" s="104">
        <v>30.159999999999997</v>
      </c>
      <c r="P212" s="102"/>
      <c r="Q212" s="292"/>
      <c r="R212" s="294"/>
    </row>
    <row r="213" spans="1:18" ht="12.75" customHeight="1" x14ac:dyDescent="0.25">
      <c r="A213" s="285">
        <v>2019.12</v>
      </c>
      <c r="B213" s="183">
        <f t="shared" si="14"/>
        <v>3054.0299999999993</v>
      </c>
      <c r="C213" s="184">
        <f t="shared" si="15"/>
        <v>934.19</v>
      </c>
      <c r="D213" s="97">
        <v>349.95999999999958</v>
      </c>
      <c r="E213" s="96">
        <v>584.23000000000047</v>
      </c>
      <c r="F213" s="184">
        <f t="shared" si="11"/>
        <v>2119.8399999999992</v>
      </c>
      <c r="G213" s="97">
        <v>842.94999999999982</v>
      </c>
      <c r="H213" s="100">
        <v>1171.5699999999997</v>
      </c>
      <c r="I213" s="102"/>
      <c r="J213" s="104">
        <v>76.740000000000009</v>
      </c>
      <c r="K213" s="102"/>
      <c r="L213" s="102"/>
      <c r="M213" s="102"/>
      <c r="N213" s="102"/>
      <c r="O213" s="104">
        <v>28.579999999999984</v>
      </c>
      <c r="P213" s="102"/>
      <c r="Q213" s="292"/>
      <c r="R213" s="294"/>
    </row>
    <row r="214" spans="1:18" ht="12.75" customHeight="1" x14ac:dyDescent="0.25">
      <c r="A214" s="285">
        <v>2020.01</v>
      </c>
      <c r="B214" s="183">
        <f t="shared" si="12"/>
        <v>2689.7499999999995</v>
      </c>
      <c r="C214" s="184">
        <f t="shared" si="9"/>
        <v>473.12</v>
      </c>
      <c r="D214" s="97">
        <v>105.99</v>
      </c>
      <c r="E214" s="96">
        <v>367.13</v>
      </c>
      <c r="F214" s="184">
        <f t="shared" si="11"/>
        <v>2216.6299999999997</v>
      </c>
      <c r="G214" s="97">
        <v>839.97</v>
      </c>
      <c r="H214" s="100">
        <v>1340.78</v>
      </c>
      <c r="I214" s="102"/>
      <c r="J214" s="104">
        <v>2.37</v>
      </c>
      <c r="K214" s="102"/>
      <c r="L214" s="103">
        <v>14.83</v>
      </c>
      <c r="M214" s="102"/>
      <c r="N214" s="102"/>
      <c r="O214" s="104">
        <v>18.68</v>
      </c>
      <c r="P214" s="102"/>
      <c r="Q214" s="292"/>
      <c r="R214" s="294"/>
    </row>
    <row r="215" spans="1:18" ht="12.75" customHeight="1" x14ac:dyDescent="0.25">
      <c r="A215" s="285">
        <v>2020.02</v>
      </c>
      <c r="B215" s="183">
        <f t="shared" si="12"/>
        <v>4253.7099999999991</v>
      </c>
      <c r="C215" s="184">
        <f t="shared" si="9"/>
        <v>1982.5499999999997</v>
      </c>
      <c r="D215" s="97">
        <v>829.91</v>
      </c>
      <c r="E215" s="96">
        <v>1152.6399999999999</v>
      </c>
      <c r="F215" s="184">
        <f t="shared" si="11"/>
        <v>2271.16</v>
      </c>
      <c r="G215" s="97">
        <v>867.64999999999986</v>
      </c>
      <c r="H215" s="100">
        <v>1271.8100000000002</v>
      </c>
      <c r="I215" s="102"/>
      <c r="J215" s="104">
        <v>99.74</v>
      </c>
      <c r="K215" s="102"/>
      <c r="L215" s="102"/>
      <c r="M215" s="102"/>
      <c r="N215" s="102"/>
      <c r="O215" s="104">
        <v>31.96</v>
      </c>
      <c r="P215" s="102"/>
      <c r="Q215" s="292"/>
      <c r="R215" s="294"/>
    </row>
    <row r="216" spans="1:18" ht="12.75" customHeight="1" x14ac:dyDescent="0.25">
      <c r="A216" s="285">
        <v>2020.03</v>
      </c>
      <c r="B216" s="183">
        <f t="shared" ref="B216:B217" si="16">C216+F216</f>
        <v>2858.73</v>
      </c>
      <c r="C216" s="184">
        <f t="shared" ref="C216:C217" si="17">D216+E216</f>
        <v>735.9</v>
      </c>
      <c r="D216" s="97">
        <v>356.19999999999993</v>
      </c>
      <c r="E216" s="96">
        <v>379.70000000000005</v>
      </c>
      <c r="F216" s="184">
        <f t="shared" si="11"/>
        <v>2122.83</v>
      </c>
      <c r="G216" s="97">
        <v>823.57999999999993</v>
      </c>
      <c r="H216" s="100">
        <v>1076.9099999999999</v>
      </c>
      <c r="I216" s="102"/>
      <c r="J216" s="104">
        <v>203.16999999999996</v>
      </c>
      <c r="K216" s="102"/>
      <c r="L216" s="102"/>
      <c r="M216" s="102"/>
      <c r="N216" s="102"/>
      <c r="O216" s="104">
        <v>19.170000000000002</v>
      </c>
      <c r="P216" s="102"/>
      <c r="Q216" s="292"/>
      <c r="R216" s="294"/>
    </row>
    <row r="217" spans="1:18" ht="12.75" customHeight="1" x14ac:dyDescent="0.25">
      <c r="A217" s="285">
        <v>2020.04</v>
      </c>
      <c r="B217" s="183">
        <f t="shared" si="16"/>
        <v>2773.59</v>
      </c>
      <c r="C217" s="184">
        <f t="shared" si="17"/>
        <v>949.45000000000027</v>
      </c>
      <c r="D217" s="97">
        <v>344.85000000000014</v>
      </c>
      <c r="E217" s="96">
        <v>604.60000000000014</v>
      </c>
      <c r="F217" s="184">
        <f t="shared" si="11"/>
        <v>1824.1399999999999</v>
      </c>
      <c r="G217" s="97">
        <v>746.51000000000022</v>
      </c>
      <c r="H217" s="100">
        <v>958.1899999999996</v>
      </c>
      <c r="I217" s="102"/>
      <c r="J217" s="104">
        <v>100.06999999999995</v>
      </c>
      <c r="K217" s="102"/>
      <c r="L217" s="102"/>
      <c r="M217" s="102"/>
      <c r="N217" s="102"/>
      <c r="O217" s="104">
        <v>19.370000000000005</v>
      </c>
      <c r="P217" s="102"/>
      <c r="Q217" s="292"/>
      <c r="R217" s="294"/>
    </row>
    <row r="218" spans="1:18" ht="12.75" customHeight="1" x14ac:dyDescent="0.25">
      <c r="A218" s="285">
        <v>2020.05</v>
      </c>
      <c r="B218" s="183">
        <f t="shared" si="12"/>
        <v>3013.08</v>
      </c>
      <c r="C218" s="184">
        <f t="shared" si="9"/>
        <v>888.1099999999999</v>
      </c>
      <c r="D218" s="97">
        <v>424.06000000000017</v>
      </c>
      <c r="E218" s="96">
        <v>464.04999999999973</v>
      </c>
      <c r="F218" s="184">
        <f t="shared" si="11"/>
        <v>2124.9699999999998</v>
      </c>
      <c r="G218" s="97">
        <v>691.29</v>
      </c>
      <c r="H218" s="100">
        <v>1301.79</v>
      </c>
      <c r="I218" s="102"/>
      <c r="J218" s="104">
        <v>109.02000000000005</v>
      </c>
      <c r="K218" s="102"/>
      <c r="L218" s="102"/>
      <c r="M218" s="102"/>
      <c r="N218" s="102"/>
      <c r="O218" s="104">
        <v>22.86999999999999</v>
      </c>
      <c r="P218" s="102"/>
      <c r="Q218" s="292"/>
      <c r="R218" s="294"/>
    </row>
    <row r="219" spans="1:18" ht="12.75" customHeight="1" x14ac:dyDescent="0.25">
      <c r="A219" s="285">
        <v>2020.06</v>
      </c>
      <c r="B219" s="183">
        <f t="shared" ref="B219:B222" si="18">C219+F219</f>
        <v>4139.16</v>
      </c>
      <c r="C219" s="184">
        <f t="shared" ref="C219:C222" si="19">D219+E219</f>
        <v>1597.58</v>
      </c>
      <c r="D219" s="97">
        <v>565.29</v>
      </c>
      <c r="E219" s="96">
        <v>1032.29</v>
      </c>
      <c r="F219" s="184">
        <f t="shared" si="11"/>
        <v>2541.5800000000004</v>
      </c>
      <c r="G219" s="97">
        <v>856.72999999999956</v>
      </c>
      <c r="H219" s="100">
        <v>1481.7800000000007</v>
      </c>
      <c r="I219" s="102"/>
      <c r="J219" s="104">
        <v>112.35999999999996</v>
      </c>
      <c r="K219" s="103">
        <v>70.010000000000005</v>
      </c>
      <c r="L219" s="102"/>
      <c r="M219" s="102"/>
      <c r="N219" s="102"/>
      <c r="O219" s="104">
        <v>20.700000000000003</v>
      </c>
      <c r="P219" s="102"/>
      <c r="Q219" s="292"/>
      <c r="R219" s="294"/>
    </row>
    <row r="220" spans="1:18" ht="12.75" customHeight="1" x14ac:dyDescent="0.25">
      <c r="A220" s="285">
        <v>2020.07</v>
      </c>
      <c r="B220" s="183">
        <f t="shared" si="18"/>
        <v>3458.5899999999992</v>
      </c>
      <c r="C220" s="184">
        <f t="shared" si="19"/>
        <v>935.64999999999964</v>
      </c>
      <c r="D220" s="97">
        <v>433.61999999999989</v>
      </c>
      <c r="E220" s="96">
        <v>502.02999999999975</v>
      </c>
      <c r="F220" s="184">
        <f t="shared" si="11"/>
        <v>2522.9399999999996</v>
      </c>
      <c r="G220" s="97">
        <v>901.29000000000087</v>
      </c>
      <c r="H220" s="100">
        <v>1358.1999999999989</v>
      </c>
      <c r="I220" s="102"/>
      <c r="J220" s="98">
        <v>208.10000000000002</v>
      </c>
      <c r="K220" s="98">
        <v>29.879999999999995</v>
      </c>
      <c r="L220" s="102"/>
      <c r="M220" s="102"/>
      <c r="N220" s="102"/>
      <c r="O220" s="104">
        <v>25.47</v>
      </c>
      <c r="P220" s="102"/>
      <c r="Q220" s="292"/>
      <c r="R220" s="294"/>
    </row>
    <row r="221" spans="1:18" ht="12.75" customHeight="1" x14ac:dyDescent="0.25">
      <c r="A221" s="285">
        <v>2020.08</v>
      </c>
      <c r="B221" s="183">
        <f t="shared" si="18"/>
        <v>3527.52</v>
      </c>
      <c r="C221" s="184">
        <f t="shared" si="19"/>
        <v>938.42000000000053</v>
      </c>
      <c r="D221" s="97">
        <v>465.25999999999976</v>
      </c>
      <c r="E221" s="96">
        <v>473.16000000000076</v>
      </c>
      <c r="F221" s="184">
        <f t="shared" si="11"/>
        <v>2589.0999999999995</v>
      </c>
      <c r="G221" s="97">
        <v>1030.6499999999996</v>
      </c>
      <c r="H221" s="100">
        <v>1524.2600000000002</v>
      </c>
      <c r="I221" s="102"/>
      <c r="J221" s="98">
        <v>1.2000000000000455</v>
      </c>
      <c r="K221" s="104">
        <v>0</v>
      </c>
      <c r="L221" s="102"/>
      <c r="M221" s="102"/>
      <c r="N221" s="102"/>
      <c r="O221" s="104">
        <v>32.990000000000009</v>
      </c>
      <c r="P221" s="102"/>
      <c r="Q221" s="292"/>
      <c r="R221" s="294"/>
    </row>
    <row r="222" spans="1:18" ht="12.75" customHeight="1" x14ac:dyDescent="0.25">
      <c r="A222" s="285">
        <v>2020.09</v>
      </c>
      <c r="B222" s="183">
        <f t="shared" si="18"/>
        <v>4017.1800000000007</v>
      </c>
      <c r="C222" s="184">
        <f t="shared" si="19"/>
        <v>1313.42</v>
      </c>
      <c r="D222" s="97">
        <v>414.25</v>
      </c>
      <c r="E222" s="96">
        <v>899.17000000000007</v>
      </c>
      <c r="F222" s="184">
        <f t="shared" si="11"/>
        <v>2703.7600000000007</v>
      </c>
      <c r="G222" s="97">
        <v>1056.5699999999997</v>
      </c>
      <c r="H222" s="100">
        <v>1509.630000000001</v>
      </c>
      <c r="I222" s="102"/>
      <c r="J222" s="98">
        <v>106.07999999999993</v>
      </c>
      <c r="K222" s="104">
        <v>0</v>
      </c>
      <c r="L222" s="102"/>
      <c r="M222" s="102"/>
      <c r="N222" s="102"/>
      <c r="O222" s="104">
        <v>31.47999999999999</v>
      </c>
      <c r="P222" s="102"/>
      <c r="Q222" s="292"/>
      <c r="R222" s="294"/>
    </row>
    <row r="223" spans="1:18" ht="12.75" customHeight="1" x14ac:dyDescent="0.25">
      <c r="A223" s="285">
        <v>2020.1</v>
      </c>
      <c r="B223" s="183">
        <f t="shared" ref="B223:B226" si="20">C223+F223</f>
        <v>3709.0400000000004</v>
      </c>
      <c r="C223" s="184">
        <f t="shared" ref="C223:C226" si="21">D223+E223</f>
        <v>888.58000000000038</v>
      </c>
      <c r="D223" s="97">
        <v>448.63000000000056</v>
      </c>
      <c r="E223" s="96">
        <v>439.94999999999982</v>
      </c>
      <c r="F223" s="184">
        <f t="shared" si="11"/>
        <v>2820.46</v>
      </c>
      <c r="G223" s="97">
        <v>1028.0200000000004</v>
      </c>
      <c r="H223" s="100">
        <v>1710.9899999999998</v>
      </c>
      <c r="I223" s="102"/>
      <c r="J223" s="98">
        <v>47.330000000000041</v>
      </c>
      <c r="K223" s="104">
        <v>0</v>
      </c>
      <c r="L223" s="102"/>
      <c r="M223" s="102"/>
      <c r="N223" s="102"/>
      <c r="O223" s="104">
        <v>34.120000000000005</v>
      </c>
      <c r="P223" s="102"/>
      <c r="Q223" s="292"/>
      <c r="R223" s="294"/>
    </row>
    <row r="224" spans="1:18" ht="12.75" customHeight="1" x14ac:dyDescent="0.25">
      <c r="A224" s="285">
        <v>2020.11</v>
      </c>
      <c r="B224" s="183">
        <f t="shared" si="20"/>
        <v>4282.6799999999985</v>
      </c>
      <c r="C224" s="184">
        <f t="shared" si="21"/>
        <v>1246.5499999999993</v>
      </c>
      <c r="D224" s="97">
        <v>384.13999999999942</v>
      </c>
      <c r="E224" s="96">
        <v>862.40999999999985</v>
      </c>
      <c r="F224" s="184">
        <f t="shared" si="11"/>
        <v>3036.1299999999997</v>
      </c>
      <c r="G224" s="97">
        <v>1084.2099999999991</v>
      </c>
      <c r="H224" s="100">
        <v>1865.0300000000007</v>
      </c>
      <c r="I224" s="102"/>
      <c r="J224" s="98">
        <v>51.639999999999986</v>
      </c>
      <c r="K224" s="104">
        <v>0</v>
      </c>
      <c r="L224" s="102"/>
      <c r="M224" s="102"/>
      <c r="N224" s="102"/>
      <c r="O224" s="104">
        <v>35.25</v>
      </c>
      <c r="P224" s="102"/>
      <c r="Q224" s="292"/>
      <c r="R224" s="294"/>
    </row>
    <row r="225" spans="1:18" ht="12.75" customHeight="1" x14ac:dyDescent="0.25">
      <c r="A225" s="285">
        <v>2020.12</v>
      </c>
      <c r="B225" s="183">
        <f t="shared" si="20"/>
        <v>4732.7400000000025</v>
      </c>
      <c r="C225" s="184">
        <f t="shared" si="21"/>
        <v>1376.7200000000003</v>
      </c>
      <c r="D225" s="97">
        <v>471.85000000000036</v>
      </c>
      <c r="E225" s="96">
        <v>904.86999999999989</v>
      </c>
      <c r="F225" s="184">
        <f t="shared" si="11"/>
        <v>3356.0200000000023</v>
      </c>
      <c r="G225" s="97">
        <v>1176.7300000000014</v>
      </c>
      <c r="H225" s="100">
        <v>1931.4600000000009</v>
      </c>
      <c r="I225" s="102"/>
      <c r="J225" s="98">
        <v>214.34999999999991</v>
      </c>
      <c r="K225" s="104">
        <v>0</v>
      </c>
      <c r="L225" s="102"/>
      <c r="M225" s="102"/>
      <c r="N225" s="102"/>
      <c r="O225" s="104">
        <v>33.480000000000018</v>
      </c>
      <c r="P225" s="102"/>
      <c r="Q225" s="292"/>
      <c r="R225" s="294"/>
    </row>
    <row r="226" spans="1:18" ht="12.75" customHeight="1" x14ac:dyDescent="0.25">
      <c r="A226" s="285">
        <v>2021.01</v>
      </c>
      <c r="B226" s="183">
        <f t="shared" si="20"/>
        <v>3820.9299999999994</v>
      </c>
      <c r="C226" s="184">
        <f t="shared" si="21"/>
        <v>665.28</v>
      </c>
      <c r="D226" s="97">
        <v>167.97</v>
      </c>
      <c r="E226" s="96">
        <v>497.31</v>
      </c>
      <c r="F226" s="184">
        <f t="shared" si="11"/>
        <v>3155.6499999999996</v>
      </c>
      <c r="G226" s="97">
        <v>1059.5899999999999</v>
      </c>
      <c r="H226" s="100">
        <v>1961.1</v>
      </c>
      <c r="I226" s="102"/>
      <c r="J226" s="98">
        <v>102.06</v>
      </c>
      <c r="K226" s="104">
        <v>0</v>
      </c>
      <c r="L226" s="102"/>
      <c r="M226" s="102"/>
      <c r="N226" s="102"/>
      <c r="O226" s="104">
        <v>32.9</v>
      </c>
      <c r="P226" s="102"/>
      <c r="Q226" s="292"/>
      <c r="R226" s="294"/>
    </row>
    <row r="227" spans="1:18" ht="12.75" customHeight="1" x14ac:dyDescent="0.25">
      <c r="A227" s="285">
        <v>2021.02</v>
      </c>
      <c r="B227" s="183">
        <f t="shared" ref="B227:B248" si="22">C227+F227</f>
        <v>5844.06</v>
      </c>
      <c r="C227" s="184">
        <f t="shared" ref="C227:C249" si="23">D227+E227</f>
        <v>2595.29</v>
      </c>
      <c r="D227" s="97">
        <v>1284.3799999999999</v>
      </c>
      <c r="E227" s="96">
        <v>1310.91</v>
      </c>
      <c r="F227" s="184">
        <f t="shared" si="11"/>
        <v>3248.7700000000004</v>
      </c>
      <c r="G227" s="97">
        <v>1230.0000000000002</v>
      </c>
      <c r="H227" s="100">
        <v>1827.27</v>
      </c>
      <c r="I227" s="102"/>
      <c r="J227" s="98">
        <v>164.48000000000002</v>
      </c>
      <c r="K227" s="104">
        <v>0</v>
      </c>
      <c r="L227" s="102"/>
      <c r="M227" s="102"/>
      <c r="N227" s="102"/>
      <c r="O227" s="104">
        <v>27.020000000000003</v>
      </c>
      <c r="P227" s="102"/>
      <c r="Q227" s="292"/>
      <c r="R227" s="294"/>
    </row>
    <row r="228" spans="1:18" ht="12.75" customHeight="1" x14ac:dyDescent="0.25">
      <c r="A228" s="285">
        <v>2021.03</v>
      </c>
      <c r="B228" s="183">
        <f t="shared" si="22"/>
        <v>4455.5199999999995</v>
      </c>
      <c r="C228" s="184">
        <f t="shared" si="23"/>
        <v>1241.42</v>
      </c>
      <c r="D228" s="97">
        <v>589.12000000000012</v>
      </c>
      <c r="E228" s="96">
        <v>652.29999999999995</v>
      </c>
      <c r="F228" s="184">
        <f t="shared" si="11"/>
        <v>3214.0999999999995</v>
      </c>
      <c r="G228" s="97">
        <v>1135.3999999999996</v>
      </c>
      <c r="H228" s="100">
        <v>1954.7399999999998</v>
      </c>
      <c r="I228" s="102"/>
      <c r="J228" s="98">
        <v>98.289999999999964</v>
      </c>
      <c r="K228" s="104">
        <v>0</v>
      </c>
      <c r="L228" s="102"/>
      <c r="M228" s="102"/>
      <c r="N228" s="102"/>
      <c r="O228" s="104">
        <v>25.67</v>
      </c>
      <c r="P228" s="102"/>
      <c r="Q228" s="292"/>
      <c r="R228" s="294"/>
    </row>
    <row r="229" spans="1:18" ht="12.75" customHeight="1" x14ac:dyDescent="0.25">
      <c r="A229" s="285">
        <v>2021.04</v>
      </c>
      <c r="B229" s="183">
        <f t="shared" ref="B229:B238" si="24">C229+F229</f>
        <v>5192.3200000000006</v>
      </c>
      <c r="C229" s="184">
        <f t="shared" ref="C229:C238" si="25">D229+E229</f>
        <v>1633.76</v>
      </c>
      <c r="D229" s="97">
        <v>632.24</v>
      </c>
      <c r="E229" s="96">
        <v>1001.52</v>
      </c>
      <c r="F229" s="184">
        <f t="shared" si="11"/>
        <v>3558.5600000000009</v>
      </c>
      <c r="G229" s="97">
        <v>1180.6800000000003</v>
      </c>
      <c r="H229" s="100">
        <v>2068.3600000000006</v>
      </c>
      <c r="I229" s="102"/>
      <c r="J229" s="104">
        <v>277.15000000000003</v>
      </c>
      <c r="K229" s="104">
        <v>2.52</v>
      </c>
      <c r="L229" s="102"/>
      <c r="M229" s="102"/>
      <c r="N229" s="102"/>
      <c r="O229" s="104">
        <v>29.849999999999994</v>
      </c>
      <c r="P229" s="102"/>
      <c r="Q229" s="292"/>
      <c r="R229" s="294"/>
    </row>
    <row r="230" spans="1:18" ht="12.75" customHeight="1" x14ac:dyDescent="0.25">
      <c r="A230" s="285">
        <v>2021.05</v>
      </c>
      <c r="B230" s="183">
        <f t="shared" si="24"/>
        <v>5042.2900000000009</v>
      </c>
      <c r="C230" s="184">
        <f t="shared" si="25"/>
        <v>1269.7300000000005</v>
      </c>
      <c r="D230" s="97">
        <v>594</v>
      </c>
      <c r="E230" s="96">
        <v>675.73000000000047</v>
      </c>
      <c r="F230" s="184">
        <f t="shared" si="11"/>
        <v>3772.56</v>
      </c>
      <c r="G230" s="97">
        <v>1314.88</v>
      </c>
      <c r="H230" s="100">
        <v>2278.12</v>
      </c>
      <c r="I230" s="102"/>
      <c r="J230" s="104">
        <v>144.60000000000002</v>
      </c>
      <c r="K230" s="102"/>
      <c r="L230" s="102"/>
      <c r="M230" s="102"/>
      <c r="N230" s="102"/>
      <c r="O230" s="104">
        <v>34.960000000000008</v>
      </c>
      <c r="P230" s="102"/>
      <c r="Q230" s="292"/>
      <c r="R230" s="294"/>
    </row>
    <row r="231" spans="1:18" ht="12.75" customHeight="1" x14ac:dyDescent="0.25">
      <c r="A231" s="285">
        <v>2021.06</v>
      </c>
      <c r="B231" s="183">
        <f t="shared" si="24"/>
        <v>6058.36</v>
      </c>
      <c r="C231" s="184">
        <f t="shared" si="25"/>
        <v>1968.0700000000002</v>
      </c>
      <c r="D231" s="97">
        <v>714.82000000000016</v>
      </c>
      <c r="E231" s="96">
        <v>1253.25</v>
      </c>
      <c r="F231" s="184">
        <f t="shared" si="11"/>
        <v>4090.2899999999995</v>
      </c>
      <c r="G231" s="97">
        <v>1428.29</v>
      </c>
      <c r="H231" s="100">
        <v>2485.5699999999997</v>
      </c>
      <c r="I231" s="102"/>
      <c r="J231" s="104">
        <v>143.13999999999999</v>
      </c>
      <c r="K231" s="102"/>
      <c r="L231" s="102"/>
      <c r="M231" s="102"/>
      <c r="N231" s="102"/>
      <c r="O231" s="104">
        <v>33.289999999999992</v>
      </c>
      <c r="P231" s="102"/>
      <c r="Q231" s="292"/>
      <c r="R231" s="294"/>
    </row>
    <row r="232" spans="1:18" ht="12.75" customHeight="1" x14ac:dyDescent="0.25">
      <c r="A232" s="285">
        <v>2021.07</v>
      </c>
      <c r="B232" s="183">
        <f t="shared" si="24"/>
        <v>4969.07</v>
      </c>
      <c r="C232" s="184">
        <f t="shared" si="25"/>
        <v>1151.9499999999994</v>
      </c>
      <c r="D232" s="97">
        <v>538.23</v>
      </c>
      <c r="E232" s="96">
        <v>613.71999999999935</v>
      </c>
      <c r="F232" s="184">
        <f t="shared" si="11"/>
        <v>3817.1200000000008</v>
      </c>
      <c r="G232" s="97">
        <v>1488.7800000000007</v>
      </c>
      <c r="H232" s="100">
        <v>2289.58</v>
      </c>
      <c r="I232" s="102"/>
      <c r="J232" s="104">
        <v>0</v>
      </c>
      <c r="K232" s="102"/>
      <c r="L232" s="102"/>
      <c r="M232" s="102"/>
      <c r="N232" s="102"/>
      <c r="O232" s="104">
        <v>38.759999999999991</v>
      </c>
      <c r="P232" s="102"/>
      <c r="Q232" s="292"/>
      <c r="R232" s="294"/>
    </row>
    <row r="233" spans="1:18" ht="12.75" customHeight="1" x14ac:dyDescent="0.25">
      <c r="A233" s="285">
        <v>2021.08</v>
      </c>
      <c r="B233" s="183">
        <f t="shared" si="24"/>
        <v>6346.1099999999979</v>
      </c>
      <c r="C233" s="184">
        <f t="shared" si="25"/>
        <v>1836.8099999999995</v>
      </c>
      <c r="D233" s="97">
        <v>677.34999999999945</v>
      </c>
      <c r="E233" s="96">
        <v>1159.46</v>
      </c>
      <c r="F233" s="184">
        <f t="shared" si="11"/>
        <v>4509.2999999999984</v>
      </c>
      <c r="G233" s="97">
        <v>1534.8499999999985</v>
      </c>
      <c r="H233" s="100">
        <v>2588.92</v>
      </c>
      <c r="I233" s="102"/>
      <c r="J233" s="104">
        <v>339.08999999999992</v>
      </c>
      <c r="K233" s="102"/>
      <c r="L233" s="102"/>
      <c r="M233" s="102"/>
      <c r="N233" s="102"/>
      <c r="O233" s="104">
        <v>46.44</v>
      </c>
      <c r="P233" s="102"/>
      <c r="Q233" s="292"/>
      <c r="R233" s="294"/>
    </row>
    <row r="234" spans="1:18" ht="12.75" customHeight="1" x14ac:dyDescent="0.25">
      <c r="A234" s="285">
        <v>2021.09</v>
      </c>
      <c r="B234" s="183">
        <f t="shared" si="24"/>
        <v>6624.3600000000024</v>
      </c>
      <c r="C234" s="184">
        <f t="shared" si="25"/>
        <v>1991.2100000000009</v>
      </c>
      <c r="D234" s="97">
        <v>520.63000000000011</v>
      </c>
      <c r="E234" s="96">
        <v>1470.5800000000008</v>
      </c>
      <c r="F234" s="184">
        <f t="shared" si="11"/>
        <v>4633.1500000000015</v>
      </c>
      <c r="G234" s="97">
        <v>1609.8500000000004</v>
      </c>
      <c r="H234" s="100">
        <v>2618.630000000001</v>
      </c>
      <c r="I234" s="102"/>
      <c r="J234" s="104">
        <v>356.03</v>
      </c>
      <c r="K234" s="102"/>
      <c r="L234" s="102"/>
      <c r="M234" s="102"/>
      <c r="N234" s="102"/>
      <c r="O234" s="104">
        <v>48.639999999999986</v>
      </c>
      <c r="P234" s="102"/>
      <c r="Q234" s="292"/>
      <c r="R234" s="294"/>
    </row>
    <row r="235" spans="1:18" ht="12.75" customHeight="1" x14ac:dyDescent="0.25">
      <c r="A235" s="285">
        <v>2021.1</v>
      </c>
      <c r="B235" s="183">
        <f t="shared" si="24"/>
        <v>6115.56</v>
      </c>
      <c r="C235" s="184">
        <f t="shared" si="25"/>
        <v>1239.17</v>
      </c>
      <c r="D235" s="97">
        <v>576.17000000000007</v>
      </c>
      <c r="E235" s="96">
        <v>663</v>
      </c>
      <c r="F235" s="184">
        <f t="shared" si="11"/>
        <v>4876.3900000000003</v>
      </c>
      <c r="G235" s="97">
        <v>1696.2000000000007</v>
      </c>
      <c r="H235" s="100">
        <v>2624.619999999999</v>
      </c>
      <c r="I235" s="102"/>
      <c r="J235" s="104">
        <v>353.63000000000011</v>
      </c>
      <c r="K235" s="102"/>
      <c r="L235" s="102"/>
      <c r="M235" s="102"/>
      <c r="N235" s="102"/>
      <c r="O235" s="104">
        <v>46.81</v>
      </c>
      <c r="P235" s="103">
        <v>155.13</v>
      </c>
      <c r="Q235" s="292"/>
      <c r="R235" s="295"/>
    </row>
    <row r="236" spans="1:18" ht="12.75" customHeight="1" x14ac:dyDescent="0.25">
      <c r="A236" s="285">
        <v>2021.11</v>
      </c>
      <c r="B236" s="183">
        <f t="shared" si="24"/>
        <v>6585.2699999999968</v>
      </c>
      <c r="C236" s="184">
        <f t="shared" si="25"/>
        <v>1625.3399999999992</v>
      </c>
      <c r="D236" s="97">
        <v>316.63000000000011</v>
      </c>
      <c r="E236" s="96">
        <v>1308.7099999999991</v>
      </c>
      <c r="F236" s="184">
        <f t="shared" ref="F236:F238" si="26">SUM(G236:P236)</f>
        <v>4959.9299999999976</v>
      </c>
      <c r="G236" s="97">
        <v>1698.1899999999987</v>
      </c>
      <c r="H236" s="100">
        <v>2818.1899999999987</v>
      </c>
      <c r="I236" s="102"/>
      <c r="J236" s="104">
        <v>375.56999999999994</v>
      </c>
      <c r="K236" s="102"/>
      <c r="L236" s="102"/>
      <c r="M236" s="102"/>
      <c r="N236" s="102"/>
      <c r="O236" s="104">
        <v>52.470000000000027</v>
      </c>
      <c r="P236" s="104">
        <v>15.509999999999991</v>
      </c>
      <c r="Q236" s="292"/>
      <c r="R236" s="296"/>
    </row>
    <row r="237" spans="1:18" ht="12.75" customHeight="1" x14ac:dyDescent="0.25">
      <c r="A237" s="285">
        <v>2021.12</v>
      </c>
      <c r="B237" s="183">
        <f t="shared" si="24"/>
        <v>7189.1400000000012</v>
      </c>
      <c r="C237" s="184">
        <f t="shared" si="25"/>
        <v>1698.5899999999992</v>
      </c>
      <c r="D237" s="97">
        <v>387.35999999999967</v>
      </c>
      <c r="E237" s="96">
        <v>1311.2299999999996</v>
      </c>
      <c r="F237" s="184">
        <f t="shared" si="26"/>
        <v>5490.550000000002</v>
      </c>
      <c r="G237" s="97">
        <v>1888.3199999999997</v>
      </c>
      <c r="H237" s="100">
        <v>3189.760000000002</v>
      </c>
      <c r="I237" s="102"/>
      <c r="J237" s="104">
        <v>346.99000000000024</v>
      </c>
      <c r="K237" s="102"/>
      <c r="L237" s="102"/>
      <c r="M237" s="102"/>
      <c r="N237" s="102"/>
      <c r="O237" s="104">
        <v>49.96999999999997</v>
      </c>
      <c r="P237" s="104">
        <v>15.510000000000019</v>
      </c>
      <c r="Q237" s="292"/>
      <c r="R237" s="296"/>
    </row>
    <row r="238" spans="1:18" ht="12.75" customHeight="1" x14ac:dyDescent="0.25">
      <c r="A238" s="285">
        <v>2022.01</v>
      </c>
      <c r="B238" s="183">
        <f t="shared" si="24"/>
        <v>6600.83</v>
      </c>
      <c r="C238" s="184">
        <f t="shared" si="25"/>
        <v>935.71</v>
      </c>
      <c r="D238" s="97">
        <v>224.11</v>
      </c>
      <c r="E238" s="96">
        <v>711.6</v>
      </c>
      <c r="F238" s="184">
        <f t="shared" si="26"/>
        <v>5665.12</v>
      </c>
      <c r="G238" s="97">
        <v>1924.69</v>
      </c>
      <c r="H238" s="100">
        <v>3323.36</v>
      </c>
      <c r="I238" s="102"/>
      <c r="J238" s="104">
        <v>347.02</v>
      </c>
      <c r="K238" s="102"/>
      <c r="L238" s="102"/>
      <c r="M238" s="102"/>
      <c r="N238" s="102"/>
      <c r="O238" s="104">
        <v>54.54</v>
      </c>
      <c r="P238" s="104">
        <v>15.51</v>
      </c>
      <c r="Q238" s="292"/>
      <c r="R238" s="296"/>
    </row>
    <row r="239" spans="1:18" ht="12.75" customHeight="1" x14ac:dyDescent="0.25">
      <c r="A239" s="285">
        <v>2022.02</v>
      </c>
      <c r="B239" s="183">
        <f t="shared" si="22"/>
        <v>10799.829999999998</v>
      </c>
      <c r="C239" s="184">
        <f t="shared" si="23"/>
        <v>5641.23</v>
      </c>
      <c r="D239" s="97">
        <v>2303.94</v>
      </c>
      <c r="E239" s="96">
        <v>3337.29</v>
      </c>
      <c r="F239" s="184">
        <f t="shared" si="11"/>
        <v>5158.5999999999995</v>
      </c>
      <c r="G239" s="97">
        <v>2055.94</v>
      </c>
      <c r="H239" s="100">
        <v>3032.6199999999994</v>
      </c>
      <c r="I239" s="102"/>
      <c r="J239" s="104">
        <v>0.48000000000001819</v>
      </c>
      <c r="K239" s="102"/>
      <c r="L239" s="102"/>
      <c r="M239" s="102"/>
      <c r="N239" s="102"/>
      <c r="O239" s="104">
        <v>54.04</v>
      </c>
      <c r="P239" s="104">
        <v>15.520000000000001</v>
      </c>
      <c r="Q239" s="292"/>
      <c r="R239" s="296"/>
    </row>
    <row r="240" spans="1:18" ht="12.75" customHeight="1" x14ac:dyDescent="0.25">
      <c r="A240" s="285">
        <v>2022.03</v>
      </c>
      <c r="B240" s="183">
        <f t="shared" ref="B240:B244" si="27">C240+F240</f>
        <v>6961.11</v>
      </c>
      <c r="C240" s="184">
        <f t="shared" ref="C240:C244" si="28">D240+E240</f>
        <v>1859.4899999999998</v>
      </c>
      <c r="D240" s="97">
        <v>751.04999999999973</v>
      </c>
      <c r="E240" s="96">
        <v>1108.44</v>
      </c>
      <c r="F240" s="184">
        <f t="shared" ref="F240:F244" si="29">SUM(G240:P240)</f>
        <v>5101.62</v>
      </c>
      <c r="G240" s="97">
        <v>1868.96</v>
      </c>
      <c r="H240" s="100">
        <v>2951.16</v>
      </c>
      <c r="I240" s="102"/>
      <c r="J240" s="104">
        <v>221.77999999999997</v>
      </c>
      <c r="K240" s="102"/>
      <c r="L240" s="102"/>
      <c r="M240" s="102"/>
      <c r="N240" s="102"/>
      <c r="O240" s="104">
        <v>44.209999999999994</v>
      </c>
      <c r="P240" s="104">
        <v>15.509999999999998</v>
      </c>
      <c r="Q240" s="292"/>
      <c r="R240" s="296"/>
    </row>
    <row r="241" spans="1:18" ht="12.75" customHeight="1" x14ac:dyDescent="0.25">
      <c r="A241" s="285">
        <v>2022.04</v>
      </c>
      <c r="B241" s="183">
        <f t="shared" si="27"/>
        <v>8063.33</v>
      </c>
      <c r="C241" s="184">
        <f t="shared" si="28"/>
        <v>2514.9699999999998</v>
      </c>
      <c r="D241" s="97">
        <v>855.02</v>
      </c>
      <c r="E241" s="96">
        <v>1659.9499999999998</v>
      </c>
      <c r="F241" s="184">
        <f t="shared" si="29"/>
        <v>5548.3600000000006</v>
      </c>
      <c r="G241" s="97">
        <v>1909.0299999999997</v>
      </c>
      <c r="H241" s="100">
        <v>3368.8600000000006</v>
      </c>
      <c r="I241" s="102"/>
      <c r="J241" s="104">
        <v>204.77999999999997</v>
      </c>
      <c r="K241" s="102"/>
      <c r="L241" s="102"/>
      <c r="M241" s="102"/>
      <c r="N241" s="102"/>
      <c r="O241" s="104">
        <v>50.180000000000007</v>
      </c>
      <c r="P241" s="104">
        <v>15.509999999999998</v>
      </c>
      <c r="Q241" s="292"/>
      <c r="R241" s="296"/>
    </row>
    <row r="242" spans="1:18" ht="12.75" customHeight="1" x14ac:dyDescent="0.25">
      <c r="A242" s="285">
        <v>2022.05</v>
      </c>
      <c r="B242" s="183">
        <f t="shared" si="27"/>
        <v>8962.1299999999992</v>
      </c>
      <c r="C242" s="184">
        <f t="shared" si="28"/>
        <v>2075.6400000000003</v>
      </c>
      <c r="D242" s="97">
        <v>837.48999999999978</v>
      </c>
      <c r="E242" s="96">
        <v>1238.1500000000005</v>
      </c>
      <c r="F242" s="184">
        <f t="shared" si="29"/>
        <v>6886.4899999999989</v>
      </c>
      <c r="G242" s="97">
        <v>2301.63</v>
      </c>
      <c r="H242" s="100">
        <v>4109.119999999999</v>
      </c>
      <c r="I242" s="102"/>
      <c r="J242" s="104">
        <v>408.75</v>
      </c>
      <c r="K242" s="102"/>
      <c r="L242" s="102"/>
      <c r="M242" s="102"/>
      <c r="N242" s="102"/>
      <c r="O242" s="104">
        <v>51.47999999999999</v>
      </c>
      <c r="P242" s="104">
        <v>15.510000000000005</v>
      </c>
      <c r="Q242" s="292"/>
      <c r="R242" s="296"/>
    </row>
    <row r="243" spans="1:18" ht="12.75" customHeight="1" x14ac:dyDescent="0.25">
      <c r="A243" s="285">
        <v>2022.06</v>
      </c>
      <c r="B243" s="183">
        <f t="shared" si="27"/>
        <v>10093.73</v>
      </c>
      <c r="C243" s="184">
        <f t="shared" si="28"/>
        <v>2774.5</v>
      </c>
      <c r="D243" s="97">
        <v>949.75</v>
      </c>
      <c r="E243" s="96">
        <v>1824.75</v>
      </c>
      <c r="F243" s="184">
        <f t="shared" si="29"/>
        <v>7319.2300000000005</v>
      </c>
      <c r="G243" s="97">
        <v>2496.41</v>
      </c>
      <c r="H243" s="100">
        <v>4768.7700000000004</v>
      </c>
      <c r="I243" s="102"/>
      <c r="J243" s="104">
        <v>0</v>
      </c>
      <c r="K243" s="102"/>
      <c r="L243" s="102"/>
      <c r="M243" s="102"/>
      <c r="N243" s="102"/>
      <c r="O243" s="104">
        <v>54.050000000000011</v>
      </c>
      <c r="P243" s="102"/>
      <c r="Q243" s="292"/>
      <c r="R243" s="294"/>
    </row>
    <row r="244" spans="1:18" ht="12.75" customHeight="1" x14ac:dyDescent="0.25">
      <c r="A244" s="285">
        <v>2022.07</v>
      </c>
      <c r="B244" s="183">
        <f t="shared" si="27"/>
        <v>9286.010000000002</v>
      </c>
      <c r="C244" s="184">
        <f t="shared" si="28"/>
        <v>1510.96</v>
      </c>
      <c r="D244" s="97">
        <v>668.63</v>
      </c>
      <c r="E244" s="96">
        <v>842.33</v>
      </c>
      <c r="F244" s="184">
        <f t="shared" si="29"/>
        <v>7775.0500000000011</v>
      </c>
      <c r="G244" s="97">
        <v>2708.78</v>
      </c>
      <c r="H244" s="100">
        <v>4596.3500000000004</v>
      </c>
      <c r="I244" s="102"/>
      <c r="J244" s="104">
        <v>409.24</v>
      </c>
      <c r="K244" s="102"/>
      <c r="L244" s="102"/>
      <c r="M244" s="102"/>
      <c r="N244" s="102"/>
      <c r="O244" s="104">
        <v>60.68</v>
      </c>
      <c r="P244" s="102"/>
      <c r="Q244" s="292"/>
      <c r="R244" s="294"/>
    </row>
    <row r="245" spans="1:18" ht="12.75" customHeight="1" x14ac:dyDescent="0.25">
      <c r="A245" s="285">
        <v>2022.08</v>
      </c>
      <c r="B245" s="183">
        <f t="shared" si="22"/>
        <v>9692.56</v>
      </c>
      <c r="C245" s="184">
        <f t="shared" si="23"/>
        <v>1804.56</v>
      </c>
      <c r="D245" s="97">
        <v>900.95</v>
      </c>
      <c r="E245" s="96">
        <v>903.61</v>
      </c>
      <c r="F245" s="184">
        <f t="shared" si="11"/>
        <v>7888</v>
      </c>
      <c r="G245" s="97">
        <v>2989.07</v>
      </c>
      <c r="H245" s="100">
        <v>4829.68</v>
      </c>
      <c r="I245" s="102"/>
      <c r="J245" s="104">
        <v>1.03</v>
      </c>
      <c r="K245" s="102"/>
      <c r="L245" s="102"/>
      <c r="M245" s="102"/>
      <c r="N245" s="102"/>
      <c r="O245" s="104">
        <v>68.22</v>
      </c>
      <c r="P245" s="102"/>
      <c r="Q245" s="292"/>
      <c r="R245" s="294"/>
    </row>
    <row r="246" spans="1:18" ht="12.75" customHeight="1" x14ac:dyDescent="0.25">
      <c r="A246" s="285">
        <v>2022.09</v>
      </c>
      <c r="B246" s="183">
        <f t="shared" si="22"/>
        <v>11379.05</v>
      </c>
      <c r="C246" s="184">
        <f t="shared" si="23"/>
        <v>2250.6099999999997</v>
      </c>
      <c r="D246" s="97">
        <v>666.02</v>
      </c>
      <c r="E246" s="96">
        <v>1584.59</v>
      </c>
      <c r="F246" s="184">
        <f t="shared" si="11"/>
        <v>9128.4399999999987</v>
      </c>
      <c r="G246" s="97">
        <v>2936.83</v>
      </c>
      <c r="H246" s="100">
        <v>5108.91</v>
      </c>
      <c r="I246" s="102"/>
      <c r="J246" s="104">
        <v>1004.24</v>
      </c>
      <c r="K246" s="102"/>
      <c r="L246" s="102"/>
      <c r="M246" s="102"/>
      <c r="N246" s="102"/>
      <c r="O246" s="104">
        <v>78.459999999999994</v>
      </c>
      <c r="P246" s="102"/>
      <c r="Q246" s="292"/>
      <c r="R246" s="294"/>
    </row>
    <row r="247" spans="1:18" ht="12.75" customHeight="1" x14ac:dyDescent="0.25">
      <c r="A247" s="285">
        <v>2022.1</v>
      </c>
      <c r="B247" s="183">
        <f t="shared" si="22"/>
        <v>11058.16</v>
      </c>
      <c r="C247" s="184">
        <f t="shared" si="23"/>
        <v>1623.5900000000001</v>
      </c>
      <c r="D247" s="97">
        <v>799.88</v>
      </c>
      <c r="E247" s="96">
        <v>823.71</v>
      </c>
      <c r="F247" s="184">
        <f t="shared" si="11"/>
        <v>9434.57</v>
      </c>
      <c r="G247" s="97">
        <v>3268.85</v>
      </c>
      <c r="H247" s="100">
        <v>5764.8</v>
      </c>
      <c r="I247" s="102"/>
      <c r="J247" s="104">
        <v>331.2</v>
      </c>
      <c r="K247" s="102"/>
      <c r="L247" s="102"/>
      <c r="M247" s="102"/>
      <c r="N247" s="102"/>
      <c r="O247" s="104">
        <v>69.72</v>
      </c>
      <c r="P247" s="102"/>
      <c r="Q247" s="292"/>
      <c r="R247" s="294"/>
    </row>
    <row r="248" spans="1:18" ht="12.75" customHeight="1" x14ac:dyDescent="0.25">
      <c r="A248" s="285">
        <v>2022.11</v>
      </c>
      <c r="B248" s="183">
        <f t="shared" si="22"/>
        <v>11776.17</v>
      </c>
      <c r="C248" s="184">
        <f t="shared" si="23"/>
        <v>1992.47</v>
      </c>
      <c r="D248" s="97">
        <v>410.7</v>
      </c>
      <c r="E248" s="96">
        <v>1581.77</v>
      </c>
      <c r="F248" s="184">
        <f t="shared" si="11"/>
        <v>9783.7000000000007</v>
      </c>
      <c r="G248" s="97">
        <v>3321.29</v>
      </c>
      <c r="H248" s="100">
        <v>6024.2</v>
      </c>
      <c r="I248" s="102"/>
      <c r="J248" s="104">
        <v>349.54</v>
      </c>
      <c r="K248" s="102"/>
      <c r="L248" s="102"/>
      <c r="M248" s="102"/>
      <c r="N248" s="102"/>
      <c r="O248" s="104">
        <v>88.67</v>
      </c>
      <c r="P248" s="102"/>
      <c r="Q248" s="292"/>
      <c r="R248" s="294"/>
    </row>
    <row r="249" spans="1:18" ht="12.75" customHeight="1" x14ac:dyDescent="0.25">
      <c r="A249" s="285">
        <v>2022.12</v>
      </c>
      <c r="B249" s="183">
        <f>C249+F249+Q249</f>
        <v>33282.639999999999</v>
      </c>
      <c r="C249" s="184">
        <f t="shared" si="23"/>
        <v>2167.4499999999998</v>
      </c>
      <c r="D249" s="97">
        <v>563.80999999999995</v>
      </c>
      <c r="E249" s="96">
        <v>1603.64</v>
      </c>
      <c r="F249" s="184">
        <f t="shared" si="11"/>
        <v>10363.769999999999</v>
      </c>
      <c r="G249" s="97">
        <v>3441.52</v>
      </c>
      <c r="H249" s="100">
        <v>6510.86</v>
      </c>
      <c r="I249" s="102"/>
      <c r="J249" s="104">
        <v>334.82</v>
      </c>
      <c r="K249" s="102"/>
      <c r="L249" s="102"/>
      <c r="M249" s="102"/>
      <c r="N249" s="102"/>
      <c r="O249" s="104">
        <v>76.569999999999993</v>
      </c>
      <c r="P249" s="102"/>
      <c r="Q249" s="297">
        <v>20751.419999999998</v>
      </c>
      <c r="R249" s="294"/>
    </row>
    <row r="250" spans="1:18" ht="12.75" customHeight="1" x14ac:dyDescent="0.25">
      <c r="A250" s="285">
        <v>2023.01</v>
      </c>
      <c r="B250" s="183">
        <f t="shared" ref="B250:B285" si="30">C250+F250</f>
        <v>11548.68</v>
      </c>
      <c r="C250" s="184">
        <f t="shared" ref="C250:C285" si="31">D250+E250</f>
        <v>2219.88</v>
      </c>
      <c r="D250" s="97">
        <v>563.36</v>
      </c>
      <c r="E250" s="96">
        <v>1656.52</v>
      </c>
      <c r="F250" s="184">
        <f t="shared" si="11"/>
        <v>9328.7999999999993</v>
      </c>
      <c r="G250" s="97">
        <v>3558.12</v>
      </c>
      <c r="H250" s="100">
        <v>5687.69</v>
      </c>
      <c r="I250" s="102"/>
      <c r="J250" s="104">
        <v>0</v>
      </c>
      <c r="K250" s="102"/>
      <c r="L250" s="102"/>
      <c r="M250" s="102"/>
      <c r="N250" s="102"/>
      <c r="O250" s="104">
        <v>82.99</v>
      </c>
      <c r="P250" s="102"/>
      <c r="Q250" s="292"/>
      <c r="R250" s="294"/>
    </row>
    <row r="251" spans="1:18" ht="12.75" customHeight="1" x14ac:dyDescent="0.25">
      <c r="A251" s="285">
        <v>2023.02</v>
      </c>
      <c r="B251" s="183">
        <f t="shared" si="30"/>
        <v>18621.059999999998</v>
      </c>
      <c r="C251" s="184">
        <f t="shared" si="31"/>
        <v>8896.06</v>
      </c>
      <c r="D251" s="97">
        <v>3417.23</v>
      </c>
      <c r="E251" s="96">
        <v>5478.83</v>
      </c>
      <c r="F251" s="184">
        <f t="shared" si="11"/>
        <v>9725</v>
      </c>
      <c r="G251" s="97">
        <v>4030.47</v>
      </c>
      <c r="H251" s="100">
        <v>5605.6</v>
      </c>
      <c r="I251" s="102"/>
      <c r="J251" s="104">
        <v>0</v>
      </c>
      <c r="K251" s="102"/>
      <c r="L251" s="102"/>
      <c r="M251" s="102"/>
      <c r="N251" s="102"/>
      <c r="O251" s="104">
        <v>88.93</v>
      </c>
      <c r="P251" s="102"/>
      <c r="Q251" s="292"/>
      <c r="R251" s="294"/>
    </row>
    <row r="252" spans="1:18" ht="12.75" customHeight="1" x14ac:dyDescent="0.25">
      <c r="A252" s="285">
        <v>2023.03</v>
      </c>
      <c r="B252" s="183">
        <f t="shared" si="30"/>
        <v>12705.630000000001</v>
      </c>
      <c r="C252" s="184">
        <f t="shared" si="31"/>
        <v>2468.9300000000003</v>
      </c>
      <c r="D252" s="97">
        <v>898.22</v>
      </c>
      <c r="E252" s="96">
        <v>1570.71</v>
      </c>
      <c r="F252" s="184">
        <f t="shared" si="11"/>
        <v>10236.700000000001</v>
      </c>
      <c r="G252" s="97">
        <v>3504.24</v>
      </c>
      <c r="H252" s="100">
        <v>6324.71</v>
      </c>
      <c r="I252" s="102"/>
      <c r="J252" s="104">
        <v>338.15</v>
      </c>
      <c r="K252" s="102"/>
      <c r="L252" s="102"/>
      <c r="M252" s="102"/>
      <c r="N252" s="102"/>
      <c r="O252" s="104">
        <v>69.599999999999994</v>
      </c>
      <c r="P252" s="102"/>
      <c r="Q252" s="292"/>
      <c r="R252" s="294"/>
    </row>
    <row r="253" spans="1:18" ht="12.75" customHeight="1" x14ac:dyDescent="0.25">
      <c r="A253" s="285">
        <v>2023.04</v>
      </c>
      <c r="B253" s="183">
        <f t="shared" si="30"/>
        <v>14993.86</v>
      </c>
      <c r="C253" s="184">
        <f t="shared" si="31"/>
        <v>3521.05</v>
      </c>
      <c r="D253" s="97">
        <v>1120.94</v>
      </c>
      <c r="E253" s="96">
        <v>2400.11</v>
      </c>
      <c r="F253" s="184">
        <f t="shared" si="11"/>
        <v>11472.81</v>
      </c>
      <c r="G253" s="97">
        <v>3866.53</v>
      </c>
      <c r="H253" s="100">
        <v>7194.23</v>
      </c>
      <c r="I253" s="102"/>
      <c r="J253" s="104">
        <v>335.99</v>
      </c>
      <c r="K253" s="102"/>
      <c r="L253" s="102"/>
      <c r="M253" s="102"/>
      <c r="N253" s="102"/>
      <c r="O253" s="104">
        <v>76.06</v>
      </c>
      <c r="P253" s="102"/>
      <c r="Q253" s="292"/>
      <c r="R253" s="294"/>
    </row>
    <row r="254" spans="1:18" ht="12.75" customHeight="1" x14ac:dyDescent="0.25">
      <c r="A254" s="285">
        <v>2023.05</v>
      </c>
      <c r="B254" s="183">
        <f t="shared" si="30"/>
        <v>15853.519999999999</v>
      </c>
      <c r="C254" s="184">
        <f t="shared" si="31"/>
        <v>2165.73</v>
      </c>
      <c r="D254" s="97">
        <v>771.77</v>
      </c>
      <c r="E254" s="96">
        <v>1393.96</v>
      </c>
      <c r="F254" s="184">
        <f t="shared" si="11"/>
        <v>13687.789999999999</v>
      </c>
      <c r="G254" s="97">
        <v>4442.72</v>
      </c>
      <c r="H254" s="100">
        <v>9161.33</v>
      </c>
      <c r="I254" s="102"/>
      <c r="J254" s="104">
        <v>0</v>
      </c>
      <c r="K254" s="102"/>
      <c r="L254" s="102"/>
      <c r="M254" s="102"/>
      <c r="N254" s="102"/>
      <c r="O254" s="104">
        <v>83.74</v>
      </c>
      <c r="P254" s="102"/>
      <c r="Q254" s="292"/>
      <c r="R254" s="294"/>
    </row>
    <row r="255" spans="1:18" ht="12.75" customHeight="1" x14ac:dyDescent="0.25">
      <c r="A255" s="285">
        <v>2023.06</v>
      </c>
      <c r="B255" s="183">
        <f t="shared" si="30"/>
        <v>19478.280000000002</v>
      </c>
      <c r="C255" s="184">
        <f t="shared" si="31"/>
        <v>3710.2300000000005</v>
      </c>
      <c r="D255" s="153">
        <v>1114.95</v>
      </c>
      <c r="E255" s="154">
        <v>2595.2800000000002</v>
      </c>
      <c r="F255" s="184">
        <f t="shared" si="11"/>
        <v>15768.050000000001</v>
      </c>
      <c r="G255" s="153">
        <v>5161.74</v>
      </c>
      <c r="H255" s="98">
        <v>10167.370000000001</v>
      </c>
      <c r="I255" s="102"/>
      <c r="J255" s="120">
        <v>350.93</v>
      </c>
      <c r="K255" s="102"/>
      <c r="L255" s="102"/>
      <c r="M255" s="102"/>
      <c r="N255" s="102"/>
      <c r="O255" s="120">
        <v>88.01</v>
      </c>
      <c r="P255" s="102"/>
      <c r="Q255" s="292"/>
      <c r="R255" s="294"/>
    </row>
    <row r="256" spans="1:18" ht="12.75" customHeight="1" x14ac:dyDescent="0.25">
      <c r="A256" s="285">
        <v>2023.07</v>
      </c>
      <c r="B256" s="183">
        <f t="shared" si="30"/>
        <v>18331.88</v>
      </c>
      <c r="C256" s="184">
        <f t="shared" si="31"/>
        <v>2201.5100000000002</v>
      </c>
      <c r="D256" s="97">
        <v>743.5</v>
      </c>
      <c r="E256" s="96">
        <v>1458.01</v>
      </c>
      <c r="F256" s="184">
        <f t="shared" si="11"/>
        <v>16130.37</v>
      </c>
      <c r="G256" s="97">
        <v>5678.38</v>
      </c>
      <c r="H256" s="100">
        <v>9668.48</v>
      </c>
      <c r="I256" s="102"/>
      <c r="J256" s="104">
        <v>690.36</v>
      </c>
      <c r="K256" s="102"/>
      <c r="L256" s="102"/>
      <c r="M256" s="102"/>
      <c r="N256" s="102"/>
      <c r="O256" s="104">
        <v>93.15</v>
      </c>
      <c r="P256" s="102"/>
      <c r="Q256" s="292"/>
      <c r="R256" s="294"/>
    </row>
    <row r="257" spans="1:18" ht="12.75" customHeight="1" x14ac:dyDescent="0.25">
      <c r="A257" s="285">
        <v>2023.08</v>
      </c>
      <c r="B257" s="183">
        <f t="shared" si="30"/>
        <v>20765.28</v>
      </c>
      <c r="C257" s="184">
        <f t="shared" si="31"/>
        <v>2735.77</v>
      </c>
      <c r="D257" s="97">
        <v>1295.6600000000001</v>
      </c>
      <c r="E257" s="96">
        <v>1440.11</v>
      </c>
      <c r="F257" s="184">
        <f t="shared" si="11"/>
        <v>18029.509999999998</v>
      </c>
      <c r="G257" s="97">
        <v>6270.97</v>
      </c>
      <c r="H257" s="100">
        <v>11636.65</v>
      </c>
      <c r="I257" s="102"/>
      <c r="J257" s="104">
        <v>0</v>
      </c>
      <c r="K257" s="102"/>
      <c r="L257" s="102"/>
      <c r="M257" s="102"/>
      <c r="N257" s="102"/>
      <c r="O257" s="104">
        <v>121.89</v>
      </c>
      <c r="P257" s="102"/>
      <c r="Q257" s="292"/>
      <c r="R257" s="294"/>
    </row>
    <row r="258" spans="1:18" ht="12.75" customHeight="1" x14ac:dyDescent="0.25">
      <c r="A258" s="285">
        <v>2023.09</v>
      </c>
      <c r="B258" s="183">
        <f t="shared" si="30"/>
        <v>23878.53</v>
      </c>
      <c r="C258" s="184">
        <f t="shared" si="31"/>
        <v>3371.55</v>
      </c>
      <c r="D258" s="97">
        <v>735.21</v>
      </c>
      <c r="E258" s="96">
        <v>2636.34</v>
      </c>
      <c r="F258" s="184">
        <f t="shared" si="11"/>
        <v>20506.98</v>
      </c>
      <c r="G258" s="97">
        <v>7148.91</v>
      </c>
      <c r="H258" s="100">
        <v>12874.82</v>
      </c>
      <c r="I258" s="102"/>
      <c r="J258" s="104">
        <v>361.32</v>
      </c>
      <c r="K258" s="102"/>
      <c r="L258" s="102"/>
      <c r="M258" s="102"/>
      <c r="N258" s="102"/>
      <c r="O258" s="104">
        <v>121.93</v>
      </c>
      <c r="P258" s="102"/>
      <c r="Q258" s="292"/>
      <c r="R258" s="294"/>
    </row>
    <row r="259" spans="1:18" ht="12.75" customHeight="1" x14ac:dyDescent="0.25">
      <c r="A259" s="285">
        <v>2023.1</v>
      </c>
      <c r="B259" s="183">
        <f t="shared" si="30"/>
        <v>25093.38</v>
      </c>
      <c r="C259" s="184">
        <f t="shared" si="31"/>
        <v>2536.66</v>
      </c>
      <c r="D259" s="97">
        <v>1195.8800000000001</v>
      </c>
      <c r="E259" s="96">
        <v>1340.78</v>
      </c>
      <c r="F259" s="184">
        <f t="shared" si="11"/>
        <v>22556.720000000001</v>
      </c>
      <c r="G259" s="97">
        <v>7900.25</v>
      </c>
      <c r="H259" s="100">
        <v>13158.83</v>
      </c>
      <c r="I259" s="102"/>
      <c r="J259" s="104">
        <v>1383.17</v>
      </c>
      <c r="K259" s="102"/>
      <c r="L259" s="102"/>
      <c r="M259" s="102"/>
      <c r="N259" s="102"/>
      <c r="O259" s="104">
        <v>114.47</v>
      </c>
      <c r="P259" s="102"/>
      <c r="Q259" s="292"/>
      <c r="R259" s="294"/>
    </row>
    <row r="260" spans="1:18" ht="12.75" customHeight="1" x14ac:dyDescent="0.25">
      <c r="A260" s="285">
        <v>2023.11</v>
      </c>
      <c r="B260" s="183">
        <f t="shared" si="30"/>
        <v>26819.049999999996</v>
      </c>
      <c r="C260" s="184">
        <f t="shared" si="31"/>
        <v>3138.469999999998</v>
      </c>
      <c r="D260" s="97">
        <v>591.15999999999804</v>
      </c>
      <c r="E260" s="96">
        <v>2547.31</v>
      </c>
      <c r="F260" s="184">
        <f t="shared" si="11"/>
        <v>23680.579999999998</v>
      </c>
      <c r="G260" s="97">
        <v>8818.2900000000009</v>
      </c>
      <c r="H260" s="100">
        <v>14014.18</v>
      </c>
      <c r="I260" s="102"/>
      <c r="J260" s="104">
        <v>710.44</v>
      </c>
      <c r="K260" s="102"/>
      <c r="L260" s="102"/>
      <c r="M260" s="102"/>
      <c r="N260" s="102"/>
      <c r="O260" s="104">
        <v>137.66999999999999</v>
      </c>
      <c r="P260" s="102"/>
      <c r="Q260" s="292"/>
      <c r="R260" s="294"/>
    </row>
    <row r="261" spans="1:18" ht="12.75" customHeight="1" x14ac:dyDescent="0.25">
      <c r="A261" s="285">
        <v>2023.12</v>
      </c>
      <c r="B261" s="183">
        <f t="shared" si="30"/>
        <v>30685.1</v>
      </c>
      <c r="C261" s="184">
        <f t="shared" si="31"/>
        <v>3658.83</v>
      </c>
      <c r="D261" s="97">
        <v>840.6</v>
      </c>
      <c r="E261" s="96">
        <v>2818.23</v>
      </c>
      <c r="F261" s="184">
        <f t="shared" si="11"/>
        <v>27026.27</v>
      </c>
      <c r="G261" s="97">
        <v>9170.27</v>
      </c>
      <c r="H261" s="100">
        <v>16577.78</v>
      </c>
      <c r="I261" s="102"/>
      <c r="J261" s="104">
        <v>745.31</v>
      </c>
      <c r="K261" s="102"/>
      <c r="L261" s="102"/>
      <c r="M261" s="102"/>
      <c r="N261" s="102"/>
      <c r="O261" s="104">
        <v>532.91</v>
      </c>
      <c r="P261" s="102"/>
      <c r="Q261" s="292"/>
      <c r="R261" s="294"/>
    </row>
    <row r="262" spans="1:18" ht="12.75" customHeight="1" x14ac:dyDescent="0.25">
      <c r="A262" s="285">
        <v>2024.01</v>
      </c>
      <c r="B262" s="183">
        <f t="shared" si="30"/>
        <v>38369.090177350001</v>
      </c>
      <c r="C262" s="184">
        <f t="shared" si="31"/>
        <v>4310.1863070899999</v>
      </c>
      <c r="D262" s="97">
        <v>965.60477115000003</v>
      </c>
      <c r="E262" s="96">
        <v>3344.5815359399999</v>
      </c>
      <c r="F262" s="184">
        <f t="shared" si="11"/>
        <v>34058.903870260001</v>
      </c>
      <c r="G262" s="97">
        <v>10191.145781110001</v>
      </c>
      <c r="H262" s="100">
        <v>23741.024869010002</v>
      </c>
      <c r="I262" s="102"/>
      <c r="J262" s="104">
        <v>0</v>
      </c>
      <c r="K262" s="102"/>
      <c r="L262" s="102"/>
      <c r="M262" s="102"/>
      <c r="N262" s="102"/>
      <c r="O262" s="104">
        <v>126.73322014</v>
      </c>
      <c r="P262" s="102"/>
      <c r="Q262" s="292"/>
      <c r="R262" s="294"/>
    </row>
    <row r="263" spans="1:18" ht="12.75" customHeight="1" x14ac:dyDescent="0.25">
      <c r="A263" s="285">
        <v>2024.02</v>
      </c>
      <c r="B263" s="183">
        <f t="shared" si="30"/>
        <v>64665.082249659994</v>
      </c>
      <c r="C263" s="184">
        <f t="shared" si="31"/>
        <v>27075.07435273</v>
      </c>
      <c r="D263" s="97">
        <v>8975.1345824300006</v>
      </c>
      <c r="E263" s="96">
        <v>18099.9397703</v>
      </c>
      <c r="F263" s="184">
        <f t="shared" si="11"/>
        <v>37590.007896929994</v>
      </c>
      <c r="G263" s="97">
        <v>13365.711470959999</v>
      </c>
      <c r="H263" s="100">
        <v>22438.813026480002</v>
      </c>
      <c r="I263" s="102"/>
      <c r="J263" s="104">
        <v>1643.27072006</v>
      </c>
      <c r="K263" s="102"/>
      <c r="L263" s="102"/>
      <c r="M263" s="102"/>
      <c r="N263" s="102"/>
      <c r="O263" s="104">
        <v>142.21267942999998</v>
      </c>
      <c r="P263" s="102"/>
      <c r="Q263" s="292"/>
      <c r="R263" s="294"/>
    </row>
    <row r="264" spans="1:18" ht="12.75" customHeight="1" x14ac:dyDescent="0.25">
      <c r="A264" s="285">
        <v>2024.03</v>
      </c>
      <c r="B264" s="183">
        <f t="shared" si="30"/>
        <v>43092.289287840002</v>
      </c>
      <c r="C264" s="184">
        <f t="shared" si="31"/>
        <v>4555.3072212000006</v>
      </c>
      <c r="D264" s="97">
        <v>1455.7954233199994</v>
      </c>
      <c r="E264" s="96">
        <v>3099.5117978800013</v>
      </c>
      <c r="F264" s="184">
        <f t="shared" si="11"/>
        <v>38536.982066639997</v>
      </c>
      <c r="G264" s="97">
        <v>14944.316240110002</v>
      </c>
      <c r="H264" s="100">
        <v>21847.782586979996</v>
      </c>
      <c r="I264" s="102"/>
      <c r="J264" s="104">
        <v>1568.8594081099998</v>
      </c>
      <c r="K264" s="102"/>
      <c r="L264" s="102"/>
      <c r="M264" s="102"/>
      <c r="N264" s="102"/>
      <c r="O264" s="104">
        <v>176.02383143999998</v>
      </c>
      <c r="P264" s="102"/>
      <c r="Q264" s="292"/>
      <c r="R264" s="294"/>
    </row>
    <row r="265" spans="1:18" ht="12.75" customHeight="1" x14ac:dyDescent="0.25">
      <c r="A265" s="285">
        <v>2024.04</v>
      </c>
      <c r="B265" s="183">
        <f t="shared" si="30"/>
        <v>49170.109611269996</v>
      </c>
      <c r="C265" s="184">
        <f t="shared" si="31"/>
        <v>9852.5576949999977</v>
      </c>
      <c r="D265" s="97">
        <v>3008.9541547099998</v>
      </c>
      <c r="E265" s="96">
        <v>6843.6035402899979</v>
      </c>
      <c r="F265" s="184">
        <f t="shared" si="11"/>
        <v>39317.55191627</v>
      </c>
      <c r="G265" s="97">
        <v>16048.54887364</v>
      </c>
      <c r="H265" s="100">
        <v>22318.805864850001</v>
      </c>
      <c r="I265" s="102"/>
      <c r="J265" s="104">
        <v>772.00157945000001</v>
      </c>
      <c r="K265" s="102"/>
      <c r="L265" s="102"/>
      <c r="M265" s="102"/>
      <c r="N265" s="102"/>
      <c r="O265" s="104">
        <v>178.19559833</v>
      </c>
      <c r="P265" s="102"/>
      <c r="Q265" s="292"/>
      <c r="R265" s="294"/>
    </row>
    <row r="266" spans="1:18" ht="12.75" customHeight="1" x14ac:dyDescent="0.25">
      <c r="A266" s="285">
        <v>2024.05</v>
      </c>
      <c r="B266" s="183">
        <f t="shared" si="30"/>
        <v>64604.84300606999</v>
      </c>
      <c r="C266" s="184">
        <f t="shared" si="31"/>
        <v>5532.7264247400035</v>
      </c>
      <c r="D266" s="97">
        <v>1974.7880221899995</v>
      </c>
      <c r="E266" s="96">
        <v>3557.938402550004</v>
      </c>
      <c r="F266" s="184">
        <f t="shared" si="11"/>
        <v>59072.116581329989</v>
      </c>
      <c r="G266" s="97">
        <v>16816.152357790001</v>
      </c>
      <c r="H266" s="100">
        <v>41219.35629843999</v>
      </c>
      <c r="I266" s="102"/>
      <c r="J266" s="104">
        <v>804.60596665000003</v>
      </c>
      <c r="K266" s="102"/>
      <c r="L266" s="102"/>
      <c r="M266" s="102"/>
      <c r="N266" s="102"/>
      <c r="O266" s="104">
        <v>232.00195845000007</v>
      </c>
      <c r="P266" s="102"/>
      <c r="Q266" s="292"/>
      <c r="R266" s="294"/>
    </row>
    <row r="267" spans="1:18" ht="12.75" customHeight="1" x14ac:dyDescent="0.25">
      <c r="A267" s="285">
        <v>2024.06</v>
      </c>
      <c r="B267" s="183">
        <f t="shared" si="30"/>
        <v>58899.933799949991</v>
      </c>
      <c r="C267" s="184">
        <f t="shared" si="31"/>
        <v>10049.667915039994</v>
      </c>
      <c r="D267" s="97">
        <v>2942.1193639699995</v>
      </c>
      <c r="E267" s="96">
        <v>7107.5485510699946</v>
      </c>
      <c r="F267" s="184">
        <f t="shared" si="11"/>
        <v>48850.265884909997</v>
      </c>
      <c r="G267" s="97">
        <v>18192.082813079993</v>
      </c>
      <c r="H267" s="100">
        <v>29609.156535760005</v>
      </c>
      <c r="I267" s="102"/>
      <c r="J267" s="104">
        <v>805.97686531999989</v>
      </c>
      <c r="K267" s="102"/>
      <c r="L267" s="102"/>
      <c r="M267" s="102"/>
      <c r="N267" s="102"/>
      <c r="O267" s="104">
        <v>243.0496707499999</v>
      </c>
      <c r="P267" s="102"/>
      <c r="Q267" s="292"/>
      <c r="R267" s="294"/>
    </row>
    <row r="268" spans="1:18" ht="12.75" customHeight="1" x14ac:dyDescent="0.25">
      <c r="A268" s="285">
        <v>2024.07</v>
      </c>
      <c r="B268" s="183">
        <f t="shared" si="30"/>
        <v>57707.35151254003</v>
      </c>
      <c r="C268" s="184">
        <f t="shared" si="31"/>
        <v>8336.6706074300055</v>
      </c>
      <c r="D268" s="97">
        <v>3594.3820437499999</v>
      </c>
      <c r="E268" s="96">
        <v>4742.2885636800056</v>
      </c>
      <c r="F268" s="184">
        <f t="shared" ref="F268:F331" si="32">SUM(G268:P268)</f>
        <v>49370.680905110021</v>
      </c>
      <c r="G268" s="97">
        <v>19485.514801290003</v>
      </c>
      <c r="H268" s="100">
        <v>28054.373739360017</v>
      </c>
      <c r="I268" s="102"/>
      <c r="J268" s="104">
        <v>1577.359649</v>
      </c>
      <c r="K268" s="102"/>
      <c r="L268" s="102"/>
      <c r="M268" s="102"/>
      <c r="N268" s="102"/>
      <c r="O268" s="104">
        <v>253.43271546000005</v>
      </c>
      <c r="P268" s="102"/>
      <c r="Q268" s="292"/>
      <c r="R268" s="294"/>
    </row>
    <row r="269" spans="1:18" ht="12.75" customHeight="1" x14ac:dyDescent="0.25">
      <c r="A269" s="285">
        <v>2024.08</v>
      </c>
      <c r="B269" s="183">
        <f t="shared" si="30"/>
        <v>63449.559813249994</v>
      </c>
      <c r="C269" s="184">
        <f t="shared" si="31"/>
        <v>9736.8445683300015</v>
      </c>
      <c r="D269" s="97">
        <v>5512.8658767800007</v>
      </c>
      <c r="E269" s="96">
        <v>4223.9786915500008</v>
      </c>
      <c r="F269" s="184">
        <f t="shared" si="32"/>
        <v>53712.715244919993</v>
      </c>
      <c r="G269" s="97">
        <v>18849.562733990009</v>
      </c>
      <c r="H269" s="100">
        <v>32595.072464089986</v>
      </c>
      <c r="I269" s="102"/>
      <c r="J269" s="104">
        <v>1863.0529694299994</v>
      </c>
      <c r="K269" s="102"/>
      <c r="L269" s="102"/>
      <c r="M269" s="102"/>
      <c r="N269" s="102"/>
      <c r="O269" s="104">
        <v>405.02707740999995</v>
      </c>
      <c r="P269" s="102"/>
      <c r="Q269" s="292"/>
      <c r="R269" s="294"/>
    </row>
    <row r="270" spans="1:18" ht="12.75" customHeight="1" x14ac:dyDescent="0.25">
      <c r="A270" s="285">
        <v>2024.09</v>
      </c>
      <c r="B270" s="183">
        <f t="shared" si="30"/>
        <v>73497.501508169997</v>
      </c>
      <c r="C270" s="184">
        <f t="shared" si="31"/>
        <v>16223.98766296</v>
      </c>
      <c r="D270" s="97">
        <v>4362.0923737700032</v>
      </c>
      <c r="E270" s="96">
        <v>11861.895289189997</v>
      </c>
      <c r="F270" s="184">
        <f t="shared" si="32"/>
        <v>57273.513845209993</v>
      </c>
      <c r="G270" s="97">
        <v>20623.723371379994</v>
      </c>
      <c r="H270" s="100">
        <v>34424.188092669996</v>
      </c>
      <c r="I270" s="102"/>
      <c r="J270" s="104">
        <v>1855.7950496100002</v>
      </c>
      <c r="K270" s="102"/>
      <c r="L270" s="102"/>
      <c r="M270" s="102"/>
      <c r="N270" s="102"/>
      <c r="O270" s="104">
        <v>369.80733154999984</v>
      </c>
      <c r="P270" s="102"/>
      <c r="Q270" s="292"/>
      <c r="R270" s="294"/>
    </row>
    <row r="271" spans="1:18" ht="12.75" customHeight="1" x14ac:dyDescent="0.25">
      <c r="A271" s="285">
        <v>2024.1</v>
      </c>
      <c r="B271" s="183">
        <f t="shared" si="30"/>
        <v>71236.740843960026</v>
      </c>
      <c r="C271" s="184">
        <f t="shared" si="31"/>
        <v>11298.675705789996</v>
      </c>
      <c r="D271" s="97">
        <v>5997.5858869899967</v>
      </c>
      <c r="E271" s="96">
        <v>5301.0898187999992</v>
      </c>
      <c r="F271" s="184">
        <f t="shared" si="32"/>
        <v>59938.065138170037</v>
      </c>
      <c r="G271" s="97">
        <v>20718.586041219998</v>
      </c>
      <c r="H271" s="100">
        <v>36867.586460360035</v>
      </c>
      <c r="I271" s="102"/>
      <c r="J271" s="104">
        <v>1900.2027975300007</v>
      </c>
      <c r="K271" s="102"/>
      <c r="L271" s="102"/>
      <c r="M271" s="102"/>
      <c r="N271" s="102"/>
      <c r="O271" s="104">
        <v>451.68983906000039</v>
      </c>
      <c r="P271" s="102"/>
      <c r="Q271" s="292"/>
      <c r="R271" s="294"/>
    </row>
    <row r="272" spans="1:18" ht="12.75" customHeight="1" x14ac:dyDescent="0.25">
      <c r="A272" s="285">
        <v>2024.11</v>
      </c>
      <c r="B272" s="183">
        <f t="shared" si="30"/>
        <v>76171.400625299997</v>
      </c>
      <c r="C272" s="184">
        <f t="shared" si="31"/>
        <v>14840.594718979999</v>
      </c>
      <c r="D272" s="97">
        <v>2590.5772156800012</v>
      </c>
      <c r="E272" s="96">
        <v>12250.017503299998</v>
      </c>
      <c r="F272" s="184">
        <f t="shared" si="32"/>
        <v>61330.805906319998</v>
      </c>
      <c r="G272" s="97">
        <v>20559.201011630008</v>
      </c>
      <c r="H272" s="100">
        <v>38415.664392139995</v>
      </c>
      <c r="I272" s="102"/>
      <c r="J272" s="100">
        <v>1788.3817815399998</v>
      </c>
      <c r="K272" s="102"/>
      <c r="L272" s="102"/>
      <c r="M272" s="102"/>
      <c r="N272" s="102"/>
      <c r="O272" s="100">
        <v>567.55872100999977</v>
      </c>
      <c r="P272" s="102"/>
      <c r="Q272" s="292"/>
      <c r="R272" s="294"/>
    </row>
    <row r="273" spans="1:18" ht="12.75" customHeight="1" x14ac:dyDescent="0.25">
      <c r="A273" s="285">
        <v>2024.12</v>
      </c>
      <c r="B273" s="183">
        <f t="shared" si="30"/>
        <v>78329.904343410002</v>
      </c>
      <c r="C273" s="184">
        <f t="shared" si="31"/>
        <v>15602.461181930001</v>
      </c>
      <c r="D273" s="97">
        <v>4224.0741712099998</v>
      </c>
      <c r="E273" s="96">
        <v>11378.38701072</v>
      </c>
      <c r="F273" s="299">
        <f t="shared" si="32"/>
        <v>62727.443161480005</v>
      </c>
      <c r="G273" s="97">
        <v>22451.216824039999</v>
      </c>
      <c r="H273" s="100">
        <v>37982.82694929</v>
      </c>
      <c r="I273" s="102"/>
      <c r="J273" s="104">
        <v>1803.2350381900001</v>
      </c>
      <c r="K273" s="102"/>
      <c r="L273" s="102"/>
      <c r="M273" s="102"/>
      <c r="N273" s="102"/>
      <c r="O273" s="104">
        <v>490.16434995999998</v>
      </c>
      <c r="P273" s="102"/>
      <c r="Q273" s="292"/>
      <c r="R273" s="294"/>
    </row>
    <row r="274" spans="1:18" ht="12.75" customHeight="1" x14ac:dyDescent="0.25">
      <c r="A274" s="285">
        <v>2025.01</v>
      </c>
      <c r="B274" s="183">
        <f>C274+F274</f>
        <v>82451.906989700001</v>
      </c>
      <c r="C274" s="184">
        <f t="shared" si="31"/>
        <v>11225.93837351</v>
      </c>
      <c r="D274" s="97">
        <v>2251.3165566900002</v>
      </c>
      <c r="E274" s="96">
        <v>8974.6218168199994</v>
      </c>
      <c r="F274" s="184">
        <f t="shared" si="32"/>
        <v>71225.968616190003</v>
      </c>
      <c r="G274" s="97">
        <v>21971.165559929999</v>
      </c>
      <c r="H274" s="100">
        <v>46885.71927894</v>
      </c>
      <c r="I274" s="102"/>
      <c r="J274" s="104">
        <v>1827.6025434200001</v>
      </c>
      <c r="K274" s="102"/>
      <c r="L274" s="102"/>
      <c r="M274" s="102"/>
      <c r="N274" s="102"/>
      <c r="O274" s="104">
        <v>541.48123390000001</v>
      </c>
      <c r="P274" s="102"/>
      <c r="Q274" s="292"/>
      <c r="R274" s="296">
        <v>0</v>
      </c>
    </row>
    <row r="275" spans="1:18" ht="12.75" customHeight="1" x14ac:dyDescent="0.25">
      <c r="A275" s="285">
        <v>2025.02</v>
      </c>
      <c r="B275" s="183">
        <f t="shared" si="30"/>
        <v>153543.17745224998</v>
      </c>
      <c r="C275" s="184">
        <f>D275+E275</f>
        <v>84349.421612359991</v>
      </c>
      <c r="D275" s="97">
        <v>31998.15763319</v>
      </c>
      <c r="E275" s="96">
        <v>52351.263979169998</v>
      </c>
      <c r="F275" s="184">
        <f>SUM(G275:P275)</f>
        <v>69193.75583989</v>
      </c>
      <c r="G275" s="97">
        <v>23886.308220449999</v>
      </c>
      <c r="H275" s="100">
        <v>42915.709750959999</v>
      </c>
      <c r="I275" s="102"/>
      <c r="J275" s="104">
        <v>1824.7937469999999</v>
      </c>
      <c r="K275" s="102"/>
      <c r="L275" s="102"/>
      <c r="M275" s="102"/>
      <c r="N275" s="102"/>
      <c r="O275" s="104">
        <v>566.94412148000004</v>
      </c>
      <c r="P275" s="102"/>
      <c r="Q275" s="292"/>
      <c r="R275" s="296">
        <v>0</v>
      </c>
    </row>
    <row r="276" spans="1:18" ht="12.75" customHeight="1" x14ac:dyDescent="0.25">
      <c r="A276" s="285">
        <v>2025.03</v>
      </c>
      <c r="B276" s="183">
        <f t="shared" si="30"/>
        <v>78133.283295200003</v>
      </c>
      <c r="C276" s="184">
        <f t="shared" si="31"/>
        <v>14711.306601940005</v>
      </c>
      <c r="D276" s="97">
        <v>4864.9171574299962</v>
      </c>
      <c r="E276" s="96">
        <v>9846.3894445100086</v>
      </c>
      <c r="F276" s="184">
        <f>SUM(G276:P276)</f>
        <v>63421.976693259996</v>
      </c>
      <c r="G276" s="97">
        <v>24526.268712720004</v>
      </c>
      <c r="H276" s="100">
        <v>36603.099678679995</v>
      </c>
      <c r="I276" s="102"/>
      <c r="J276" s="104">
        <v>1828.74492973</v>
      </c>
      <c r="K276" s="102"/>
      <c r="L276" s="102"/>
      <c r="M276" s="102"/>
      <c r="N276" s="102"/>
      <c r="O276" s="104">
        <v>463.8633721299999</v>
      </c>
      <c r="P276" s="102"/>
      <c r="Q276" s="292"/>
      <c r="R276" s="296">
        <v>0</v>
      </c>
    </row>
    <row r="277" spans="1:18" ht="12.75" customHeight="1" x14ac:dyDescent="0.25">
      <c r="A277" s="285">
        <v>2025.04</v>
      </c>
      <c r="B277" s="183">
        <f t="shared" si="30"/>
        <v>74532.975076550007</v>
      </c>
      <c r="C277" s="184">
        <f t="shared" si="31"/>
        <v>18596.8221266</v>
      </c>
      <c r="D277" s="97">
        <v>6004.5773115800002</v>
      </c>
      <c r="E277" s="96">
        <v>12592.24481502</v>
      </c>
      <c r="F277" s="184">
        <f>SUM(G277:R277)</f>
        <v>55936.152949950003</v>
      </c>
      <c r="G277" s="97">
        <v>21507.519076069999</v>
      </c>
      <c r="H277" s="100">
        <v>32074.10293085</v>
      </c>
      <c r="I277" s="102"/>
      <c r="J277" s="104">
        <v>1795.7006120000001</v>
      </c>
      <c r="K277" s="102"/>
      <c r="L277" s="102"/>
      <c r="M277" s="102"/>
      <c r="N277" s="102"/>
      <c r="O277" s="104">
        <v>558.44253269000001</v>
      </c>
      <c r="P277" s="102"/>
      <c r="Q277" s="292"/>
      <c r="R277" s="296">
        <v>0.38779834000000002</v>
      </c>
    </row>
    <row r="278" spans="1:18" ht="12.75" customHeight="1" x14ac:dyDescent="0.25">
      <c r="A278" s="285">
        <v>2025.05</v>
      </c>
      <c r="B278" s="183">
        <f t="shared" si="30"/>
        <v>79952.008994589996</v>
      </c>
      <c r="C278" s="184">
        <f t="shared" si="31"/>
        <v>12439.76004091</v>
      </c>
      <c r="D278" s="97">
        <v>4891.34015714</v>
      </c>
      <c r="E278" s="96">
        <v>7548.4198837699996</v>
      </c>
      <c r="F278" s="184">
        <f>SUM(G278:R278)</f>
        <v>67512.248953679999</v>
      </c>
      <c r="G278" s="97">
        <v>23989.097834349999</v>
      </c>
      <c r="H278" s="100">
        <v>41128.53954523</v>
      </c>
      <c r="I278" s="102"/>
      <c r="J278" s="104">
        <v>1846.4670669899999</v>
      </c>
      <c r="K278" s="102"/>
      <c r="L278" s="102"/>
      <c r="M278" s="102"/>
      <c r="N278" s="102"/>
      <c r="O278" s="104">
        <v>541.33318673999997</v>
      </c>
      <c r="P278" s="102"/>
      <c r="Q278" s="292"/>
      <c r="R278" s="296">
        <v>6.8113203699999998</v>
      </c>
    </row>
    <row r="279" spans="1:18" ht="12.75" customHeight="1" x14ac:dyDescent="0.25">
      <c r="A279" s="285">
        <v>2025.06</v>
      </c>
      <c r="B279" s="183">
        <f>C279+F279</f>
        <v>84787.539759740001</v>
      </c>
      <c r="C279" s="184">
        <f>D279+E279</f>
        <v>19540.194626529999</v>
      </c>
      <c r="D279" s="97">
        <v>6698.80495247</v>
      </c>
      <c r="E279" s="96">
        <v>12841.389674059999</v>
      </c>
      <c r="F279" s="184">
        <f>SUM(G279:R279)</f>
        <v>65247.345133209994</v>
      </c>
      <c r="G279" s="97">
        <v>26669.33142291</v>
      </c>
      <c r="H279" s="100">
        <v>36094.828969299997</v>
      </c>
      <c r="I279" s="102"/>
      <c r="J279" s="104">
        <v>1844.3980873099999</v>
      </c>
      <c r="K279" s="102"/>
      <c r="L279" s="102"/>
      <c r="M279" s="102"/>
      <c r="N279" s="102"/>
      <c r="O279" s="104">
        <v>631.55538451999996</v>
      </c>
      <c r="P279" s="102"/>
      <c r="Q279" s="292"/>
      <c r="R279" s="296">
        <v>7.23126917</v>
      </c>
    </row>
    <row r="280" spans="1:18" ht="12.75" customHeight="1" x14ac:dyDescent="0.25">
      <c r="A280" s="285">
        <v>2025.07</v>
      </c>
      <c r="B280" s="183">
        <f t="shared" si="30"/>
        <v>85500.609377170011</v>
      </c>
      <c r="C280" s="184">
        <f t="shared" si="31"/>
        <v>15020.410586369999</v>
      </c>
      <c r="D280" s="97">
        <v>4847.6482169700002</v>
      </c>
      <c r="E280" s="96">
        <v>10172.762369399999</v>
      </c>
      <c r="F280" s="184">
        <f>SUM(G280:R280)</f>
        <v>70480.198790800016</v>
      </c>
      <c r="G280" s="97">
        <v>28630.006849450001</v>
      </c>
      <c r="H280" s="100">
        <v>37258.019031130003</v>
      </c>
      <c r="I280" s="102"/>
      <c r="J280" s="104">
        <v>3835.7608602400001</v>
      </c>
      <c r="K280" s="102"/>
      <c r="L280" s="102"/>
      <c r="M280" s="102"/>
      <c r="N280" s="102"/>
      <c r="O280" s="104">
        <v>684.08750008000004</v>
      </c>
      <c r="P280" s="102"/>
      <c r="Q280" s="292"/>
      <c r="R280" s="296">
        <v>72.324549899999994</v>
      </c>
    </row>
    <row r="281" spans="1:18" ht="12.75" customHeight="1" x14ac:dyDescent="0.25">
      <c r="A281" s="285">
        <v>2025.08</v>
      </c>
      <c r="B281" s="183">
        <f t="shared" si="30"/>
        <v>92959.932530490012</v>
      </c>
      <c r="C281" s="184">
        <f t="shared" si="31"/>
        <v>16371.395530080001</v>
      </c>
      <c r="D281" s="97">
        <v>7776.2623956300004</v>
      </c>
      <c r="E281" s="96">
        <v>8595.1331344499995</v>
      </c>
      <c r="F281" s="184">
        <f>SUM(G281:R281)</f>
        <v>76588.537000410011</v>
      </c>
      <c r="G281" s="97">
        <v>29131.262505899998</v>
      </c>
      <c r="H281" s="100">
        <v>42659.383689920003</v>
      </c>
      <c r="I281" s="102"/>
      <c r="J281" s="104">
        <v>3876.0422979999998</v>
      </c>
      <c r="K281" s="102"/>
      <c r="L281" s="102"/>
      <c r="M281" s="102"/>
      <c r="N281" s="102"/>
      <c r="O281" s="104">
        <v>909.52599477000001</v>
      </c>
      <c r="P281" s="102"/>
      <c r="Q281" s="292"/>
      <c r="R281" s="296">
        <v>12.322511820000001</v>
      </c>
    </row>
    <row r="282" spans="1:18" ht="12.75" customHeight="1" x14ac:dyDescent="0.25">
      <c r="A282" s="285">
        <v>2025.09</v>
      </c>
      <c r="B282" s="183" t="e">
        <f t="shared" si="30"/>
        <v>#N/A</v>
      </c>
      <c r="C282" s="184" t="e">
        <f t="shared" si="31"/>
        <v>#N/A</v>
      </c>
      <c r="D282" s="97" t="e">
        <v>#N/A</v>
      </c>
      <c r="E282" s="96" t="e">
        <v>#N/A</v>
      </c>
      <c r="F282" s="184" t="e">
        <f t="shared" si="32"/>
        <v>#N/A</v>
      </c>
      <c r="G282" s="97" t="e">
        <v>#N/A</v>
      </c>
      <c r="H282" s="100" t="e">
        <v>#N/A</v>
      </c>
      <c r="I282" s="104" t="e">
        <v>#N/A</v>
      </c>
      <c r="J282" s="104" t="e">
        <v>#N/A</v>
      </c>
      <c r="K282" s="104" t="e">
        <v>#N/A</v>
      </c>
      <c r="L282" s="104" t="e">
        <v>#N/A</v>
      </c>
      <c r="M282" s="104" t="e">
        <v>#N/A</v>
      </c>
      <c r="N282" s="104" t="e">
        <v>#N/A</v>
      </c>
      <c r="O282" s="104" t="e">
        <v>#N/A</v>
      </c>
      <c r="P282" s="104" t="e">
        <v>#N/A</v>
      </c>
      <c r="Q282" s="107" t="e">
        <v>#N/A</v>
      </c>
      <c r="R282" s="296" t="e">
        <v>#N/A</v>
      </c>
    </row>
    <row r="283" spans="1:18" ht="12.75" customHeight="1" x14ac:dyDescent="0.25">
      <c r="A283" s="285">
        <v>2025.1</v>
      </c>
      <c r="B283" s="183" t="e">
        <f t="shared" si="30"/>
        <v>#N/A</v>
      </c>
      <c r="C283" s="184" t="e">
        <f t="shared" si="31"/>
        <v>#N/A</v>
      </c>
      <c r="D283" s="97" t="e">
        <v>#N/A</v>
      </c>
      <c r="E283" s="96" t="e">
        <v>#N/A</v>
      </c>
      <c r="F283" s="184" t="e">
        <f t="shared" si="32"/>
        <v>#N/A</v>
      </c>
      <c r="G283" s="97" t="e">
        <v>#N/A</v>
      </c>
      <c r="H283" s="100" t="e">
        <v>#N/A</v>
      </c>
      <c r="I283" s="104" t="e">
        <v>#N/A</v>
      </c>
      <c r="J283" s="104" t="e">
        <v>#N/A</v>
      </c>
      <c r="K283" s="104" t="e">
        <v>#N/A</v>
      </c>
      <c r="L283" s="104" t="e">
        <v>#N/A</v>
      </c>
      <c r="M283" s="104" t="e">
        <v>#N/A</v>
      </c>
      <c r="N283" s="104" t="e">
        <v>#N/A</v>
      </c>
      <c r="O283" s="104" t="e">
        <v>#N/A</v>
      </c>
      <c r="P283" s="104" t="e">
        <v>#N/A</v>
      </c>
      <c r="Q283" s="107" t="e">
        <v>#N/A</v>
      </c>
      <c r="R283" s="296" t="e">
        <v>#N/A</v>
      </c>
    </row>
    <row r="284" spans="1:18" ht="12.75" customHeight="1" x14ac:dyDescent="0.25">
      <c r="A284" s="285">
        <v>2025.11</v>
      </c>
      <c r="B284" s="183" t="e">
        <f t="shared" si="30"/>
        <v>#N/A</v>
      </c>
      <c r="C284" s="184" t="e">
        <f t="shared" si="31"/>
        <v>#N/A</v>
      </c>
      <c r="D284" s="97" t="e">
        <v>#N/A</v>
      </c>
      <c r="E284" s="96" t="e">
        <v>#N/A</v>
      </c>
      <c r="F284" s="184" t="e">
        <f t="shared" si="32"/>
        <v>#N/A</v>
      </c>
      <c r="G284" s="97" t="e">
        <v>#N/A</v>
      </c>
      <c r="H284" s="100" t="e">
        <v>#N/A</v>
      </c>
      <c r="I284" s="104" t="e">
        <v>#N/A</v>
      </c>
      <c r="J284" s="104" t="e">
        <v>#N/A</v>
      </c>
      <c r="K284" s="104" t="e">
        <v>#N/A</v>
      </c>
      <c r="L284" s="104" t="e">
        <v>#N/A</v>
      </c>
      <c r="M284" s="104" t="e">
        <v>#N/A</v>
      </c>
      <c r="N284" s="104" t="e">
        <v>#N/A</v>
      </c>
      <c r="O284" s="104" t="e">
        <v>#N/A</v>
      </c>
      <c r="P284" s="104" t="e">
        <v>#N/A</v>
      </c>
      <c r="Q284" s="107" t="e">
        <v>#N/A</v>
      </c>
      <c r="R284" s="296" t="e">
        <v>#N/A</v>
      </c>
    </row>
    <row r="285" spans="1:18" ht="12.75" customHeight="1" x14ac:dyDescent="0.25">
      <c r="A285" s="285">
        <v>2025.12</v>
      </c>
      <c r="B285" s="183" t="e">
        <f t="shared" si="30"/>
        <v>#N/A</v>
      </c>
      <c r="C285" s="184" t="e">
        <f t="shared" si="31"/>
        <v>#N/A</v>
      </c>
      <c r="D285" s="97" t="e">
        <v>#N/A</v>
      </c>
      <c r="E285" s="96" t="e">
        <v>#N/A</v>
      </c>
      <c r="F285" s="184" t="e">
        <f t="shared" si="32"/>
        <v>#N/A</v>
      </c>
      <c r="G285" s="97" t="e">
        <v>#N/A</v>
      </c>
      <c r="H285" s="100" t="e">
        <v>#N/A</v>
      </c>
      <c r="I285" s="104" t="e">
        <v>#N/A</v>
      </c>
      <c r="J285" s="104" t="e">
        <v>#N/A</v>
      </c>
      <c r="K285" s="104" t="e">
        <v>#N/A</v>
      </c>
      <c r="L285" s="104" t="e">
        <v>#N/A</v>
      </c>
      <c r="M285" s="104" t="e">
        <v>#N/A</v>
      </c>
      <c r="N285" s="104" t="e">
        <v>#N/A</v>
      </c>
      <c r="O285" s="104" t="e">
        <v>#N/A</v>
      </c>
      <c r="P285" s="104" t="e">
        <v>#N/A</v>
      </c>
      <c r="Q285" s="107" t="e">
        <v>#N/A</v>
      </c>
      <c r="R285" s="296" t="e">
        <v>#N/A</v>
      </c>
    </row>
    <row r="286" spans="1:18" ht="12.75" customHeight="1" x14ac:dyDescent="0.25">
      <c r="A286" s="285">
        <v>2026.01</v>
      </c>
      <c r="B286" s="183" t="e">
        <f t="shared" ref="B286:B345" si="33">C286+F286</f>
        <v>#N/A</v>
      </c>
      <c r="C286" s="184" t="e">
        <f t="shared" ref="C286:C345" si="34">D286+E286</f>
        <v>#N/A</v>
      </c>
      <c r="D286" s="97" t="e">
        <v>#N/A</v>
      </c>
      <c r="E286" s="96" t="e">
        <v>#N/A</v>
      </c>
      <c r="F286" s="184" t="e">
        <f t="shared" si="32"/>
        <v>#N/A</v>
      </c>
      <c r="G286" s="97" t="e">
        <v>#N/A</v>
      </c>
      <c r="H286" s="100" t="e">
        <v>#N/A</v>
      </c>
      <c r="I286" s="104" t="e">
        <v>#N/A</v>
      </c>
      <c r="J286" s="104" t="e">
        <v>#N/A</v>
      </c>
      <c r="K286" s="104" t="e">
        <v>#N/A</v>
      </c>
      <c r="L286" s="104" t="e">
        <v>#N/A</v>
      </c>
      <c r="M286" s="104" t="e">
        <v>#N/A</v>
      </c>
      <c r="N286" s="104" t="e">
        <v>#N/A</v>
      </c>
      <c r="O286" s="104" t="e">
        <v>#N/A</v>
      </c>
      <c r="P286" s="104" t="e">
        <v>#N/A</v>
      </c>
      <c r="Q286" s="107" t="e">
        <v>#N/A</v>
      </c>
      <c r="R286" s="296" t="e">
        <v>#N/A</v>
      </c>
    </row>
    <row r="287" spans="1:18" ht="12.75" customHeight="1" x14ac:dyDescent="0.25">
      <c r="A287" s="285">
        <v>2026.02</v>
      </c>
      <c r="B287" s="183" t="e">
        <f t="shared" si="33"/>
        <v>#N/A</v>
      </c>
      <c r="C287" s="184" t="e">
        <f t="shared" si="34"/>
        <v>#N/A</v>
      </c>
      <c r="D287" s="97" t="e">
        <v>#N/A</v>
      </c>
      <c r="E287" s="96" t="e">
        <v>#N/A</v>
      </c>
      <c r="F287" s="184" t="e">
        <f t="shared" si="32"/>
        <v>#N/A</v>
      </c>
      <c r="G287" s="97" t="e">
        <v>#N/A</v>
      </c>
      <c r="H287" s="100" t="e">
        <v>#N/A</v>
      </c>
      <c r="I287" s="104" t="e">
        <v>#N/A</v>
      </c>
      <c r="J287" s="104" t="e">
        <v>#N/A</v>
      </c>
      <c r="K287" s="104" t="e">
        <v>#N/A</v>
      </c>
      <c r="L287" s="104" t="e">
        <v>#N/A</v>
      </c>
      <c r="M287" s="104" t="e">
        <v>#N/A</v>
      </c>
      <c r="N287" s="104" t="e">
        <v>#N/A</v>
      </c>
      <c r="O287" s="104" t="e">
        <v>#N/A</v>
      </c>
      <c r="P287" s="104" t="e">
        <v>#N/A</v>
      </c>
      <c r="Q287" s="107" t="e">
        <v>#N/A</v>
      </c>
      <c r="R287" s="296" t="e">
        <v>#N/A</v>
      </c>
    </row>
    <row r="288" spans="1:18" ht="12.75" customHeight="1" x14ac:dyDescent="0.25">
      <c r="A288" s="285">
        <v>2026.03</v>
      </c>
      <c r="B288" s="183" t="e">
        <f t="shared" si="33"/>
        <v>#N/A</v>
      </c>
      <c r="C288" s="184" t="e">
        <f t="shared" si="34"/>
        <v>#N/A</v>
      </c>
      <c r="D288" s="97" t="e">
        <v>#N/A</v>
      </c>
      <c r="E288" s="96" t="e">
        <v>#N/A</v>
      </c>
      <c r="F288" s="184" t="e">
        <f t="shared" si="32"/>
        <v>#N/A</v>
      </c>
      <c r="G288" s="97" t="e">
        <v>#N/A</v>
      </c>
      <c r="H288" s="100" t="e">
        <v>#N/A</v>
      </c>
      <c r="I288" s="104" t="e">
        <v>#N/A</v>
      </c>
      <c r="J288" s="104" t="e">
        <v>#N/A</v>
      </c>
      <c r="K288" s="104" t="e">
        <v>#N/A</v>
      </c>
      <c r="L288" s="104" t="e">
        <v>#N/A</v>
      </c>
      <c r="M288" s="104" t="e">
        <v>#N/A</v>
      </c>
      <c r="N288" s="104" t="e">
        <v>#N/A</v>
      </c>
      <c r="O288" s="104" t="e">
        <v>#N/A</v>
      </c>
      <c r="P288" s="104" t="e">
        <v>#N/A</v>
      </c>
      <c r="Q288" s="107" t="e">
        <v>#N/A</v>
      </c>
      <c r="R288" s="296" t="e">
        <v>#N/A</v>
      </c>
    </row>
    <row r="289" spans="1:18" ht="12.75" customHeight="1" x14ac:dyDescent="0.25">
      <c r="A289" s="285">
        <v>2026.04</v>
      </c>
      <c r="B289" s="183" t="e">
        <f t="shared" si="33"/>
        <v>#N/A</v>
      </c>
      <c r="C289" s="184" t="e">
        <f t="shared" si="34"/>
        <v>#N/A</v>
      </c>
      <c r="D289" s="97" t="e">
        <v>#N/A</v>
      </c>
      <c r="E289" s="96" t="e">
        <v>#N/A</v>
      </c>
      <c r="F289" s="184" t="e">
        <f t="shared" si="32"/>
        <v>#N/A</v>
      </c>
      <c r="G289" s="97" t="e">
        <v>#N/A</v>
      </c>
      <c r="H289" s="100" t="e">
        <v>#N/A</v>
      </c>
      <c r="I289" s="104" t="e">
        <v>#N/A</v>
      </c>
      <c r="J289" s="104" t="e">
        <v>#N/A</v>
      </c>
      <c r="K289" s="104" t="e">
        <v>#N/A</v>
      </c>
      <c r="L289" s="104" t="e">
        <v>#N/A</v>
      </c>
      <c r="M289" s="104" t="e">
        <v>#N/A</v>
      </c>
      <c r="N289" s="104" t="e">
        <v>#N/A</v>
      </c>
      <c r="O289" s="104" t="e">
        <v>#N/A</v>
      </c>
      <c r="P289" s="104" t="e">
        <v>#N/A</v>
      </c>
      <c r="Q289" s="107" t="e">
        <v>#N/A</v>
      </c>
      <c r="R289" s="296" t="e">
        <v>#N/A</v>
      </c>
    </row>
    <row r="290" spans="1:18" ht="12.75" customHeight="1" x14ac:dyDescent="0.25">
      <c r="A290" s="285">
        <v>2026.05</v>
      </c>
      <c r="B290" s="183" t="e">
        <f t="shared" si="33"/>
        <v>#N/A</v>
      </c>
      <c r="C290" s="184" t="e">
        <f t="shared" si="34"/>
        <v>#N/A</v>
      </c>
      <c r="D290" s="97" t="e">
        <v>#N/A</v>
      </c>
      <c r="E290" s="96" t="e">
        <v>#N/A</v>
      </c>
      <c r="F290" s="184" t="e">
        <f t="shared" si="32"/>
        <v>#N/A</v>
      </c>
      <c r="G290" s="97" t="e">
        <v>#N/A</v>
      </c>
      <c r="H290" s="100" t="e">
        <v>#N/A</v>
      </c>
      <c r="I290" s="104" t="e">
        <v>#N/A</v>
      </c>
      <c r="J290" s="104" t="e">
        <v>#N/A</v>
      </c>
      <c r="K290" s="104" t="e">
        <v>#N/A</v>
      </c>
      <c r="L290" s="104" t="e">
        <v>#N/A</v>
      </c>
      <c r="M290" s="104" t="e">
        <v>#N/A</v>
      </c>
      <c r="N290" s="104" t="e">
        <v>#N/A</v>
      </c>
      <c r="O290" s="104" t="e">
        <v>#N/A</v>
      </c>
      <c r="P290" s="104" t="e">
        <v>#N/A</v>
      </c>
      <c r="Q290" s="107" t="e">
        <v>#N/A</v>
      </c>
      <c r="R290" s="296" t="e">
        <v>#N/A</v>
      </c>
    </row>
    <row r="291" spans="1:18" ht="12.75" customHeight="1" x14ac:dyDescent="0.25">
      <c r="A291" s="285">
        <v>2026.06</v>
      </c>
      <c r="B291" s="183" t="e">
        <f t="shared" si="33"/>
        <v>#N/A</v>
      </c>
      <c r="C291" s="184" t="e">
        <f t="shared" si="34"/>
        <v>#N/A</v>
      </c>
      <c r="D291" s="97" t="e">
        <v>#N/A</v>
      </c>
      <c r="E291" s="96" t="e">
        <v>#N/A</v>
      </c>
      <c r="F291" s="184" t="e">
        <f t="shared" si="32"/>
        <v>#N/A</v>
      </c>
      <c r="G291" s="97" t="e">
        <v>#N/A</v>
      </c>
      <c r="H291" s="100" t="e">
        <v>#N/A</v>
      </c>
      <c r="I291" s="104" t="e">
        <v>#N/A</v>
      </c>
      <c r="J291" s="104" t="e">
        <v>#N/A</v>
      </c>
      <c r="K291" s="104" t="e">
        <v>#N/A</v>
      </c>
      <c r="L291" s="104" t="e">
        <v>#N/A</v>
      </c>
      <c r="M291" s="104" t="e">
        <v>#N/A</v>
      </c>
      <c r="N291" s="104" t="e">
        <v>#N/A</v>
      </c>
      <c r="O291" s="104" t="e">
        <v>#N/A</v>
      </c>
      <c r="P291" s="104" t="e">
        <v>#N/A</v>
      </c>
      <c r="Q291" s="107" t="e">
        <v>#N/A</v>
      </c>
      <c r="R291" s="296" t="e">
        <v>#N/A</v>
      </c>
    </row>
    <row r="292" spans="1:18" ht="12.75" customHeight="1" x14ac:dyDescent="0.25">
      <c r="A292" s="285">
        <v>2026.07</v>
      </c>
      <c r="B292" s="183" t="e">
        <f t="shared" si="33"/>
        <v>#N/A</v>
      </c>
      <c r="C292" s="184" t="e">
        <f t="shared" si="34"/>
        <v>#N/A</v>
      </c>
      <c r="D292" s="97" t="e">
        <v>#N/A</v>
      </c>
      <c r="E292" s="96" t="e">
        <v>#N/A</v>
      </c>
      <c r="F292" s="184" t="e">
        <f t="shared" si="32"/>
        <v>#N/A</v>
      </c>
      <c r="G292" s="97" t="e">
        <v>#N/A</v>
      </c>
      <c r="H292" s="100" t="e">
        <v>#N/A</v>
      </c>
      <c r="I292" s="104" t="e">
        <v>#N/A</v>
      </c>
      <c r="J292" s="104" t="e">
        <v>#N/A</v>
      </c>
      <c r="K292" s="104" t="e">
        <v>#N/A</v>
      </c>
      <c r="L292" s="104" t="e">
        <v>#N/A</v>
      </c>
      <c r="M292" s="104" t="e">
        <v>#N/A</v>
      </c>
      <c r="N292" s="104" t="e">
        <v>#N/A</v>
      </c>
      <c r="O292" s="104" t="e">
        <v>#N/A</v>
      </c>
      <c r="P292" s="104" t="e">
        <v>#N/A</v>
      </c>
      <c r="Q292" s="107" t="e">
        <v>#N/A</v>
      </c>
      <c r="R292" s="296" t="e">
        <v>#N/A</v>
      </c>
    </row>
    <row r="293" spans="1:18" ht="12.75" customHeight="1" x14ac:dyDescent="0.25">
      <c r="A293" s="285">
        <v>2026.08</v>
      </c>
      <c r="B293" s="183" t="e">
        <f t="shared" si="33"/>
        <v>#N/A</v>
      </c>
      <c r="C293" s="184" t="e">
        <f t="shared" si="34"/>
        <v>#N/A</v>
      </c>
      <c r="D293" s="97" t="e">
        <v>#N/A</v>
      </c>
      <c r="E293" s="96" t="e">
        <v>#N/A</v>
      </c>
      <c r="F293" s="184" t="e">
        <f t="shared" si="32"/>
        <v>#N/A</v>
      </c>
      <c r="G293" s="97" t="e">
        <v>#N/A</v>
      </c>
      <c r="H293" s="100" t="e">
        <v>#N/A</v>
      </c>
      <c r="I293" s="104" t="e">
        <v>#N/A</v>
      </c>
      <c r="J293" s="104" t="e">
        <v>#N/A</v>
      </c>
      <c r="K293" s="104" t="e">
        <v>#N/A</v>
      </c>
      <c r="L293" s="104" t="e">
        <v>#N/A</v>
      </c>
      <c r="M293" s="104" t="e">
        <v>#N/A</v>
      </c>
      <c r="N293" s="104" t="e">
        <v>#N/A</v>
      </c>
      <c r="O293" s="104" t="e">
        <v>#N/A</v>
      </c>
      <c r="P293" s="104" t="e">
        <v>#N/A</v>
      </c>
      <c r="Q293" s="107" t="e">
        <v>#N/A</v>
      </c>
      <c r="R293" s="296" t="e">
        <v>#N/A</v>
      </c>
    </row>
    <row r="294" spans="1:18" ht="12.75" customHeight="1" x14ac:dyDescent="0.25">
      <c r="A294" s="285">
        <v>2026.09</v>
      </c>
      <c r="B294" s="183" t="e">
        <f t="shared" si="33"/>
        <v>#N/A</v>
      </c>
      <c r="C294" s="184" t="e">
        <f t="shared" si="34"/>
        <v>#N/A</v>
      </c>
      <c r="D294" s="97" t="e">
        <v>#N/A</v>
      </c>
      <c r="E294" s="96" t="e">
        <v>#N/A</v>
      </c>
      <c r="F294" s="184" t="e">
        <f t="shared" si="32"/>
        <v>#N/A</v>
      </c>
      <c r="G294" s="97" t="e">
        <v>#N/A</v>
      </c>
      <c r="H294" s="100" t="e">
        <v>#N/A</v>
      </c>
      <c r="I294" s="104" t="e">
        <v>#N/A</v>
      </c>
      <c r="J294" s="104" t="e">
        <v>#N/A</v>
      </c>
      <c r="K294" s="104" t="e">
        <v>#N/A</v>
      </c>
      <c r="L294" s="104" t="e">
        <v>#N/A</v>
      </c>
      <c r="M294" s="104" t="e">
        <v>#N/A</v>
      </c>
      <c r="N294" s="104" t="e">
        <v>#N/A</v>
      </c>
      <c r="O294" s="104" t="e">
        <v>#N/A</v>
      </c>
      <c r="P294" s="104" t="e">
        <v>#N/A</v>
      </c>
      <c r="Q294" s="107" t="e">
        <v>#N/A</v>
      </c>
      <c r="R294" s="296" t="e">
        <v>#N/A</v>
      </c>
    </row>
    <row r="295" spans="1:18" ht="12.75" customHeight="1" x14ac:dyDescent="0.25">
      <c r="A295" s="285">
        <v>2026.1</v>
      </c>
      <c r="B295" s="183" t="e">
        <f t="shared" si="33"/>
        <v>#N/A</v>
      </c>
      <c r="C295" s="184" t="e">
        <f t="shared" si="34"/>
        <v>#N/A</v>
      </c>
      <c r="D295" s="97" t="e">
        <v>#N/A</v>
      </c>
      <c r="E295" s="96" t="e">
        <v>#N/A</v>
      </c>
      <c r="F295" s="184" t="e">
        <f t="shared" si="32"/>
        <v>#N/A</v>
      </c>
      <c r="G295" s="97" t="e">
        <v>#N/A</v>
      </c>
      <c r="H295" s="100" t="e">
        <v>#N/A</v>
      </c>
      <c r="I295" s="104" t="e">
        <v>#N/A</v>
      </c>
      <c r="J295" s="104" t="e">
        <v>#N/A</v>
      </c>
      <c r="K295" s="104" t="e">
        <v>#N/A</v>
      </c>
      <c r="L295" s="104" t="e">
        <v>#N/A</v>
      </c>
      <c r="M295" s="104" t="e">
        <v>#N/A</v>
      </c>
      <c r="N295" s="104" t="e">
        <v>#N/A</v>
      </c>
      <c r="O295" s="104" t="e">
        <v>#N/A</v>
      </c>
      <c r="P295" s="104" t="e">
        <v>#N/A</v>
      </c>
      <c r="Q295" s="107" t="e">
        <v>#N/A</v>
      </c>
      <c r="R295" s="296" t="e">
        <v>#N/A</v>
      </c>
    </row>
    <row r="296" spans="1:18" ht="12.75" customHeight="1" x14ac:dyDescent="0.25">
      <c r="A296" s="285">
        <v>2026.11</v>
      </c>
      <c r="B296" s="183" t="e">
        <f t="shared" si="33"/>
        <v>#N/A</v>
      </c>
      <c r="C296" s="184" t="e">
        <f t="shared" si="34"/>
        <v>#N/A</v>
      </c>
      <c r="D296" s="97" t="e">
        <v>#N/A</v>
      </c>
      <c r="E296" s="96" t="e">
        <v>#N/A</v>
      </c>
      <c r="F296" s="184" t="e">
        <f t="shared" si="32"/>
        <v>#N/A</v>
      </c>
      <c r="G296" s="97" t="e">
        <v>#N/A</v>
      </c>
      <c r="H296" s="100" t="e">
        <v>#N/A</v>
      </c>
      <c r="I296" s="104" t="e">
        <v>#N/A</v>
      </c>
      <c r="J296" s="104" t="e">
        <v>#N/A</v>
      </c>
      <c r="K296" s="104" t="e">
        <v>#N/A</v>
      </c>
      <c r="L296" s="104" t="e">
        <v>#N/A</v>
      </c>
      <c r="M296" s="104" t="e">
        <v>#N/A</v>
      </c>
      <c r="N296" s="104" t="e">
        <v>#N/A</v>
      </c>
      <c r="O296" s="104" t="e">
        <v>#N/A</v>
      </c>
      <c r="P296" s="104" t="e">
        <v>#N/A</v>
      </c>
      <c r="Q296" s="107" t="e">
        <v>#N/A</v>
      </c>
      <c r="R296" s="296" t="e">
        <v>#N/A</v>
      </c>
    </row>
    <row r="297" spans="1:18" ht="12.75" customHeight="1" x14ac:dyDescent="0.25">
      <c r="A297" s="285">
        <v>2026.12</v>
      </c>
      <c r="B297" s="183" t="e">
        <f t="shared" si="33"/>
        <v>#N/A</v>
      </c>
      <c r="C297" s="184" t="e">
        <f t="shared" si="34"/>
        <v>#N/A</v>
      </c>
      <c r="D297" s="97" t="e">
        <v>#N/A</v>
      </c>
      <c r="E297" s="96" t="e">
        <v>#N/A</v>
      </c>
      <c r="F297" s="184" t="e">
        <f t="shared" si="32"/>
        <v>#N/A</v>
      </c>
      <c r="G297" s="97" t="e">
        <v>#N/A</v>
      </c>
      <c r="H297" s="100" t="e">
        <v>#N/A</v>
      </c>
      <c r="I297" s="104" t="e">
        <v>#N/A</v>
      </c>
      <c r="J297" s="104" t="e">
        <v>#N/A</v>
      </c>
      <c r="K297" s="104" t="e">
        <v>#N/A</v>
      </c>
      <c r="L297" s="104" t="e">
        <v>#N/A</v>
      </c>
      <c r="M297" s="104" t="e">
        <v>#N/A</v>
      </c>
      <c r="N297" s="104" t="e">
        <v>#N/A</v>
      </c>
      <c r="O297" s="104" t="e">
        <v>#N/A</v>
      </c>
      <c r="P297" s="104" t="e">
        <v>#N/A</v>
      </c>
      <c r="Q297" s="107" t="e">
        <v>#N/A</v>
      </c>
      <c r="R297" s="296" t="e">
        <v>#N/A</v>
      </c>
    </row>
    <row r="298" spans="1:18" ht="12.75" customHeight="1" x14ac:dyDescent="0.25">
      <c r="A298" s="285">
        <v>2027.01</v>
      </c>
      <c r="B298" s="183" t="e">
        <f t="shared" si="33"/>
        <v>#N/A</v>
      </c>
      <c r="C298" s="184" t="e">
        <f t="shared" si="34"/>
        <v>#N/A</v>
      </c>
      <c r="D298" s="97" t="e">
        <v>#N/A</v>
      </c>
      <c r="E298" s="96" t="e">
        <v>#N/A</v>
      </c>
      <c r="F298" s="184" t="e">
        <f t="shared" si="32"/>
        <v>#N/A</v>
      </c>
      <c r="G298" s="97" t="e">
        <v>#N/A</v>
      </c>
      <c r="H298" s="100" t="e">
        <v>#N/A</v>
      </c>
      <c r="I298" s="104" t="e">
        <v>#N/A</v>
      </c>
      <c r="J298" s="104" t="e">
        <v>#N/A</v>
      </c>
      <c r="K298" s="104" t="e">
        <v>#N/A</v>
      </c>
      <c r="L298" s="104" t="e">
        <v>#N/A</v>
      </c>
      <c r="M298" s="104" t="e">
        <v>#N/A</v>
      </c>
      <c r="N298" s="104" t="e">
        <v>#N/A</v>
      </c>
      <c r="O298" s="104" t="e">
        <v>#N/A</v>
      </c>
      <c r="P298" s="104" t="e">
        <v>#N/A</v>
      </c>
      <c r="Q298" s="107" t="e">
        <v>#N/A</v>
      </c>
      <c r="R298" s="296" t="e">
        <v>#N/A</v>
      </c>
    </row>
    <row r="299" spans="1:18" ht="12.75" customHeight="1" x14ac:dyDescent="0.25">
      <c r="A299" s="285">
        <v>2027.02</v>
      </c>
      <c r="B299" s="183" t="e">
        <f t="shared" si="33"/>
        <v>#N/A</v>
      </c>
      <c r="C299" s="184" t="e">
        <f t="shared" si="34"/>
        <v>#N/A</v>
      </c>
      <c r="D299" s="97" t="e">
        <v>#N/A</v>
      </c>
      <c r="E299" s="96" t="e">
        <v>#N/A</v>
      </c>
      <c r="F299" s="184" t="e">
        <f t="shared" si="32"/>
        <v>#N/A</v>
      </c>
      <c r="G299" s="97" t="e">
        <v>#N/A</v>
      </c>
      <c r="H299" s="100" t="e">
        <v>#N/A</v>
      </c>
      <c r="I299" s="104" t="e">
        <v>#N/A</v>
      </c>
      <c r="J299" s="104" t="e">
        <v>#N/A</v>
      </c>
      <c r="K299" s="104" t="e">
        <v>#N/A</v>
      </c>
      <c r="L299" s="104" t="e">
        <v>#N/A</v>
      </c>
      <c r="M299" s="104" t="e">
        <v>#N/A</v>
      </c>
      <c r="N299" s="104" t="e">
        <v>#N/A</v>
      </c>
      <c r="O299" s="104" t="e">
        <v>#N/A</v>
      </c>
      <c r="P299" s="104" t="e">
        <v>#N/A</v>
      </c>
      <c r="Q299" s="107" t="e">
        <v>#N/A</v>
      </c>
      <c r="R299" s="296" t="e">
        <v>#N/A</v>
      </c>
    </row>
    <row r="300" spans="1:18" ht="12.75" customHeight="1" x14ac:dyDescent="0.25">
      <c r="A300" s="285">
        <v>2027.03</v>
      </c>
      <c r="B300" s="183" t="e">
        <f t="shared" si="33"/>
        <v>#N/A</v>
      </c>
      <c r="C300" s="184" t="e">
        <f t="shared" si="34"/>
        <v>#N/A</v>
      </c>
      <c r="D300" s="97" t="e">
        <v>#N/A</v>
      </c>
      <c r="E300" s="96" t="e">
        <v>#N/A</v>
      </c>
      <c r="F300" s="184" t="e">
        <f t="shared" si="32"/>
        <v>#N/A</v>
      </c>
      <c r="G300" s="97" t="e">
        <v>#N/A</v>
      </c>
      <c r="H300" s="100" t="e">
        <v>#N/A</v>
      </c>
      <c r="I300" s="104" t="e">
        <v>#N/A</v>
      </c>
      <c r="J300" s="104" t="e">
        <v>#N/A</v>
      </c>
      <c r="K300" s="104" t="e">
        <v>#N/A</v>
      </c>
      <c r="L300" s="104" t="e">
        <v>#N/A</v>
      </c>
      <c r="M300" s="104" t="e">
        <v>#N/A</v>
      </c>
      <c r="N300" s="104" t="e">
        <v>#N/A</v>
      </c>
      <c r="O300" s="104" t="e">
        <v>#N/A</v>
      </c>
      <c r="P300" s="104" t="e">
        <v>#N/A</v>
      </c>
      <c r="Q300" s="107" t="e">
        <v>#N/A</v>
      </c>
      <c r="R300" s="296" t="e">
        <v>#N/A</v>
      </c>
    </row>
    <row r="301" spans="1:18" ht="12.75" customHeight="1" x14ac:dyDescent="0.25">
      <c r="A301" s="285">
        <v>2027.04</v>
      </c>
      <c r="B301" s="183" t="e">
        <f t="shared" si="33"/>
        <v>#N/A</v>
      </c>
      <c r="C301" s="184" t="e">
        <f t="shared" si="34"/>
        <v>#N/A</v>
      </c>
      <c r="D301" s="97" t="e">
        <v>#N/A</v>
      </c>
      <c r="E301" s="96" t="e">
        <v>#N/A</v>
      </c>
      <c r="F301" s="184" t="e">
        <f t="shared" si="32"/>
        <v>#N/A</v>
      </c>
      <c r="G301" s="97" t="e">
        <v>#N/A</v>
      </c>
      <c r="H301" s="100" t="e">
        <v>#N/A</v>
      </c>
      <c r="I301" s="104" t="e">
        <v>#N/A</v>
      </c>
      <c r="J301" s="104" t="e">
        <v>#N/A</v>
      </c>
      <c r="K301" s="104" t="e">
        <v>#N/A</v>
      </c>
      <c r="L301" s="104" t="e">
        <v>#N/A</v>
      </c>
      <c r="M301" s="104" t="e">
        <v>#N/A</v>
      </c>
      <c r="N301" s="104" t="e">
        <v>#N/A</v>
      </c>
      <c r="O301" s="104" t="e">
        <v>#N/A</v>
      </c>
      <c r="P301" s="104" t="e">
        <v>#N/A</v>
      </c>
      <c r="Q301" s="107" t="e">
        <v>#N/A</v>
      </c>
      <c r="R301" s="296" t="e">
        <v>#N/A</v>
      </c>
    </row>
    <row r="302" spans="1:18" ht="12.75" customHeight="1" x14ac:dyDescent="0.25">
      <c r="A302" s="285">
        <v>2027.05</v>
      </c>
      <c r="B302" s="183" t="e">
        <f t="shared" si="33"/>
        <v>#N/A</v>
      </c>
      <c r="C302" s="184" t="e">
        <f t="shared" si="34"/>
        <v>#N/A</v>
      </c>
      <c r="D302" s="97" t="e">
        <v>#N/A</v>
      </c>
      <c r="E302" s="96" t="e">
        <v>#N/A</v>
      </c>
      <c r="F302" s="184" t="e">
        <f t="shared" si="32"/>
        <v>#N/A</v>
      </c>
      <c r="G302" s="97" t="e">
        <v>#N/A</v>
      </c>
      <c r="H302" s="100" t="e">
        <v>#N/A</v>
      </c>
      <c r="I302" s="104" t="e">
        <v>#N/A</v>
      </c>
      <c r="J302" s="104" t="e">
        <v>#N/A</v>
      </c>
      <c r="K302" s="104" t="e">
        <v>#N/A</v>
      </c>
      <c r="L302" s="104" t="e">
        <v>#N/A</v>
      </c>
      <c r="M302" s="104" t="e">
        <v>#N/A</v>
      </c>
      <c r="N302" s="104" t="e">
        <v>#N/A</v>
      </c>
      <c r="O302" s="104" t="e">
        <v>#N/A</v>
      </c>
      <c r="P302" s="104" t="e">
        <v>#N/A</v>
      </c>
      <c r="Q302" s="107" t="e">
        <v>#N/A</v>
      </c>
      <c r="R302" s="296" t="e">
        <v>#N/A</v>
      </c>
    </row>
    <row r="303" spans="1:18" ht="12.75" customHeight="1" x14ac:dyDescent="0.25">
      <c r="A303" s="285">
        <v>2027.06</v>
      </c>
      <c r="B303" s="183" t="e">
        <f t="shared" si="33"/>
        <v>#N/A</v>
      </c>
      <c r="C303" s="184" t="e">
        <f t="shared" si="34"/>
        <v>#N/A</v>
      </c>
      <c r="D303" s="97" t="e">
        <v>#N/A</v>
      </c>
      <c r="E303" s="96" t="e">
        <v>#N/A</v>
      </c>
      <c r="F303" s="184" t="e">
        <f t="shared" si="32"/>
        <v>#N/A</v>
      </c>
      <c r="G303" s="97" t="e">
        <v>#N/A</v>
      </c>
      <c r="H303" s="100" t="e">
        <v>#N/A</v>
      </c>
      <c r="I303" s="104" t="e">
        <v>#N/A</v>
      </c>
      <c r="J303" s="104" t="e">
        <v>#N/A</v>
      </c>
      <c r="K303" s="104" t="e">
        <v>#N/A</v>
      </c>
      <c r="L303" s="104" t="e">
        <v>#N/A</v>
      </c>
      <c r="M303" s="104" t="e">
        <v>#N/A</v>
      </c>
      <c r="N303" s="104" t="e">
        <v>#N/A</v>
      </c>
      <c r="O303" s="104" t="e">
        <v>#N/A</v>
      </c>
      <c r="P303" s="104" t="e">
        <v>#N/A</v>
      </c>
      <c r="Q303" s="107" t="e">
        <v>#N/A</v>
      </c>
      <c r="R303" s="296" t="e">
        <v>#N/A</v>
      </c>
    </row>
    <row r="304" spans="1:18" ht="12.75" customHeight="1" x14ac:dyDescent="0.25">
      <c r="A304" s="285">
        <v>2027.07</v>
      </c>
      <c r="B304" s="183" t="e">
        <f t="shared" si="33"/>
        <v>#N/A</v>
      </c>
      <c r="C304" s="184" t="e">
        <f t="shared" si="34"/>
        <v>#N/A</v>
      </c>
      <c r="D304" s="97" t="e">
        <v>#N/A</v>
      </c>
      <c r="E304" s="96" t="e">
        <v>#N/A</v>
      </c>
      <c r="F304" s="184" t="e">
        <f t="shared" si="32"/>
        <v>#N/A</v>
      </c>
      <c r="G304" s="97" t="e">
        <v>#N/A</v>
      </c>
      <c r="H304" s="100" t="e">
        <v>#N/A</v>
      </c>
      <c r="I304" s="104" t="e">
        <v>#N/A</v>
      </c>
      <c r="J304" s="104" t="e">
        <v>#N/A</v>
      </c>
      <c r="K304" s="104" t="e">
        <v>#N/A</v>
      </c>
      <c r="L304" s="104" t="e">
        <v>#N/A</v>
      </c>
      <c r="M304" s="104" t="e">
        <v>#N/A</v>
      </c>
      <c r="N304" s="104" t="e">
        <v>#N/A</v>
      </c>
      <c r="O304" s="104" t="e">
        <v>#N/A</v>
      </c>
      <c r="P304" s="104" t="e">
        <v>#N/A</v>
      </c>
      <c r="Q304" s="107" t="e">
        <v>#N/A</v>
      </c>
      <c r="R304" s="296" t="e">
        <v>#N/A</v>
      </c>
    </row>
    <row r="305" spans="1:18" ht="12.75" customHeight="1" x14ac:dyDescent="0.25">
      <c r="A305" s="285">
        <v>2027.08</v>
      </c>
      <c r="B305" s="183" t="e">
        <f t="shared" si="33"/>
        <v>#N/A</v>
      </c>
      <c r="C305" s="184" t="e">
        <f t="shared" si="34"/>
        <v>#N/A</v>
      </c>
      <c r="D305" s="97" t="e">
        <v>#N/A</v>
      </c>
      <c r="E305" s="96" t="e">
        <v>#N/A</v>
      </c>
      <c r="F305" s="184" t="e">
        <f t="shared" si="32"/>
        <v>#N/A</v>
      </c>
      <c r="G305" s="97" t="e">
        <v>#N/A</v>
      </c>
      <c r="H305" s="100" t="e">
        <v>#N/A</v>
      </c>
      <c r="I305" s="104" t="e">
        <v>#N/A</v>
      </c>
      <c r="J305" s="104" t="e">
        <v>#N/A</v>
      </c>
      <c r="K305" s="104" t="e">
        <v>#N/A</v>
      </c>
      <c r="L305" s="104" t="e">
        <v>#N/A</v>
      </c>
      <c r="M305" s="104" t="e">
        <v>#N/A</v>
      </c>
      <c r="N305" s="104" t="e">
        <v>#N/A</v>
      </c>
      <c r="O305" s="104" t="e">
        <v>#N/A</v>
      </c>
      <c r="P305" s="104" t="e">
        <v>#N/A</v>
      </c>
      <c r="Q305" s="107" t="e">
        <v>#N/A</v>
      </c>
      <c r="R305" s="296" t="e">
        <v>#N/A</v>
      </c>
    </row>
    <row r="306" spans="1:18" ht="12.75" customHeight="1" x14ac:dyDescent="0.25">
      <c r="A306" s="285">
        <v>2027.09</v>
      </c>
      <c r="B306" s="183" t="e">
        <f t="shared" si="33"/>
        <v>#N/A</v>
      </c>
      <c r="C306" s="184" t="e">
        <f t="shared" si="34"/>
        <v>#N/A</v>
      </c>
      <c r="D306" s="97" t="e">
        <v>#N/A</v>
      </c>
      <c r="E306" s="96" t="e">
        <v>#N/A</v>
      </c>
      <c r="F306" s="184" t="e">
        <f t="shared" si="32"/>
        <v>#N/A</v>
      </c>
      <c r="G306" s="97" t="e">
        <v>#N/A</v>
      </c>
      <c r="H306" s="100" t="e">
        <v>#N/A</v>
      </c>
      <c r="I306" s="104" t="e">
        <v>#N/A</v>
      </c>
      <c r="J306" s="104" t="e">
        <v>#N/A</v>
      </c>
      <c r="K306" s="104" t="e">
        <v>#N/A</v>
      </c>
      <c r="L306" s="104" t="e">
        <v>#N/A</v>
      </c>
      <c r="M306" s="104" t="e">
        <v>#N/A</v>
      </c>
      <c r="N306" s="104" t="e">
        <v>#N/A</v>
      </c>
      <c r="O306" s="104" t="e">
        <v>#N/A</v>
      </c>
      <c r="P306" s="104" t="e">
        <v>#N/A</v>
      </c>
      <c r="Q306" s="107" t="e">
        <v>#N/A</v>
      </c>
      <c r="R306" s="296" t="e">
        <v>#N/A</v>
      </c>
    </row>
    <row r="307" spans="1:18" ht="12.75" customHeight="1" x14ac:dyDescent="0.25">
      <c r="A307" s="285">
        <v>2027.1</v>
      </c>
      <c r="B307" s="183" t="e">
        <f t="shared" si="33"/>
        <v>#N/A</v>
      </c>
      <c r="C307" s="184" t="e">
        <f t="shared" si="34"/>
        <v>#N/A</v>
      </c>
      <c r="D307" s="97" t="e">
        <v>#N/A</v>
      </c>
      <c r="E307" s="96" t="e">
        <v>#N/A</v>
      </c>
      <c r="F307" s="184" t="e">
        <f t="shared" si="32"/>
        <v>#N/A</v>
      </c>
      <c r="G307" s="97" t="e">
        <v>#N/A</v>
      </c>
      <c r="H307" s="100" t="e">
        <v>#N/A</v>
      </c>
      <c r="I307" s="104" t="e">
        <v>#N/A</v>
      </c>
      <c r="J307" s="104" t="e">
        <v>#N/A</v>
      </c>
      <c r="K307" s="104" t="e">
        <v>#N/A</v>
      </c>
      <c r="L307" s="104" t="e">
        <v>#N/A</v>
      </c>
      <c r="M307" s="104" t="e">
        <v>#N/A</v>
      </c>
      <c r="N307" s="104" t="e">
        <v>#N/A</v>
      </c>
      <c r="O307" s="104" t="e">
        <v>#N/A</v>
      </c>
      <c r="P307" s="104" t="e">
        <v>#N/A</v>
      </c>
      <c r="Q307" s="107" t="e">
        <v>#N/A</v>
      </c>
      <c r="R307" s="296" t="e">
        <v>#N/A</v>
      </c>
    </row>
    <row r="308" spans="1:18" ht="12.75" customHeight="1" x14ac:dyDescent="0.25">
      <c r="A308" s="285">
        <v>2027.11</v>
      </c>
      <c r="B308" s="183" t="e">
        <f t="shared" si="33"/>
        <v>#N/A</v>
      </c>
      <c r="C308" s="184" t="e">
        <f t="shared" si="34"/>
        <v>#N/A</v>
      </c>
      <c r="D308" s="97" t="e">
        <v>#N/A</v>
      </c>
      <c r="E308" s="96" t="e">
        <v>#N/A</v>
      </c>
      <c r="F308" s="184" t="e">
        <f t="shared" si="32"/>
        <v>#N/A</v>
      </c>
      <c r="G308" s="97" t="e">
        <v>#N/A</v>
      </c>
      <c r="H308" s="100" t="e">
        <v>#N/A</v>
      </c>
      <c r="I308" s="104" t="e">
        <v>#N/A</v>
      </c>
      <c r="J308" s="104" t="e">
        <v>#N/A</v>
      </c>
      <c r="K308" s="104" t="e">
        <v>#N/A</v>
      </c>
      <c r="L308" s="104" t="e">
        <v>#N/A</v>
      </c>
      <c r="M308" s="104" t="e">
        <v>#N/A</v>
      </c>
      <c r="N308" s="104" t="e">
        <v>#N/A</v>
      </c>
      <c r="O308" s="104" t="e">
        <v>#N/A</v>
      </c>
      <c r="P308" s="104" t="e">
        <v>#N/A</v>
      </c>
      <c r="Q308" s="107" t="e">
        <v>#N/A</v>
      </c>
      <c r="R308" s="296" t="e">
        <v>#N/A</v>
      </c>
    </row>
    <row r="309" spans="1:18" ht="12.75" customHeight="1" x14ac:dyDescent="0.25">
      <c r="A309" s="285">
        <v>2027.12</v>
      </c>
      <c r="B309" s="183" t="e">
        <f t="shared" si="33"/>
        <v>#N/A</v>
      </c>
      <c r="C309" s="184" t="e">
        <f t="shared" si="34"/>
        <v>#N/A</v>
      </c>
      <c r="D309" s="97" t="e">
        <v>#N/A</v>
      </c>
      <c r="E309" s="96" t="e">
        <v>#N/A</v>
      </c>
      <c r="F309" s="184" t="e">
        <f t="shared" si="32"/>
        <v>#N/A</v>
      </c>
      <c r="G309" s="97" t="e">
        <v>#N/A</v>
      </c>
      <c r="H309" s="100" t="e">
        <v>#N/A</v>
      </c>
      <c r="I309" s="104" t="e">
        <v>#N/A</v>
      </c>
      <c r="J309" s="104" t="e">
        <v>#N/A</v>
      </c>
      <c r="K309" s="104" t="e">
        <v>#N/A</v>
      </c>
      <c r="L309" s="104" t="e">
        <v>#N/A</v>
      </c>
      <c r="M309" s="104" t="e">
        <v>#N/A</v>
      </c>
      <c r="N309" s="104" t="e">
        <v>#N/A</v>
      </c>
      <c r="O309" s="104" t="e">
        <v>#N/A</v>
      </c>
      <c r="P309" s="104" t="e">
        <v>#N/A</v>
      </c>
      <c r="Q309" s="107" t="e">
        <v>#N/A</v>
      </c>
      <c r="R309" s="296" t="e">
        <v>#N/A</v>
      </c>
    </row>
    <row r="310" spans="1:18" ht="12.75" customHeight="1" x14ac:dyDescent="0.25">
      <c r="A310" s="285">
        <v>2028.01</v>
      </c>
      <c r="B310" s="183" t="e">
        <f t="shared" si="33"/>
        <v>#N/A</v>
      </c>
      <c r="C310" s="184" t="e">
        <f t="shared" si="34"/>
        <v>#N/A</v>
      </c>
      <c r="D310" s="97" t="e">
        <v>#N/A</v>
      </c>
      <c r="E310" s="96" t="e">
        <v>#N/A</v>
      </c>
      <c r="F310" s="184" t="e">
        <f t="shared" si="32"/>
        <v>#N/A</v>
      </c>
      <c r="G310" s="97" t="e">
        <v>#N/A</v>
      </c>
      <c r="H310" s="100" t="e">
        <v>#N/A</v>
      </c>
      <c r="I310" s="104" t="e">
        <v>#N/A</v>
      </c>
      <c r="J310" s="104" t="e">
        <v>#N/A</v>
      </c>
      <c r="K310" s="104" t="e">
        <v>#N/A</v>
      </c>
      <c r="L310" s="104" t="e">
        <v>#N/A</v>
      </c>
      <c r="M310" s="104" t="e">
        <v>#N/A</v>
      </c>
      <c r="N310" s="104" t="e">
        <v>#N/A</v>
      </c>
      <c r="O310" s="104" t="e">
        <v>#N/A</v>
      </c>
      <c r="P310" s="104" t="e">
        <v>#N/A</v>
      </c>
      <c r="Q310" s="107" t="e">
        <v>#N/A</v>
      </c>
      <c r="R310" s="296" t="e">
        <v>#N/A</v>
      </c>
    </row>
    <row r="311" spans="1:18" ht="12.75" customHeight="1" x14ac:dyDescent="0.25">
      <c r="A311" s="285">
        <v>2028.02</v>
      </c>
      <c r="B311" s="183" t="e">
        <f t="shared" si="33"/>
        <v>#N/A</v>
      </c>
      <c r="C311" s="184" t="e">
        <f t="shared" si="34"/>
        <v>#N/A</v>
      </c>
      <c r="D311" s="97" t="e">
        <v>#N/A</v>
      </c>
      <c r="E311" s="96" t="e">
        <v>#N/A</v>
      </c>
      <c r="F311" s="184" t="e">
        <f t="shared" si="32"/>
        <v>#N/A</v>
      </c>
      <c r="G311" s="97" t="e">
        <v>#N/A</v>
      </c>
      <c r="H311" s="100" t="e">
        <v>#N/A</v>
      </c>
      <c r="I311" s="104" t="e">
        <v>#N/A</v>
      </c>
      <c r="J311" s="104" t="e">
        <v>#N/A</v>
      </c>
      <c r="K311" s="104" t="e">
        <v>#N/A</v>
      </c>
      <c r="L311" s="104" t="e">
        <v>#N/A</v>
      </c>
      <c r="M311" s="104" t="e">
        <v>#N/A</v>
      </c>
      <c r="N311" s="104" t="e">
        <v>#N/A</v>
      </c>
      <c r="O311" s="104" t="e">
        <v>#N/A</v>
      </c>
      <c r="P311" s="104" t="e">
        <v>#N/A</v>
      </c>
      <c r="Q311" s="107" t="e">
        <v>#N/A</v>
      </c>
      <c r="R311" s="296" t="e">
        <v>#N/A</v>
      </c>
    </row>
    <row r="312" spans="1:18" ht="12.75" customHeight="1" x14ac:dyDescent="0.25">
      <c r="A312" s="285">
        <v>2028.03</v>
      </c>
      <c r="B312" s="183" t="e">
        <f t="shared" si="33"/>
        <v>#N/A</v>
      </c>
      <c r="C312" s="184" t="e">
        <f t="shared" si="34"/>
        <v>#N/A</v>
      </c>
      <c r="D312" s="97" t="e">
        <v>#N/A</v>
      </c>
      <c r="E312" s="96" t="e">
        <v>#N/A</v>
      </c>
      <c r="F312" s="184" t="e">
        <f t="shared" si="32"/>
        <v>#N/A</v>
      </c>
      <c r="G312" s="97" t="e">
        <v>#N/A</v>
      </c>
      <c r="H312" s="100" t="e">
        <v>#N/A</v>
      </c>
      <c r="I312" s="104" t="e">
        <v>#N/A</v>
      </c>
      <c r="J312" s="104" t="e">
        <v>#N/A</v>
      </c>
      <c r="K312" s="104" t="e">
        <v>#N/A</v>
      </c>
      <c r="L312" s="104" t="e">
        <v>#N/A</v>
      </c>
      <c r="M312" s="104" t="e">
        <v>#N/A</v>
      </c>
      <c r="N312" s="104" t="e">
        <v>#N/A</v>
      </c>
      <c r="O312" s="104" t="e">
        <v>#N/A</v>
      </c>
      <c r="P312" s="104" t="e">
        <v>#N/A</v>
      </c>
      <c r="Q312" s="107" t="e">
        <v>#N/A</v>
      </c>
      <c r="R312" s="296" t="e">
        <v>#N/A</v>
      </c>
    </row>
    <row r="313" spans="1:18" ht="12.75" customHeight="1" x14ac:dyDescent="0.25">
      <c r="A313" s="285">
        <v>2028.04</v>
      </c>
      <c r="B313" s="183" t="e">
        <f t="shared" si="33"/>
        <v>#N/A</v>
      </c>
      <c r="C313" s="184" t="e">
        <f t="shared" si="34"/>
        <v>#N/A</v>
      </c>
      <c r="D313" s="97" t="e">
        <v>#N/A</v>
      </c>
      <c r="E313" s="96" t="e">
        <v>#N/A</v>
      </c>
      <c r="F313" s="184" t="e">
        <f t="shared" si="32"/>
        <v>#N/A</v>
      </c>
      <c r="G313" s="97" t="e">
        <v>#N/A</v>
      </c>
      <c r="H313" s="100" t="e">
        <v>#N/A</v>
      </c>
      <c r="I313" s="104" t="e">
        <v>#N/A</v>
      </c>
      <c r="J313" s="104" t="e">
        <v>#N/A</v>
      </c>
      <c r="K313" s="104" t="e">
        <v>#N/A</v>
      </c>
      <c r="L313" s="104" t="e">
        <v>#N/A</v>
      </c>
      <c r="M313" s="104" t="e">
        <v>#N/A</v>
      </c>
      <c r="N313" s="104" t="e">
        <v>#N/A</v>
      </c>
      <c r="O313" s="104" t="e">
        <v>#N/A</v>
      </c>
      <c r="P313" s="104" t="e">
        <v>#N/A</v>
      </c>
      <c r="Q313" s="107" t="e">
        <v>#N/A</v>
      </c>
      <c r="R313" s="296" t="e">
        <v>#N/A</v>
      </c>
    </row>
    <row r="314" spans="1:18" ht="12.75" customHeight="1" x14ac:dyDescent="0.25">
      <c r="A314" s="285">
        <v>2028.05</v>
      </c>
      <c r="B314" s="183" t="e">
        <f t="shared" si="33"/>
        <v>#N/A</v>
      </c>
      <c r="C314" s="184" t="e">
        <f t="shared" si="34"/>
        <v>#N/A</v>
      </c>
      <c r="D314" s="97" t="e">
        <v>#N/A</v>
      </c>
      <c r="E314" s="96" t="e">
        <v>#N/A</v>
      </c>
      <c r="F314" s="184" t="e">
        <f t="shared" si="32"/>
        <v>#N/A</v>
      </c>
      <c r="G314" s="97" t="e">
        <v>#N/A</v>
      </c>
      <c r="H314" s="100" t="e">
        <v>#N/A</v>
      </c>
      <c r="I314" s="104" t="e">
        <v>#N/A</v>
      </c>
      <c r="J314" s="104" t="e">
        <v>#N/A</v>
      </c>
      <c r="K314" s="104" t="e">
        <v>#N/A</v>
      </c>
      <c r="L314" s="104" t="e">
        <v>#N/A</v>
      </c>
      <c r="M314" s="104" t="e">
        <v>#N/A</v>
      </c>
      <c r="N314" s="104" t="e">
        <v>#N/A</v>
      </c>
      <c r="O314" s="104" t="e">
        <v>#N/A</v>
      </c>
      <c r="P314" s="104" t="e">
        <v>#N/A</v>
      </c>
      <c r="Q314" s="107" t="e">
        <v>#N/A</v>
      </c>
      <c r="R314" s="296" t="e">
        <v>#N/A</v>
      </c>
    </row>
    <row r="315" spans="1:18" ht="12.75" customHeight="1" x14ac:dyDescent="0.25">
      <c r="A315" s="285">
        <v>2028.06</v>
      </c>
      <c r="B315" s="183" t="e">
        <f t="shared" si="33"/>
        <v>#N/A</v>
      </c>
      <c r="C315" s="184" t="e">
        <f t="shared" si="34"/>
        <v>#N/A</v>
      </c>
      <c r="D315" s="97" t="e">
        <v>#N/A</v>
      </c>
      <c r="E315" s="96" t="e">
        <v>#N/A</v>
      </c>
      <c r="F315" s="184" t="e">
        <f t="shared" si="32"/>
        <v>#N/A</v>
      </c>
      <c r="G315" s="97" t="e">
        <v>#N/A</v>
      </c>
      <c r="H315" s="100" t="e">
        <v>#N/A</v>
      </c>
      <c r="I315" s="104" t="e">
        <v>#N/A</v>
      </c>
      <c r="J315" s="104" t="e">
        <v>#N/A</v>
      </c>
      <c r="K315" s="104" t="e">
        <v>#N/A</v>
      </c>
      <c r="L315" s="104" t="e">
        <v>#N/A</v>
      </c>
      <c r="M315" s="104" t="e">
        <v>#N/A</v>
      </c>
      <c r="N315" s="104" t="e">
        <v>#N/A</v>
      </c>
      <c r="O315" s="104" t="e">
        <v>#N/A</v>
      </c>
      <c r="P315" s="104" t="e">
        <v>#N/A</v>
      </c>
      <c r="Q315" s="107" t="e">
        <v>#N/A</v>
      </c>
      <c r="R315" s="296" t="e">
        <v>#N/A</v>
      </c>
    </row>
    <row r="316" spans="1:18" ht="12.75" customHeight="1" x14ac:dyDescent="0.25">
      <c r="A316" s="285">
        <v>2028.07</v>
      </c>
      <c r="B316" s="183" t="e">
        <f t="shared" si="33"/>
        <v>#N/A</v>
      </c>
      <c r="C316" s="184" t="e">
        <f t="shared" si="34"/>
        <v>#N/A</v>
      </c>
      <c r="D316" s="97" t="e">
        <v>#N/A</v>
      </c>
      <c r="E316" s="96" t="e">
        <v>#N/A</v>
      </c>
      <c r="F316" s="184" t="e">
        <f t="shared" si="32"/>
        <v>#N/A</v>
      </c>
      <c r="G316" s="97" t="e">
        <v>#N/A</v>
      </c>
      <c r="H316" s="100" t="e">
        <v>#N/A</v>
      </c>
      <c r="I316" s="104" t="e">
        <v>#N/A</v>
      </c>
      <c r="J316" s="104" t="e">
        <v>#N/A</v>
      </c>
      <c r="K316" s="104" t="e">
        <v>#N/A</v>
      </c>
      <c r="L316" s="104" t="e">
        <v>#N/A</v>
      </c>
      <c r="M316" s="104" t="e">
        <v>#N/A</v>
      </c>
      <c r="N316" s="104" t="e">
        <v>#N/A</v>
      </c>
      <c r="O316" s="104" t="e">
        <v>#N/A</v>
      </c>
      <c r="P316" s="104" t="e">
        <v>#N/A</v>
      </c>
      <c r="Q316" s="107" t="e">
        <v>#N/A</v>
      </c>
      <c r="R316" s="296" t="e">
        <v>#N/A</v>
      </c>
    </row>
    <row r="317" spans="1:18" ht="12.75" customHeight="1" x14ac:dyDescent="0.25">
      <c r="A317" s="285">
        <v>2028.08</v>
      </c>
      <c r="B317" s="183" t="e">
        <f t="shared" si="33"/>
        <v>#N/A</v>
      </c>
      <c r="C317" s="184" t="e">
        <f t="shared" si="34"/>
        <v>#N/A</v>
      </c>
      <c r="D317" s="97" t="e">
        <v>#N/A</v>
      </c>
      <c r="E317" s="96" t="e">
        <v>#N/A</v>
      </c>
      <c r="F317" s="184" t="e">
        <f t="shared" si="32"/>
        <v>#N/A</v>
      </c>
      <c r="G317" s="97" t="e">
        <v>#N/A</v>
      </c>
      <c r="H317" s="100" t="e">
        <v>#N/A</v>
      </c>
      <c r="I317" s="104" t="e">
        <v>#N/A</v>
      </c>
      <c r="J317" s="104" t="e">
        <v>#N/A</v>
      </c>
      <c r="K317" s="104" t="e">
        <v>#N/A</v>
      </c>
      <c r="L317" s="104" t="e">
        <v>#N/A</v>
      </c>
      <c r="M317" s="104" t="e">
        <v>#N/A</v>
      </c>
      <c r="N317" s="104" t="e">
        <v>#N/A</v>
      </c>
      <c r="O317" s="104" t="e">
        <v>#N/A</v>
      </c>
      <c r="P317" s="104" t="e">
        <v>#N/A</v>
      </c>
      <c r="Q317" s="107" t="e">
        <v>#N/A</v>
      </c>
      <c r="R317" s="296" t="e">
        <v>#N/A</v>
      </c>
    </row>
    <row r="318" spans="1:18" ht="12.75" customHeight="1" x14ac:dyDescent="0.25">
      <c r="A318" s="285">
        <v>2028.09</v>
      </c>
      <c r="B318" s="183" t="e">
        <f t="shared" si="33"/>
        <v>#N/A</v>
      </c>
      <c r="C318" s="184" t="e">
        <f t="shared" si="34"/>
        <v>#N/A</v>
      </c>
      <c r="D318" s="97" t="e">
        <v>#N/A</v>
      </c>
      <c r="E318" s="96" t="e">
        <v>#N/A</v>
      </c>
      <c r="F318" s="184" t="e">
        <f t="shared" si="32"/>
        <v>#N/A</v>
      </c>
      <c r="G318" s="97" t="e">
        <v>#N/A</v>
      </c>
      <c r="H318" s="100" t="e">
        <v>#N/A</v>
      </c>
      <c r="I318" s="104" t="e">
        <v>#N/A</v>
      </c>
      <c r="J318" s="104" t="e">
        <v>#N/A</v>
      </c>
      <c r="K318" s="104" t="e">
        <v>#N/A</v>
      </c>
      <c r="L318" s="104" t="e">
        <v>#N/A</v>
      </c>
      <c r="M318" s="104" t="e">
        <v>#N/A</v>
      </c>
      <c r="N318" s="104" t="e">
        <v>#N/A</v>
      </c>
      <c r="O318" s="104" t="e">
        <v>#N/A</v>
      </c>
      <c r="P318" s="104" t="e">
        <v>#N/A</v>
      </c>
      <c r="Q318" s="107" t="e">
        <v>#N/A</v>
      </c>
      <c r="R318" s="296" t="e">
        <v>#N/A</v>
      </c>
    </row>
    <row r="319" spans="1:18" ht="12.75" customHeight="1" x14ac:dyDescent="0.25">
      <c r="A319" s="285">
        <v>2028.1</v>
      </c>
      <c r="B319" s="183" t="e">
        <f t="shared" si="33"/>
        <v>#N/A</v>
      </c>
      <c r="C319" s="184" t="e">
        <f t="shared" si="34"/>
        <v>#N/A</v>
      </c>
      <c r="D319" s="97" t="e">
        <v>#N/A</v>
      </c>
      <c r="E319" s="96" t="e">
        <v>#N/A</v>
      </c>
      <c r="F319" s="184" t="e">
        <f t="shared" si="32"/>
        <v>#N/A</v>
      </c>
      <c r="G319" s="97" t="e">
        <v>#N/A</v>
      </c>
      <c r="H319" s="100" t="e">
        <v>#N/A</v>
      </c>
      <c r="I319" s="104" t="e">
        <v>#N/A</v>
      </c>
      <c r="J319" s="104" t="e">
        <v>#N/A</v>
      </c>
      <c r="K319" s="104" t="e">
        <v>#N/A</v>
      </c>
      <c r="L319" s="104" t="e">
        <v>#N/A</v>
      </c>
      <c r="M319" s="104" t="e">
        <v>#N/A</v>
      </c>
      <c r="N319" s="104" t="e">
        <v>#N/A</v>
      </c>
      <c r="O319" s="104" t="e">
        <v>#N/A</v>
      </c>
      <c r="P319" s="104" t="e">
        <v>#N/A</v>
      </c>
      <c r="Q319" s="107" t="e">
        <v>#N/A</v>
      </c>
      <c r="R319" s="296" t="e">
        <v>#N/A</v>
      </c>
    </row>
    <row r="320" spans="1:18" ht="12.75" customHeight="1" x14ac:dyDescent="0.25">
      <c r="A320" s="285">
        <v>2028.11</v>
      </c>
      <c r="B320" s="183" t="e">
        <f t="shared" si="33"/>
        <v>#N/A</v>
      </c>
      <c r="C320" s="184" t="e">
        <f t="shared" si="34"/>
        <v>#N/A</v>
      </c>
      <c r="D320" s="97" t="e">
        <v>#N/A</v>
      </c>
      <c r="E320" s="96" t="e">
        <v>#N/A</v>
      </c>
      <c r="F320" s="184" t="e">
        <f t="shared" si="32"/>
        <v>#N/A</v>
      </c>
      <c r="G320" s="97" t="e">
        <v>#N/A</v>
      </c>
      <c r="H320" s="100" t="e">
        <v>#N/A</v>
      </c>
      <c r="I320" s="104" t="e">
        <v>#N/A</v>
      </c>
      <c r="J320" s="104" t="e">
        <v>#N/A</v>
      </c>
      <c r="K320" s="104" t="e">
        <v>#N/A</v>
      </c>
      <c r="L320" s="104" t="e">
        <v>#N/A</v>
      </c>
      <c r="M320" s="104" t="e">
        <v>#N/A</v>
      </c>
      <c r="N320" s="104" t="e">
        <v>#N/A</v>
      </c>
      <c r="O320" s="104" t="e">
        <v>#N/A</v>
      </c>
      <c r="P320" s="104" t="e">
        <v>#N/A</v>
      </c>
      <c r="Q320" s="107" t="e">
        <v>#N/A</v>
      </c>
      <c r="R320" s="296" t="e">
        <v>#N/A</v>
      </c>
    </row>
    <row r="321" spans="1:18" ht="12.75" customHeight="1" x14ac:dyDescent="0.25">
      <c r="A321" s="285">
        <v>2028.12</v>
      </c>
      <c r="B321" s="183" t="e">
        <f t="shared" si="33"/>
        <v>#N/A</v>
      </c>
      <c r="C321" s="184" t="e">
        <f t="shared" si="34"/>
        <v>#N/A</v>
      </c>
      <c r="D321" s="97" t="e">
        <v>#N/A</v>
      </c>
      <c r="E321" s="96" t="e">
        <v>#N/A</v>
      </c>
      <c r="F321" s="184" t="e">
        <f t="shared" si="32"/>
        <v>#N/A</v>
      </c>
      <c r="G321" s="97" t="e">
        <v>#N/A</v>
      </c>
      <c r="H321" s="100" t="e">
        <v>#N/A</v>
      </c>
      <c r="I321" s="104" t="e">
        <v>#N/A</v>
      </c>
      <c r="J321" s="104" t="e">
        <v>#N/A</v>
      </c>
      <c r="K321" s="104" t="e">
        <v>#N/A</v>
      </c>
      <c r="L321" s="104" t="e">
        <v>#N/A</v>
      </c>
      <c r="M321" s="104" t="e">
        <v>#N/A</v>
      </c>
      <c r="N321" s="104" t="e">
        <v>#N/A</v>
      </c>
      <c r="O321" s="104" t="e">
        <v>#N/A</v>
      </c>
      <c r="P321" s="104" t="e">
        <v>#N/A</v>
      </c>
      <c r="Q321" s="107" t="e">
        <v>#N/A</v>
      </c>
      <c r="R321" s="296" t="e">
        <v>#N/A</v>
      </c>
    </row>
    <row r="322" spans="1:18" ht="12.75" customHeight="1" x14ac:dyDescent="0.25">
      <c r="A322" s="285">
        <v>2029.01</v>
      </c>
      <c r="B322" s="183" t="e">
        <f t="shared" si="33"/>
        <v>#N/A</v>
      </c>
      <c r="C322" s="184" t="e">
        <f t="shared" si="34"/>
        <v>#N/A</v>
      </c>
      <c r="D322" s="97" t="e">
        <v>#N/A</v>
      </c>
      <c r="E322" s="96" t="e">
        <v>#N/A</v>
      </c>
      <c r="F322" s="184" t="e">
        <f t="shared" si="32"/>
        <v>#N/A</v>
      </c>
      <c r="G322" s="97" t="e">
        <v>#N/A</v>
      </c>
      <c r="H322" s="100" t="e">
        <v>#N/A</v>
      </c>
      <c r="I322" s="104" t="e">
        <v>#N/A</v>
      </c>
      <c r="J322" s="104" t="e">
        <v>#N/A</v>
      </c>
      <c r="K322" s="104" t="e">
        <v>#N/A</v>
      </c>
      <c r="L322" s="104" t="e">
        <v>#N/A</v>
      </c>
      <c r="M322" s="104" t="e">
        <v>#N/A</v>
      </c>
      <c r="N322" s="104" t="e">
        <v>#N/A</v>
      </c>
      <c r="O322" s="104" t="e">
        <v>#N/A</v>
      </c>
      <c r="P322" s="104" t="e">
        <v>#N/A</v>
      </c>
      <c r="Q322" s="107" t="e">
        <v>#N/A</v>
      </c>
      <c r="R322" s="296" t="e">
        <v>#N/A</v>
      </c>
    </row>
    <row r="323" spans="1:18" ht="12.75" customHeight="1" x14ac:dyDescent="0.25">
      <c r="A323" s="285">
        <v>2029.02</v>
      </c>
      <c r="B323" s="183" t="e">
        <f t="shared" si="33"/>
        <v>#N/A</v>
      </c>
      <c r="C323" s="184" t="e">
        <f t="shared" si="34"/>
        <v>#N/A</v>
      </c>
      <c r="D323" s="97" t="e">
        <v>#N/A</v>
      </c>
      <c r="E323" s="96" t="e">
        <v>#N/A</v>
      </c>
      <c r="F323" s="184" t="e">
        <f t="shared" si="32"/>
        <v>#N/A</v>
      </c>
      <c r="G323" s="97" t="e">
        <v>#N/A</v>
      </c>
      <c r="H323" s="100" t="e">
        <v>#N/A</v>
      </c>
      <c r="I323" s="104" t="e">
        <v>#N/A</v>
      </c>
      <c r="J323" s="104" t="e">
        <v>#N/A</v>
      </c>
      <c r="K323" s="104" t="e">
        <v>#N/A</v>
      </c>
      <c r="L323" s="104" t="e">
        <v>#N/A</v>
      </c>
      <c r="M323" s="104" t="e">
        <v>#N/A</v>
      </c>
      <c r="N323" s="104" t="e">
        <v>#N/A</v>
      </c>
      <c r="O323" s="104" t="e">
        <v>#N/A</v>
      </c>
      <c r="P323" s="104" t="e">
        <v>#N/A</v>
      </c>
      <c r="Q323" s="107" t="e">
        <v>#N/A</v>
      </c>
      <c r="R323" s="296" t="e">
        <v>#N/A</v>
      </c>
    </row>
    <row r="324" spans="1:18" ht="12.75" customHeight="1" x14ac:dyDescent="0.25">
      <c r="A324" s="285">
        <v>2029.03</v>
      </c>
      <c r="B324" s="183" t="e">
        <f t="shared" si="33"/>
        <v>#N/A</v>
      </c>
      <c r="C324" s="184" t="e">
        <f t="shared" si="34"/>
        <v>#N/A</v>
      </c>
      <c r="D324" s="97" t="e">
        <v>#N/A</v>
      </c>
      <c r="E324" s="96" t="e">
        <v>#N/A</v>
      </c>
      <c r="F324" s="184" t="e">
        <f t="shared" si="32"/>
        <v>#N/A</v>
      </c>
      <c r="G324" s="97" t="e">
        <v>#N/A</v>
      </c>
      <c r="H324" s="100" t="e">
        <v>#N/A</v>
      </c>
      <c r="I324" s="104" t="e">
        <v>#N/A</v>
      </c>
      <c r="J324" s="104" t="e">
        <v>#N/A</v>
      </c>
      <c r="K324" s="104" t="e">
        <v>#N/A</v>
      </c>
      <c r="L324" s="104" t="e">
        <v>#N/A</v>
      </c>
      <c r="M324" s="104" t="e">
        <v>#N/A</v>
      </c>
      <c r="N324" s="104" t="e">
        <v>#N/A</v>
      </c>
      <c r="O324" s="104" t="e">
        <v>#N/A</v>
      </c>
      <c r="P324" s="104" t="e">
        <v>#N/A</v>
      </c>
      <c r="Q324" s="107" t="e">
        <v>#N/A</v>
      </c>
      <c r="R324" s="296" t="e">
        <v>#N/A</v>
      </c>
    </row>
    <row r="325" spans="1:18" ht="12.75" customHeight="1" x14ac:dyDescent="0.25">
      <c r="A325" s="285">
        <v>2029.04</v>
      </c>
      <c r="B325" s="183" t="e">
        <f t="shared" si="33"/>
        <v>#N/A</v>
      </c>
      <c r="C325" s="184" t="e">
        <f t="shared" si="34"/>
        <v>#N/A</v>
      </c>
      <c r="D325" s="97" t="e">
        <v>#N/A</v>
      </c>
      <c r="E325" s="96" t="e">
        <v>#N/A</v>
      </c>
      <c r="F325" s="184" t="e">
        <f t="shared" si="32"/>
        <v>#N/A</v>
      </c>
      <c r="G325" s="97" t="e">
        <v>#N/A</v>
      </c>
      <c r="H325" s="100" t="e">
        <v>#N/A</v>
      </c>
      <c r="I325" s="104" t="e">
        <v>#N/A</v>
      </c>
      <c r="J325" s="104" t="e">
        <v>#N/A</v>
      </c>
      <c r="K325" s="104" t="e">
        <v>#N/A</v>
      </c>
      <c r="L325" s="104" t="e">
        <v>#N/A</v>
      </c>
      <c r="M325" s="104" t="e">
        <v>#N/A</v>
      </c>
      <c r="N325" s="104" t="e">
        <v>#N/A</v>
      </c>
      <c r="O325" s="104" t="e">
        <v>#N/A</v>
      </c>
      <c r="P325" s="104" t="e">
        <v>#N/A</v>
      </c>
      <c r="Q325" s="107" t="e">
        <v>#N/A</v>
      </c>
      <c r="R325" s="296" t="e">
        <v>#N/A</v>
      </c>
    </row>
    <row r="326" spans="1:18" ht="12.75" customHeight="1" x14ac:dyDescent="0.25">
      <c r="A326" s="285">
        <v>2029.05</v>
      </c>
      <c r="B326" s="183" t="e">
        <f t="shared" si="33"/>
        <v>#N/A</v>
      </c>
      <c r="C326" s="184" t="e">
        <f t="shared" si="34"/>
        <v>#N/A</v>
      </c>
      <c r="D326" s="97" t="e">
        <v>#N/A</v>
      </c>
      <c r="E326" s="96" t="e">
        <v>#N/A</v>
      </c>
      <c r="F326" s="184" t="e">
        <f t="shared" si="32"/>
        <v>#N/A</v>
      </c>
      <c r="G326" s="97" t="e">
        <v>#N/A</v>
      </c>
      <c r="H326" s="100" t="e">
        <v>#N/A</v>
      </c>
      <c r="I326" s="104" t="e">
        <v>#N/A</v>
      </c>
      <c r="J326" s="104" t="e">
        <v>#N/A</v>
      </c>
      <c r="K326" s="104" t="e">
        <v>#N/A</v>
      </c>
      <c r="L326" s="104" t="e">
        <v>#N/A</v>
      </c>
      <c r="M326" s="104" t="e">
        <v>#N/A</v>
      </c>
      <c r="N326" s="104" t="e">
        <v>#N/A</v>
      </c>
      <c r="O326" s="104" t="e">
        <v>#N/A</v>
      </c>
      <c r="P326" s="104" t="e">
        <v>#N/A</v>
      </c>
      <c r="Q326" s="107" t="e">
        <v>#N/A</v>
      </c>
      <c r="R326" s="296" t="e">
        <v>#N/A</v>
      </c>
    </row>
    <row r="327" spans="1:18" ht="12.75" customHeight="1" x14ac:dyDescent="0.25">
      <c r="A327" s="285">
        <v>2029.06</v>
      </c>
      <c r="B327" s="183" t="e">
        <f t="shared" si="33"/>
        <v>#N/A</v>
      </c>
      <c r="C327" s="184" t="e">
        <f t="shared" si="34"/>
        <v>#N/A</v>
      </c>
      <c r="D327" s="97" t="e">
        <v>#N/A</v>
      </c>
      <c r="E327" s="96" t="e">
        <v>#N/A</v>
      </c>
      <c r="F327" s="184" t="e">
        <f t="shared" si="32"/>
        <v>#N/A</v>
      </c>
      <c r="G327" s="97" t="e">
        <v>#N/A</v>
      </c>
      <c r="H327" s="100" t="e">
        <v>#N/A</v>
      </c>
      <c r="I327" s="104" t="e">
        <v>#N/A</v>
      </c>
      <c r="J327" s="104" t="e">
        <v>#N/A</v>
      </c>
      <c r="K327" s="104" t="e">
        <v>#N/A</v>
      </c>
      <c r="L327" s="104" t="e">
        <v>#N/A</v>
      </c>
      <c r="M327" s="104" t="e">
        <v>#N/A</v>
      </c>
      <c r="N327" s="104" t="e">
        <v>#N/A</v>
      </c>
      <c r="O327" s="104" t="e">
        <v>#N/A</v>
      </c>
      <c r="P327" s="104" t="e">
        <v>#N/A</v>
      </c>
      <c r="Q327" s="107" t="e">
        <v>#N/A</v>
      </c>
      <c r="R327" s="296" t="e">
        <v>#N/A</v>
      </c>
    </row>
    <row r="328" spans="1:18" ht="12.75" customHeight="1" x14ac:dyDescent="0.25">
      <c r="A328" s="285">
        <v>2029.07</v>
      </c>
      <c r="B328" s="183" t="e">
        <f t="shared" si="33"/>
        <v>#N/A</v>
      </c>
      <c r="C328" s="184" t="e">
        <f t="shared" si="34"/>
        <v>#N/A</v>
      </c>
      <c r="D328" s="97" t="e">
        <v>#N/A</v>
      </c>
      <c r="E328" s="96" t="e">
        <v>#N/A</v>
      </c>
      <c r="F328" s="184" t="e">
        <f t="shared" si="32"/>
        <v>#N/A</v>
      </c>
      <c r="G328" s="97" t="e">
        <v>#N/A</v>
      </c>
      <c r="H328" s="100" t="e">
        <v>#N/A</v>
      </c>
      <c r="I328" s="104" t="e">
        <v>#N/A</v>
      </c>
      <c r="J328" s="104" t="e">
        <v>#N/A</v>
      </c>
      <c r="K328" s="104" t="e">
        <v>#N/A</v>
      </c>
      <c r="L328" s="104" t="e">
        <v>#N/A</v>
      </c>
      <c r="M328" s="104" t="e">
        <v>#N/A</v>
      </c>
      <c r="N328" s="104" t="e">
        <v>#N/A</v>
      </c>
      <c r="O328" s="104" t="e">
        <v>#N/A</v>
      </c>
      <c r="P328" s="104" t="e">
        <v>#N/A</v>
      </c>
      <c r="Q328" s="107" t="e">
        <v>#N/A</v>
      </c>
      <c r="R328" s="296" t="e">
        <v>#N/A</v>
      </c>
    </row>
    <row r="329" spans="1:18" ht="12.75" customHeight="1" x14ac:dyDescent="0.25">
      <c r="A329" s="285">
        <v>2029.08</v>
      </c>
      <c r="B329" s="183" t="e">
        <f t="shared" si="33"/>
        <v>#N/A</v>
      </c>
      <c r="C329" s="184" t="e">
        <f t="shared" si="34"/>
        <v>#N/A</v>
      </c>
      <c r="D329" s="97" t="e">
        <v>#N/A</v>
      </c>
      <c r="E329" s="96" t="e">
        <v>#N/A</v>
      </c>
      <c r="F329" s="184" t="e">
        <f t="shared" si="32"/>
        <v>#N/A</v>
      </c>
      <c r="G329" s="97" t="e">
        <v>#N/A</v>
      </c>
      <c r="H329" s="100" t="e">
        <v>#N/A</v>
      </c>
      <c r="I329" s="104" t="e">
        <v>#N/A</v>
      </c>
      <c r="J329" s="104" t="e">
        <v>#N/A</v>
      </c>
      <c r="K329" s="104" t="e">
        <v>#N/A</v>
      </c>
      <c r="L329" s="104" t="e">
        <v>#N/A</v>
      </c>
      <c r="M329" s="104" t="e">
        <v>#N/A</v>
      </c>
      <c r="N329" s="104" t="e">
        <v>#N/A</v>
      </c>
      <c r="O329" s="104" t="e">
        <v>#N/A</v>
      </c>
      <c r="P329" s="104" t="e">
        <v>#N/A</v>
      </c>
      <c r="Q329" s="107" t="e">
        <v>#N/A</v>
      </c>
      <c r="R329" s="296" t="e">
        <v>#N/A</v>
      </c>
    </row>
    <row r="330" spans="1:18" ht="12.75" customHeight="1" x14ac:dyDescent="0.25">
      <c r="A330" s="285">
        <v>2029.09</v>
      </c>
      <c r="B330" s="183" t="e">
        <f t="shared" si="33"/>
        <v>#N/A</v>
      </c>
      <c r="C330" s="184" t="e">
        <f t="shared" si="34"/>
        <v>#N/A</v>
      </c>
      <c r="D330" s="97" t="e">
        <v>#N/A</v>
      </c>
      <c r="E330" s="96" t="e">
        <v>#N/A</v>
      </c>
      <c r="F330" s="184" t="e">
        <f t="shared" si="32"/>
        <v>#N/A</v>
      </c>
      <c r="G330" s="97" t="e">
        <v>#N/A</v>
      </c>
      <c r="H330" s="100" t="e">
        <v>#N/A</v>
      </c>
      <c r="I330" s="104" t="e">
        <v>#N/A</v>
      </c>
      <c r="J330" s="104" t="e">
        <v>#N/A</v>
      </c>
      <c r="K330" s="104" t="e">
        <v>#N/A</v>
      </c>
      <c r="L330" s="104" t="e">
        <v>#N/A</v>
      </c>
      <c r="M330" s="104" t="e">
        <v>#N/A</v>
      </c>
      <c r="N330" s="104" t="e">
        <v>#N/A</v>
      </c>
      <c r="O330" s="104" t="e">
        <v>#N/A</v>
      </c>
      <c r="P330" s="104" t="e">
        <v>#N/A</v>
      </c>
      <c r="Q330" s="107" t="e">
        <v>#N/A</v>
      </c>
      <c r="R330" s="296" t="e">
        <v>#N/A</v>
      </c>
    </row>
    <row r="331" spans="1:18" ht="12.75" customHeight="1" x14ac:dyDescent="0.25">
      <c r="A331" s="285">
        <v>2029.1</v>
      </c>
      <c r="B331" s="183" t="e">
        <f t="shared" si="33"/>
        <v>#N/A</v>
      </c>
      <c r="C331" s="184" t="e">
        <f t="shared" si="34"/>
        <v>#N/A</v>
      </c>
      <c r="D331" s="97" t="e">
        <v>#N/A</v>
      </c>
      <c r="E331" s="96" t="e">
        <v>#N/A</v>
      </c>
      <c r="F331" s="184" t="e">
        <f t="shared" si="32"/>
        <v>#N/A</v>
      </c>
      <c r="G331" s="97" t="e">
        <v>#N/A</v>
      </c>
      <c r="H331" s="100" t="e">
        <v>#N/A</v>
      </c>
      <c r="I331" s="104" t="e">
        <v>#N/A</v>
      </c>
      <c r="J331" s="104" t="e">
        <v>#N/A</v>
      </c>
      <c r="K331" s="104" t="e">
        <v>#N/A</v>
      </c>
      <c r="L331" s="104" t="e">
        <v>#N/A</v>
      </c>
      <c r="M331" s="104" t="e">
        <v>#N/A</v>
      </c>
      <c r="N331" s="104" t="e">
        <v>#N/A</v>
      </c>
      <c r="O331" s="104" t="e">
        <v>#N/A</v>
      </c>
      <c r="P331" s="104" t="e">
        <v>#N/A</v>
      </c>
      <c r="Q331" s="107" t="e">
        <v>#N/A</v>
      </c>
      <c r="R331" s="296" t="e">
        <v>#N/A</v>
      </c>
    </row>
    <row r="332" spans="1:18" ht="12.75" customHeight="1" x14ac:dyDescent="0.25">
      <c r="A332" s="285">
        <v>2029.11</v>
      </c>
      <c r="B332" s="183" t="e">
        <f t="shared" si="33"/>
        <v>#N/A</v>
      </c>
      <c r="C332" s="184" t="e">
        <f t="shared" si="34"/>
        <v>#N/A</v>
      </c>
      <c r="D332" s="97" t="e">
        <v>#N/A</v>
      </c>
      <c r="E332" s="96" t="e">
        <v>#N/A</v>
      </c>
      <c r="F332" s="184" t="e">
        <f t="shared" ref="F332:F345" si="35">SUM(G332:P332)</f>
        <v>#N/A</v>
      </c>
      <c r="G332" s="97" t="e">
        <v>#N/A</v>
      </c>
      <c r="H332" s="100" t="e">
        <v>#N/A</v>
      </c>
      <c r="I332" s="104" t="e">
        <v>#N/A</v>
      </c>
      <c r="J332" s="104" t="e">
        <v>#N/A</v>
      </c>
      <c r="K332" s="104" t="e">
        <v>#N/A</v>
      </c>
      <c r="L332" s="104" t="e">
        <v>#N/A</v>
      </c>
      <c r="M332" s="104" t="e">
        <v>#N/A</v>
      </c>
      <c r="N332" s="104" t="e">
        <v>#N/A</v>
      </c>
      <c r="O332" s="104" t="e">
        <v>#N/A</v>
      </c>
      <c r="P332" s="104" t="e">
        <v>#N/A</v>
      </c>
      <c r="Q332" s="107" t="e">
        <v>#N/A</v>
      </c>
      <c r="R332" s="296" t="e">
        <v>#N/A</v>
      </c>
    </row>
    <row r="333" spans="1:18" ht="12.75" customHeight="1" x14ac:dyDescent="0.25">
      <c r="A333" s="285">
        <v>2029.12</v>
      </c>
      <c r="B333" s="183" t="e">
        <f t="shared" si="33"/>
        <v>#N/A</v>
      </c>
      <c r="C333" s="184" t="e">
        <f t="shared" si="34"/>
        <v>#N/A</v>
      </c>
      <c r="D333" s="97" t="e">
        <v>#N/A</v>
      </c>
      <c r="E333" s="96" t="e">
        <v>#N/A</v>
      </c>
      <c r="F333" s="184" t="e">
        <f t="shared" si="35"/>
        <v>#N/A</v>
      </c>
      <c r="G333" s="97" t="e">
        <v>#N/A</v>
      </c>
      <c r="H333" s="100" t="e">
        <v>#N/A</v>
      </c>
      <c r="I333" s="104" t="e">
        <v>#N/A</v>
      </c>
      <c r="J333" s="104" t="e">
        <v>#N/A</v>
      </c>
      <c r="K333" s="104" t="e">
        <v>#N/A</v>
      </c>
      <c r="L333" s="104" t="e">
        <v>#N/A</v>
      </c>
      <c r="M333" s="104" t="e">
        <v>#N/A</v>
      </c>
      <c r="N333" s="104" t="e">
        <v>#N/A</v>
      </c>
      <c r="O333" s="104" t="e">
        <v>#N/A</v>
      </c>
      <c r="P333" s="104" t="e">
        <v>#N/A</v>
      </c>
      <c r="Q333" s="107" t="e">
        <v>#N/A</v>
      </c>
      <c r="R333" s="296" t="e">
        <v>#N/A</v>
      </c>
    </row>
    <row r="334" spans="1:18" ht="12.75" customHeight="1" x14ac:dyDescent="0.25">
      <c r="A334" s="285">
        <v>2030.01</v>
      </c>
      <c r="B334" s="183" t="e">
        <f t="shared" si="33"/>
        <v>#N/A</v>
      </c>
      <c r="C334" s="184" t="e">
        <f t="shared" si="34"/>
        <v>#N/A</v>
      </c>
      <c r="D334" s="97" t="e">
        <v>#N/A</v>
      </c>
      <c r="E334" s="96" t="e">
        <v>#N/A</v>
      </c>
      <c r="F334" s="184" t="e">
        <f t="shared" si="35"/>
        <v>#N/A</v>
      </c>
      <c r="G334" s="97" t="e">
        <v>#N/A</v>
      </c>
      <c r="H334" s="100" t="e">
        <v>#N/A</v>
      </c>
      <c r="I334" s="104" t="e">
        <v>#N/A</v>
      </c>
      <c r="J334" s="104" t="e">
        <v>#N/A</v>
      </c>
      <c r="K334" s="104" t="e">
        <v>#N/A</v>
      </c>
      <c r="L334" s="104" t="e">
        <v>#N/A</v>
      </c>
      <c r="M334" s="104" t="e">
        <v>#N/A</v>
      </c>
      <c r="N334" s="104" t="e">
        <v>#N/A</v>
      </c>
      <c r="O334" s="104" t="e">
        <v>#N/A</v>
      </c>
      <c r="P334" s="104" t="e">
        <v>#N/A</v>
      </c>
      <c r="Q334" s="107" t="e">
        <v>#N/A</v>
      </c>
      <c r="R334" s="296" t="e">
        <v>#N/A</v>
      </c>
    </row>
    <row r="335" spans="1:18" ht="12.75" customHeight="1" x14ac:dyDescent="0.25">
      <c r="A335" s="285">
        <v>2030.02</v>
      </c>
      <c r="B335" s="183" t="e">
        <f t="shared" si="33"/>
        <v>#N/A</v>
      </c>
      <c r="C335" s="184" t="e">
        <f t="shared" si="34"/>
        <v>#N/A</v>
      </c>
      <c r="D335" s="97" t="e">
        <v>#N/A</v>
      </c>
      <c r="E335" s="96" t="e">
        <v>#N/A</v>
      </c>
      <c r="F335" s="184" t="e">
        <f t="shared" si="35"/>
        <v>#N/A</v>
      </c>
      <c r="G335" s="97" t="e">
        <v>#N/A</v>
      </c>
      <c r="H335" s="100" t="e">
        <v>#N/A</v>
      </c>
      <c r="I335" s="104" t="e">
        <v>#N/A</v>
      </c>
      <c r="J335" s="104" t="e">
        <v>#N/A</v>
      </c>
      <c r="K335" s="104" t="e">
        <v>#N/A</v>
      </c>
      <c r="L335" s="104" t="e">
        <v>#N/A</v>
      </c>
      <c r="M335" s="104" t="e">
        <v>#N/A</v>
      </c>
      <c r="N335" s="104" t="e">
        <v>#N/A</v>
      </c>
      <c r="O335" s="104" t="e">
        <v>#N/A</v>
      </c>
      <c r="P335" s="104" t="e">
        <v>#N/A</v>
      </c>
      <c r="Q335" s="107" t="e">
        <v>#N/A</v>
      </c>
      <c r="R335" s="296" t="e">
        <v>#N/A</v>
      </c>
    </row>
    <row r="336" spans="1:18" ht="12.75" customHeight="1" x14ac:dyDescent="0.25">
      <c r="A336" s="285">
        <v>2030.03</v>
      </c>
      <c r="B336" s="183" t="e">
        <f t="shared" si="33"/>
        <v>#N/A</v>
      </c>
      <c r="C336" s="184" t="e">
        <f t="shared" si="34"/>
        <v>#N/A</v>
      </c>
      <c r="D336" s="97" t="e">
        <v>#N/A</v>
      </c>
      <c r="E336" s="96" t="e">
        <v>#N/A</v>
      </c>
      <c r="F336" s="184" t="e">
        <f t="shared" si="35"/>
        <v>#N/A</v>
      </c>
      <c r="G336" s="97" t="e">
        <v>#N/A</v>
      </c>
      <c r="H336" s="100" t="e">
        <v>#N/A</v>
      </c>
      <c r="I336" s="104" t="e">
        <v>#N/A</v>
      </c>
      <c r="J336" s="104" t="e">
        <v>#N/A</v>
      </c>
      <c r="K336" s="104" t="e">
        <v>#N/A</v>
      </c>
      <c r="L336" s="104" t="e">
        <v>#N/A</v>
      </c>
      <c r="M336" s="104" t="e">
        <v>#N/A</v>
      </c>
      <c r="N336" s="104" t="e">
        <v>#N/A</v>
      </c>
      <c r="O336" s="104" t="e">
        <v>#N/A</v>
      </c>
      <c r="P336" s="104" t="e">
        <v>#N/A</v>
      </c>
      <c r="Q336" s="107" t="e">
        <v>#N/A</v>
      </c>
      <c r="R336" s="296" t="e">
        <v>#N/A</v>
      </c>
    </row>
    <row r="337" spans="1:18" ht="12.75" customHeight="1" x14ac:dyDescent="0.25">
      <c r="A337" s="285">
        <v>2030.04</v>
      </c>
      <c r="B337" s="183" t="e">
        <f t="shared" si="33"/>
        <v>#N/A</v>
      </c>
      <c r="C337" s="184" t="e">
        <f t="shared" si="34"/>
        <v>#N/A</v>
      </c>
      <c r="D337" s="97" t="e">
        <v>#N/A</v>
      </c>
      <c r="E337" s="96" t="e">
        <v>#N/A</v>
      </c>
      <c r="F337" s="184" t="e">
        <f t="shared" si="35"/>
        <v>#N/A</v>
      </c>
      <c r="G337" s="97" t="e">
        <v>#N/A</v>
      </c>
      <c r="H337" s="100" t="e">
        <v>#N/A</v>
      </c>
      <c r="I337" s="104" t="e">
        <v>#N/A</v>
      </c>
      <c r="J337" s="104" t="e">
        <v>#N/A</v>
      </c>
      <c r="K337" s="104" t="e">
        <v>#N/A</v>
      </c>
      <c r="L337" s="104" t="e">
        <v>#N/A</v>
      </c>
      <c r="M337" s="104" t="e">
        <v>#N/A</v>
      </c>
      <c r="N337" s="104" t="e">
        <v>#N/A</v>
      </c>
      <c r="O337" s="104" t="e">
        <v>#N/A</v>
      </c>
      <c r="P337" s="104" t="e">
        <v>#N/A</v>
      </c>
      <c r="Q337" s="107" t="e">
        <v>#N/A</v>
      </c>
      <c r="R337" s="296" t="e">
        <v>#N/A</v>
      </c>
    </row>
    <row r="338" spans="1:18" ht="12.75" customHeight="1" x14ac:dyDescent="0.25">
      <c r="A338" s="285">
        <v>2030.05</v>
      </c>
      <c r="B338" s="183" t="e">
        <f t="shared" si="33"/>
        <v>#N/A</v>
      </c>
      <c r="C338" s="184" t="e">
        <f t="shared" si="34"/>
        <v>#N/A</v>
      </c>
      <c r="D338" s="97" t="e">
        <v>#N/A</v>
      </c>
      <c r="E338" s="96" t="e">
        <v>#N/A</v>
      </c>
      <c r="F338" s="184" t="e">
        <f t="shared" si="35"/>
        <v>#N/A</v>
      </c>
      <c r="G338" s="97" t="e">
        <v>#N/A</v>
      </c>
      <c r="H338" s="100" t="e">
        <v>#N/A</v>
      </c>
      <c r="I338" s="104" t="e">
        <v>#N/A</v>
      </c>
      <c r="J338" s="104" t="e">
        <v>#N/A</v>
      </c>
      <c r="K338" s="104" t="e">
        <v>#N/A</v>
      </c>
      <c r="L338" s="104" t="e">
        <v>#N/A</v>
      </c>
      <c r="M338" s="104" t="e">
        <v>#N/A</v>
      </c>
      <c r="N338" s="104" t="e">
        <v>#N/A</v>
      </c>
      <c r="O338" s="104" t="e">
        <v>#N/A</v>
      </c>
      <c r="P338" s="104" t="e">
        <v>#N/A</v>
      </c>
      <c r="Q338" s="107" t="e">
        <v>#N/A</v>
      </c>
      <c r="R338" s="296" t="e">
        <v>#N/A</v>
      </c>
    </row>
    <row r="339" spans="1:18" ht="12.75" customHeight="1" x14ac:dyDescent="0.25">
      <c r="A339" s="285">
        <v>2030.06</v>
      </c>
      <c r="B339" s="183" t="e">
        <f t="shared" si="33"/>
        <v>#N/A</v>
      </c>
      <c r="C339" s="184" t="e">
        <f t="shared" si="34"/>
        <v>#N/A</v>
      </c>
      <c r="D339" s="97" t="e">
        <v>#N/A</v>
      </c>
      <c r="E339" s="96" t="e">
        <v>#N/A</v>
      </c>
      <c r="F339" s="184" t="e">
        <f t="shared" si="35"/>
        <v>#N/A</v>
      </c>
      <c r="G339" s="97" t="e">
        <v>#N/A</v>
      </c>
      <c r="H339" s="100" t="e">
        <v>#N/A</v>
      </c>
      <c r="I339" s="104" t="e">
        <v>#N/A</v>
      </c>
      <c r="J339" s="104" t="e">
        <v>#N/A</v>
      </c>
      <c r="K339" s="104" t="e">
        <v>#N/A</v>
      </c>
      <c r="L339" s="104" t="e">
        <v>#N/A</v>
      </c>
      <c r="M339" s="104" t="e">
        <v>#N/A</v>
      </c>
      <c r="N339" s="104" t="e">
        <v>#N/A</v>
      </c>
      <c r="O339" s="104" t="e">
        <v>#N/A</v>
      </c>
      <c r="P339" s="104" t="e">
        <v>#N/A</v>
      </c>
      <c r="Q339" s="107" t="e">
        <v>#N/A</v>
      </c>
      <c r="R339" s="296" t="e">
        <v>#N/A</v>
      </c>
    </row>
    <row r="340" spans="1:18" ht="12.75" customHeight="1" x14ac:dyDescent="0.25">
      <c r="A340" s="285">
        <v>2030.07</v>
      </c>
      <c r="B340" s="183" t="e">
        <f t="shared" si="33"/>
        <v>#N/A</v>
      </c>
      <c r="C340" s="184" t="e">
        <f t="shared" si="34"/>
        <v>#N/A</v>
      </c>
      <c r="D340" s="97" t="e">
        <v>#N/A</v>
      </c>
      <c r="E340" s="96" t="e">
        <v>#N/A</v>
      </c>
      <c r="F340" s="184" t="e">
        <f t="shared" si="35"/>
        <v>#N/A</v>
      </c>
      <c r="G340" s="97" t="e">
        <v>#N/A</v>
      </c>
      <c r="H340" s="100" t="e">
        <v>#N/A</v>
      </c>
      <c r="I340" s="104" t="e">
        <v>#N/A</v>
      </c>
      <c r="J340" s="104" t="e">
        <v>#N/A</v>
      </c>
      <c r="K340" s="104" t="e">
        <v>#N/A</v>
      </c>
      <c r="L340" s="104" t="e">
        <v>#N/A</v>
      </c>
      <c r="M340" s="104" t="e">
        <v>#N/A</v>
      </c>
      <c r="N340" s="104" t="e">
        <v>#N/A</v>
      </c>
      <c r="O340" s="104" t="e">
        <v>#N/A</v>
      </c>
      <c r="P340" s="104" t="e">
        <v>#N/A</v>
      </c>
      <c r="Q340" s="107" t="e">
        <v>#N/A</v>
      </c>
      <c r="R340" s="296" t="e">
        <v>#N/A</v>
      </c>
    </row>
    <row r="341" spans="1:18" ht="12.75" customHeight="1" x14ac:dyDescent="0.25">
      <c r="A341" s="285">
        <v>2030.08</v>
      </c>
      <c r="B341" s="183" t="e">
        <f t="shared" si="33"/>
        <v>#N/A</v>
      </c>
      <c r="C341" s="184" t="e">
        <f t="shared" si="34"/>
        <v>#N/A</v>
      </c>
      <c r="D341" s="97" t="e">
        <v>#N/A</v>
      </c>
      <c r="E341" s="96" t="e">
        <v>#N/A</v>
      </c>
      <c r="F341" s="184" t="e">
        <f t="shared" si="35"/>
        <v>#N/A</v>
      </c>
      <c r="G341" s="97" t="e">
        <v>#N/A</v>
      </c>
      <c r="H341" s="100" t="e">
        <v>#N/A</v>
      </c>
      <c r="I341" s="104" t="e">
        <v>#N/A</v>
      </c>
      <c r="J341" s="104" t="e">
        <v>#N/A</v>
      </c>
      <c r="K341" s="104" t="e">
        <v>#N/A</v>
      </c>
      <c r="L341" s="104" t="e">
        <v>#N/A</v>
      </c>
      <c r="M341" s="104" t="e">
        <v>#N/A</v>
      </c>
      <c r="N341" s="104" t="e">
        <v>#N/A</v>
      </c>
      <c r="O341" s="104" t="e">
        <v>#N/A</v>
      </c>
      <c r="P341" s="104" t="e">
        <v>#N/A</v>
      </c>
      <c r="Q341" s="107" t="e">
        <v>#N/A</v>
      </c>
      <c r="R341" s="296" t="e">
        <v>#N/A</v>
      </c>
    </row>
    <row r="342" spans="1:18" ht="12.75" customHeight="1" x14ac:dyDescent="0.25">
      <c r="A342" s="285">
        <v>2030.09</v>
      </c>
      <c r="B342" s="183" t="e">
        <f t="shared" si="33"/>
        <v>#N/A</v>
      </c>
      <c r="C342" s="184" t="e">
        <f t="shared" si="34"/>
        <v>#N/A</v>
      </c>
      <c r="D342" s="97" t="e">
        <v>#N/A</v>
      </c>
      <c r="E342" s="96" t="e">
        <v>#N/A</v>
      </c>
      <c r="F342" s="184" t="e">
        <f t="shared" si="35"/>
        <v>#N/A</v>
      </c>
      <c r="G342" s="97" t="e">
        <v>#N/A</v>
      </c>
      <c r="H342" s="100" t="e">
        <v>#N/A</v>
      </c>
      <c r="I342" s="104" t="e">
        <v>#N/A</v>
      </c>
      <c r="J342" s="104" t="e">
        <v>#N/A</v>
      </c>
      <c r="K342" s="104" t="e">
        <v>#N/A</v>
      </c>
      <c r="L342" s="104" t="e">
        <v>#N/A</v>
      </c>
      <c r="M342" s="104" t="e">
        <v>#N/A</v>
      </c>
      <c r="N342" s="104" t="e">
        <v>#N/A</v>
      </c>
      <c r="O342" s="104" t="e">
        <v>#N/A</v>
      </c>
      <c r="P342" s="104" t="e">
        <v>#N/A</v>
      </c>
      <c r="Q342" s="107" t="e">
        <v>#N/A</v>
      </c>
      <c r="R342" s="296" t="e">
        <v>#N/A</v>
      </c>
    </row>
    <row r="343" spans="1:18" ht="12.75" customHeight="1" x14ac:dyDescent="0.25">
      <c r="A343" s="285">
        <v>2030.1</v>
      </c>
      <c r="B343" s="183" t="e">
        <f t="shared" si="33"/>
        <v>#N/A</v>
      </c>
      <c r="C343" s="184" t="e">
        <f t="shared" si="34"/>
        <v>#N/A</v>
      </c>
      <c r="D343" s="97" t="e">
        <v>#N/A</v>
      </c>
      <c r="E343" s="96" t="e">
        <v>#N/A</v>
      </c>
      <c r="F343" s="184" t="e">
        <f t="shared" si="35"/>
        <v>#N/A</v>
      </c>
      <c r="G343" s="97" t="e">
        <v>#N/A</v>
      </c>
      <c r="H343" s="100" t="e">
        <v>#N/A</v>
      </c>
      <c r="I343" s="104" t="e">
        <v>#N/A</v>
      </c>
      <c r="J343" s="104" t="e">
        <v>#N/A</v>
      </c>
      <c r="K343" s="104" t="e">
        <v>#N/A</v>
      </c>
      <c r="L343" s="104" t="e">
        <v>#N/A</v>
      </c>
      <c r="M343" s="104" t="e">
        <v>#N/A</v>
      </c>
      <c r="N343" s="104" t="e">
        <v>#N/A</v>
      </c>
      <c r="O343" s="104" t="e">
        <v>#N/A</v>
      </c>
      <c r="P343" s="104" t="e">
        <v>#N/A</v>
      </c>
      <c r="Q343" s="107" t="e">
        <v>#N/A</v>
      </c>
      <c r="R343" s="296" t="e">
        <v>#N/A</v>
      </c>
    </row>
    <row r="344" spans="1:18" ht="12.75" customHeight="1" x14ac:dyDescent="0.25">
      <c r="A344" s="285">
        <v>2030.11</v>
      </c>
      <c r="B344" s="183" t="e">
        <f t="shared" si="33"/>
        <v>#N/A</v>
      </c>
      <c r="C344" s="184" t="e">
        <f t="shared" si="34"/>
        <v>#N/A</v>
      </c>
      <c r="D344" s="97" t="e">
        <v>#N/A</v>
      </c>
      <c r="E344" s="96" t="e">
        <v>#N/A</v>
      </c>
      <c r="F344" s="184" t="e">
        <f t="shared" si="35"/>
        <v>#N/A</v>
      </c>
      <c r="G344" s="97" t="e">
        <v>#N/A</v>
      </c>
      <c r="H344" s="100" t="e">
        <v>#N/A</v>
      </c>
      <c r="I344" s="104" t="e">
        <v>#N/A</v>
      </c>
      <c r="J344" s="104" t="e">
        <v>#N/A</v>
      </c>
      <c r="K344" s="104" t="e">
        <v>#N/A</v>
      </c>
      <c r="L344" s="104" t="e">
        <v>#N/A</v>
      </c>
      <c r="M344" s="104" t="e">
        <v>#N/A</v>
      </c>
      <c r="N344" s="104" t="e">
        <v>#N/A</v>
      </c>
      <c r="O344" s="104" t="e">
        <v>#N/A</v>
      </c>
      <c r="P344" s="104" t="e">
        <v>#N/A</v>
      </c>
      <c r="Q344" s="107" t="e">
        <v>#N/A</v>
      </c>
      <c r="R344" s="296" t="e">
        <v>#N/A</v>
      </c>
    </row>
    <row r="345" spans="1:18" ht="12.75" customHeight="1" x14ac:dyDescent="0.25">
      <c r="A345" s="285">
        <v>2030.12</v>
      </c>
      <c r="B345" s="183" t="e">
        <f t="shared" si="33"/>
        <v>#N/A</v>
      </c>
      <c r="C345" s="184" t="e">
        <f t="shared" si="34"/>
        <v>#N/A</v>
      </c>
      <c r="D345" s="97" t="e">
        <v>#N/A</v>
      </c>
      <c r="E345" s="96" t="e">
        <v>#N/A</v>
      </c>
      <c r="F345" s="184" t="e">
        <f t="shared" si="35"/>
        <v>#N/A</v>
      </c>
      <c r="G345" s="97" t="e">
        <v>#N/A</v>
      </c>
      <c r="H345" s="100" t="e">
        <v>#N/A</v>
      </c>
      <c r="I345" s="104" t="e">
        <v>#N/A</v>
      </c>
      <c r="J345" s="104" t="e">
        <v>#N/A</v>
      </c>
      <c r="K345" s="104" t="e">
        <v>#N/A</v>
      </c>
      <c r="L345" s="104" t="e">
        <v>#N/A</v>
      </c>
      <c r="M345" s="104" t="e">
        <v>#N/A</v>
      </c>
      <c r="N345" s="104" t="e">
        <v>#N/A</v>
      </c>
      <c r="O345" s="104" t="e">
        <v>#N/A</v>
      </c>
      <c r="P345" s="104" t="e">
        <v>#N/A</v>
      </c>
      <c r="Q345" s="107" t="e">
        <v>#N/A</v>
      </c>
      <c r="R345" s="296" t="e">
        <v>#N/A</v>
      </c>
    </row>
    <row r="346" spans="1:18" x14ac:dyDescent="0.25">
      <c r="A346" s="286"/>
    </row>
    <row r="347" spans="1:18" x14ac:dyDescent="0.25">
      <c r="A347" s="286"/>
    </row>
    <row r="348" spans="1:18" x14ac:dyDescent="0.25">
      <c r="A348" s="286"/>
    </row>
    <row r="349" spans="1:18" x14ac:dyDescent="0.25">
      <c r="A349" s="286"/>
    </row>
    <row r="350" spans="1:18" x14ac:dyDescent="0.25">
      <c r="A350" s="286"/>
    </row>
    <row r="351" spans="1:18" x14ac:dyDescent="0.25">
      <c r="A351" s="286"/>
    </row>
    <row r="352" spans="1:18"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hyperlinks>
    <hyperlink ref="A5" location="Indice!A13" display="VOLVER AL INDICE" xr:uid="{00000000-0004-0000-0700-000000000000}"/>
  </hyperlinks>
  <pageMargins left="0.7" right="0.7" top="0.75" bottom="0.75" header="0.3" footer="0.3"/>
  <pageSetup orientation="portrait" r:id="rId1"/>
  <ignoredErrors>
    <ignoredError sqref="B249" formula="1"/>
    <ignoredError sqref="B255:C273 B276:C278 B275 C274 B280:C345" evalError="1"/>
    <ignoredError sqref="F249:F254" formulaRange="1"/>
    <ignoredError sqref="F255:F274 F282:F345" evalError="1"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454"/>
  <sheetViews>
    <sheetView zoomScale="130" zoomScaleNormal="130" workbookViewId="0">
      <pane xSplit="1" ySplit="9" topLeftCell="B34" activePane="bottomRight" state="frozen"/>
      <selection activeCell="I18" sqref="I18"/>
      <selection pane="topRight" activeCell="I18" sqref="I18"/>
      <selection pane="bottomLeft" activeCell="I18" sqref="I18"/>
      <selection pane="bottomRight" activeCell="B10" sqref="B10"/>
    </sheetView>
  </sheetViews>
  <sheetFormatPr baseColWidth="10" defaultColWidth="11.5703125" defaultRowHeight="15" x14ac:dyDescent="0.25"/>
  <cols>
    <col min="1" max="1" width="9.7109375" style="287" bestFit="1" customWidth="1"/>
    <col min="2" max="21" width="14.7109375" style="3" customWidth="1"/>
    <col min="22" max="16384" width="11.5703125" style="3"/>
  </cols>
  <sheetData>
    <row r="1" spans="1:21" ht="3" hidden="1" customHeight="1" x14ac:dyDescent="0.25">
      <c r="A1" s="280"/>
      <c r="B1" s="10"/>
      <c r="C1" s="10"/>
      <c r="D1" s="10"/>
      <c r="E1" s="10"/>
      <c r="F1" s="10"/>
      <c r="G1" s="10"/>
      <c r="H1" s="10"/>
      <c r="I1" s="10"/>
      <c r="J1" s="10"/>
      <c r="K1" s="10"/>
      <c r="L1" s="10"/>
      <c r="M1" s="10"/>
      <c r="N1" s="10"/>
      <c r="O1" s="10"/>
      <c r="P1" s="10"/>
      <c r="Q1" s="10"/>
      <c r="R1" s="10"/>
      <c r="S1" s="10"/>
      <c r="T1" s="10"/>
      <c r="U1" s="12"/>
    </row>
    <row r="2" spans="1:21" ht="22.5" customHeight="1" x14ac:dyDescent="0.25">
      <c r="A2" s="281" t="s">
        <v>10</v>
      </c>
      <c r="B2" s="51" t="s">
        <v>199</v>
      </c>
      <c r="C2" s="52"/>
      <c r="D2" s="53"/>
      <c r="E2" s="53"/>
      <c r="F2" s="53"/>
      <c r="G2" s="51"/>
      <c r="H2" s="51"/>
      <c r="I2" s="51"/>
      <c r="J2" s="51"/>
      <c r="K2" s="51"/>
      <c r="L2" s="51"/>
      <c r="M2" s="51"/>
      <c r="N2" s="51"/>
      <c r="O2" s="51"/>
      <c r="P2" s="51"/>
      <c r="Q2" s="51"/>
      <c r="R2" s="51"/>
      <c r="S2" s="51"/>
      <c r="T2" s="51"/>
      <c r="U2" s="54"/>
    </row>
    <row r="3" spans="1:21" ht="12.75" customHeight="1" x14ac:dyDescent="0.25">
      <c r="A3" s="281" t="s">
        <v>11</v>
      </c>
      <c r="B3" s="14" t="s">
        <v>12</v>
      </c>
      <c r="C3" s="55"/>
      <c r="D3" s="28"/>
      <c r="E3" s="28"/>
      <c r="F3" s="28"/>
      <c r="G3" s="14"/>
      <c r="H3" s="14"/>
      <c r="I3" s="14"/>
      <c r="J3" s="14"/>
      <c r="K3" s="14"/>
      <c r="L3" s="14"/>
      <c r="M3" s="14"/>
      <c r="N3" s="14"/>
      <c r="O3" s="14"/>
      <c r="P3" s="14"/>
      <c r="Q3" s="14"/>
      <c r="R3" s="14"/>
      <c r="S3" s="14"/>
      <c r="T3" s="14"/>
      <c r="U3" s="15"/>
    </row>
    <row r="4" spans="1:21" ht="3" hidden="1" customHeight="1" x14ac:dyDescent="0.25">
      <c r="A4" s="281"/>
      <c r="B4" s="48"/>
      <c r="C4" s="48"/>
      <c r="D4" s="27"/>
      <c r="E4" s="27"/>
      <c r="F4" s="27"/>
      <c r="G4" s="48"/>
      <c r="H4" s="48"/>
      <c r="I4" s="48"/>
      <c r="J4" s="48"/>
      <c r="K4" s="48"/>
      <c r="L4" s="48"/>
      <c r="M4" s="48"/>
      <c r="N4" s="48"/>
      <c r="O4" s="48"/>
      <c r="P4" s="48"/>
      <c r="Q4" s="48"/>
      <c r="R4" s="48"/>
      <c r="S4" s="48"/>
      <c r="T4" s="48"/>
      <c r="U4" s="49"/>
    </row>
    <row r="5" spans="1:21" ht="33.75" customHeight="1" x14ac:dyDescent="0.25">
      <c r="A5" s="282" t="s">
        <v>515</v>
      </c>
      <c r="B5" s="16" t="s">
        <v>180</v>
      </c>
      <c r="C5" s="16" t="s">
        <v>181</v>
      </c>
      <c r="D5" s="16" t="s">
        <v>182</v>
      </c>
      <c r="E5" s="16" t="s">
        <v>183</v>
      </c>
      <c r="F5" s="16" t="s">
        <v>184</v>
      </c>
      <c r="G5" s="230" t="s">
        <v>185</v>
      </c>
      <c r="H5" s="16" t="s">
        <v>186</v>
      </c>
      <c r="I5" s="16" t="s">
        <v>187</v>
      </c>
      <c r="J5" s="16" t="s">
        <v>188</v>
      </c>
      <c r="K5" s="16" t="s">
        <v>189</v>
      </c>
      <c r="L5" s="230" t="s">
        <v>190</v>
      </c>
      <c r="M5" s="16" t="s">
        <v>191</v>
      </c>
      <c r="N5" s="16" t="s">
        <v>192</v>
      </c>
      <c r="O5" s="16" t="s">
        <v>193</v>
      </c>
      <c r="P5" s="16" t="s">
        <v>194</v>
      </c>
      <c r="Q5" s="16" t="s">
        <v>195</v>
      </c>
      <c r="R5" s="16" t="s">
        <v>196</v>
      </c>
      <c r="S5" s="16" t="s">
        <v>197</v>
      </c>
      <c r="T5" s="16" t="s">
        <v>198</v>
      </c>
      <c r="U5" s="21" t="s">
        <v>174</v>
      </c>
    </row>
    <row r="6" spans="1:21" ht="3" hidden="1" customHeight="1" x14ac:dyDescent="0.25">
      <c r="A6" s="281"/>
      <c r="B6" s="48"/>
      <c r="C6" s="48"/>
      <c r="D6" s="48"/>
      <c r="E6" s="48"/>
      <c r="F6" s="48"/>
      <c r="G6" s="48"/>
      <c r="H6" s="48"/>
      <c r="I6" s="48"/>
      <c r="J6" s="48"/>
      <c r="K6" s="48"/>
      <c r="L6" s="48"/>
      <c r="M6" s="48"/>
      <c r="N6" s="48"/>
      <c r="O6" s="48"/>
      <c r="P6" s="48"/>
      <c r="Q6" s="48"/>
      <c r="R6" s="48"/>
      <c r="S6" s="48"/>
      <c r="T6" s="48"/>
      <c r="U6" s="49"/>
    </row>
    <row r="7" spans="1:21" ht="22.5" customHeight="1" x14ac:dyDescent="0.25">
      <c r="A7" s="281" t="s">
        <v>516</v>
      </c>
      <c r="B7" s="18" t="s">
        <v>279</v>
      </c>
      <c r="C7" s="18" t="s">
        <v>279</v>
      </c>
      <c r="D7" s="18" t="s">
        <v>279</v>
      </c>
      <c r="E7" s="18" t="s">
        <v>279</v>
      </c>
      <c r="F7" s="18" t="s">
        <v>279</v>
      </c>
      <c r="G7" s="18" t="s">
        <v>279</v>
      </c>
      <c r="H7" s="18" t="s">
        <v>279</v>
      </c>
      <c r="I7" s="18" t="s">
        <v>279</v>
      </c>
      <c r="J7" s="18" t="s">
        <v>279</v>
      </c>
      <c r="K7" s="18" t="s">
        <v>279</v>
      </c>
      <c r="L7" s="18" t="s">
        <v>279</v>
      </c>
      <c r="M7" s="18" t="s">
        <v>279</v>
      </c>
      <c r="N7" s="18" t="s">
        <v>279</v>
      </c>
      <c r="O7" s="18" t="s">
        <v>279</v>
      </c>
      <c r="P7" s="18" t="s">
        <v>279</v>
      </c>
      <c r="Q7" s="18" t="s">
        <v>279</v>
      </c>
      <c r="R7" s="18" t="s">
        <v>279</v>
      </c>
      <c r="S7" s="18" t="s">
        <v>279</v>
      </c>
      <c r="T7" s="18" t="s">
        <v>279</v>
      </c>
      <c r="U7" s="19" t="s">
        <v>279</v>
      </c>
    </row>
    <row r="8" spans="1:21" ht="13.5" customHeight="1" x14ac:dyDescent="0.25">
      <c r="A8" s="283" t="s">
        <v>514</v>
      </c>
      <c r="B8" s="22" t="s">
        <v>220</v>
      </c>
      <c r="C8" s="22" t="s">
        <v>221</v>
      </c>
      <c r="D8" s="22" t="s">
        <v>222</v>
      </c>
      <c r="E8" s="22" t="s">
        <v>223</v>
      </c>
      <c r="F8" s="22" t="s">
        <v>224</v>
      </c>
      <c r="G8" s="22" t="s">
        <v>225</v>
      </c>
      <c r="H8" s="22" t="s">
        <v>226</v>
      </c>
      <c r="I8" s="22" t="s">
        <v>227</v>
      </c>
      <c r="J8" s="22" t="s">
        <v>228</v>
      </c>
      <c r="K8" s="22" t="s">
        <v>229</v>
      </c>
      <c r="L8" s="22" t="s">
        <v>230</v>
      </c>
      <c r="M8" s="22" t="s">
        <v>231</v>
      </c>
      <c r="N8" s="22" t="s">
        <v>232</v>
      </c>
      <c r="O8" s="22" t="s">
        <v>233</v>
      </c>
      <c r="P8" s="22" t="s">
        <v>234</v>
      </c>
      <c r="Q8" s="22" t="s">
        <v>235</v>
      </c>
      <c r="R8" s="22" t="s">
        <v>236</v>
      </c>
      <c r="S8" s="22" t="s">
        <v>237</v>
      </c>
      <c r="T8" s="22" t="s">
        <v>238</v>
      </c>
      <c r="U8" s="24" t="s">
        <v>239</v>
      </c>
    </row>
    <row r="9" spans="1:21" ht="13.5" hidden="1" customHeight="1" x14ac:dyDescent="0.25">
      <c r="A9" s="284"/>
      <c r="B9" s="43"/>
      <c r="C9" s="44"/>
      <c r="D9" s="43"/>
      <c r="E9" s="43"/>
      <c r="F9" s="44"/>
      <c r="G9" s="43"/>
      <c r="H9" s="43"/>
      <c r="I9" s="43"/>
      <c r="J9" s="43"/>
      <c r="K9" s="43"/>
      <c r="L9" s="43"/>
      <c r="M9" s="43"/>
      <c r="N9" s="43"/>
      <c r="O9" s="43"/>
      <c r="P9" s="43"/>
      <c r="Q9" s="43"/>
      <c r="R9" s="43"/>
      <c r="S9" s="43"/>
      <c r="T9" s="43"/>
      <c r="U9" s="45" t="s">
        <v>347</v>
      </c>
    </row>
    <row r="10" spans="1:21" ht="12.75" customHeight="1" x14ac:dyDescent="0.25">
      <c r="A10" s="289">
        <f t="shared" ref="A10:A16" si="0">A11-1</f>
        <v>1988</v>
      </c>
      <c r="B10" s="237">
        <v>28513</v>
      </c>
      <c r="C10" s="238">
        <v>47383</v>
      </c>
      <c r="D10" s="238">
        <v>50947</v>
      </c>
      <c r="E10" s="238">
        <v>39417</v>
      </c>
      <c r="F10" s="238">
        <v>4970</v>
      </c>
      <c r="G10" s="238">
        <v>113025</v>
      </c>
      <c r="H10" s="238">
        <v>35783</v>
      </c>
      <c r="I10" s="238">
        <v>38778</v>
      </c>
      <c r="J10" s="238">
        <v>131998</v>
      </c>
      <c r="K10" s="238">
        <v>35087</v>
      </c>
      <c r="L10" s="238">
        <v>10173</v>
      </c>
      <c r="M10" s="238">
        <v>317207</v>
      </c>
      <c r="N10" s="238">
        <v>28366</v>
      </c>
      <c r="O10" s="238">
        <v>8097</v>
      </c>
      <c r="P10" s="238">
        <v>27400</v>
      </c>
      <c r="Q10" s="238">
        <v>15683</v>
      </c>
      <c r="R10" s="238">
        <v>50952</v>
      </c>
      <c r="S10" s="238">
        <v>31045</v>
      </c>
      <c r="T10" s="238">
        <v>14419</v>
      </c>
      <c r="U10" s="239">
        <f>SUM(B10:T10)</f>
        <v>1029243</v>
      </c>
    </row>
    <row r="11" spans="1:21" ht="12.75" customHeight="1" x14ac:dyDescent="0.25">
      <c r="A11" s="289">
        <f t="shared" si="0"/>
        <v>1989</v>
      </c>
      <c r="B11" s="240">
        <v>657674</v>
      </c>
      <c r="C11" s="110">
        <v>1001626</v>
      </c>
      <c r="D11" s="110">
        <v>1292594</v>
      </c>
      <c r="E11" s="110">
        <v>883826</v>
      </c>
      <c r="F11" s="110">
        <v>119421</v>
      </c>
      <c r="G11" s="110">
        <v>2372036</v>
      </c>
      <c r="H11" s="110">
        <v>978480</v>
      </c>
      <c r="I11" s="110">
        <v>838945</v>
      </c>
      <c r="J11" s="110">
        <v>3286652</v>
      </c>
      <c r="K11" s="110">
        <v>851391</v>
      </c>
      <c r="L11" s="110">
        <v>256013</v>
      </c>
      <c r="M11" s="110">
        <v>8050779</v>
      </c>
      <c r="N11" s="110">
        <v>688403</v>
      </c>
      <c r="O11" s="110">
        <v>208340</v>
      </c>
      <c r="P11" s="110">
        <v>674990</v>
      </c>
      <c r="Q11" s="110">
        <v>381758</v>
      </c>
      <c r="R11" s="110">
        <v>1264471</v>
      </c>
      <c r="S11" s="110">
        <v>773134</v>
      </c>
      <c r="T11" s="110">
        <v>376995</v>
      </c>
      <c r="U11" s="241">
        <f>SUM(B11:T11)</f>
        <v>24957528</v>
      </c>
    </row>
    <row r="12" spans="1:21" ht="12.75" customHeight="1" x14ac:dyDescent="0.25">
      <c r="A12" s="289">
        <f t="shared" si="0"/>
        <v>1990</v>
      </c>
      <c r="B12" s="240">
        <v>17029575</v>
      </c>
      <c r="C12" s="110">
        <v>27218834</v>
      </c>
      <c r="D12" s="110">
        <v>34615987</v>
      </c>
      <c r="E12" s="110">
        <v>23448516</v>
      </c>
      <c r="F12" s="110">
        <v>2980871</v>
      </c>
      <c r="G12" s="110">
        <v>63856806</v>
      </c>
      <c r="H12" s="110">
        <v>23529921</v>
      </c>
      <c r="I12" s="110">
        <v>23315246</v>
      </c>
      <c r="J12" s="110">
        <v>85512746</v>
      </c>
      <c r="K12" s="110">
        <v>21511351</v>
      </c>
      <c r="L12" s="110">
        <v>5740442</v>
      </c>
      <c r="M12" s="110">
        <v>215040606</v>
      </c>
      <c r="N12" s="110">
        <v>16745493</v>
      </c>
      <c r="O12" s="110">
        <v>4677235</v>
      </c>
      <c r="P12" s="110">
        <v>17112077</v>
      </c>
      <c r="Q12" s="110">
        <v>9473759</v>
      </c>
      <c r="R12" s="110">
        <v>32428422</v>
      </c>
      <c r="S12" s="110">
        <v>19911837</v>
      </c>
      <c r="T12" s="110">
        <v>8551950</v>
      </c>
      <c r="U12" s="241">
        <f t="shared" ref="U12:U29" si="1">SUM(B12:T12)</f>
        <v>652701674</v>
      </c>
    </row>
    <row r="13" spans="1:21" ht="12.75" customHeight="1" x14ac:dyDescent="0.25">
      <c r="A13" s="289">
        <f t="shared" si="0"/>
        <v>1991</v>
      </c>
      <c r="B13" s="240">
        <v>45431825</v>
      </c>
      <c r="C13" s="110">
        <v>73234801</v>
      </c>
      <c r="D13" s="110">
        <v>106583052</v>
      </c>
      <c r="E13" s="110">
        <v>66612247</v>
      </c>
      <c r="F13" s="110">
        <v>9322868</v>
      </c>
      <c r="G13" s="110">
        <v>167261521</v>
      </c>
      <c r="H13" s="110">
        <v>83352727</v>
      </c>
      <c r="I13" s="110">
        <v>61842280</v>
      </c>
      <c r="J13" s="110">
        <v>280999594</v>
      </c>
      <c r="K13" s="110">
        <v>67025877</v>
      </c>
      <c r="L13" s="110">
        <v>18077949</v>
      </c>
      <c r="M13" s="110">
        <v>729650373</v>
      </c>
      <c r="N13" s="110">
        <v>50298764</v>
      </c>
      <c r="O13" s="110">
        <v>16061669</v>
      </c>
      <c r="P13" s="110">
        <v>53375501</v>
      </c>
      <c r="Q13" s="110">
        <v>28115246</v>
      </c>
      <c r="R13" s="110">
        <v>101580648</v>
      </c>
      <c r="S13" s="110">
        <v>57006012</v>
      </c>
      <c r="T13" s="110">
        <v>28325635</v>
      </c>
      <c r="U13" s="241">
        <f t="shared" si="1"/>
        <v>2044158589</v>
      </c>
    </row>
    <row r="14" spans="1:21" ht="12.75" customHeight="1" x14ac:dyDescent="0.25">
      <c r="A14" s="289">
        <f t="shared" si="0"/>
        <v>1992</v>
      </c>
      <c r="B14" s="240">
        <v>5897273</v>
      </c>
      <c r="C14" s="110">
        <v>9556251</v>
      </c>
      <c r="D14" s="110">
        <v>13969583</v>
      </c>
      <c r="E14" s="110">
        <v>8582248</v>
      </c>
      <c r="F14" s="110">
        <v>1130689</v>
      </c>
      <c r="G14" s="110">
        <v>22821781</v>
      </c>
      <c r="H14" s="110">
        <v>10287017</v>
      </c>
      <c r="I14" s="110">
        <v>7991739</v>
      </c>
      <c r="J14" s="110">
        <v>35932620</v>
      </c>
      <c r="K14" s="110">
        <v>8492728</v>
      </c>
      <c r="L14" s="110">
        <v>2268210</v>
      </c>
      <c r="M14" s="110">
        <v>96177964</v>
      </c>
      <c r="N14" s="110">
        <v>6503573</v>
      </c>
      <c r="O14" s="110">
        <v>1990930</v>
      </c>
      <c r="P14" s="110">
        <v>6788600</v>
      </c>
      <c r="Q14" s="110">
        <v>3664861</v>
      </c>
      <c r="R14" s="110">
        <v>12972799</v>
      </c>
      <c r="S14" s="110">
        <v>7387549</v>
      </c>
      <c r="T14" s="110">
        <v>3451296</v>
      </c>
      <c r="U14" s="241">
        <f t="shared" si="1"/>
        <v>265867711</v>
      </c>
    </row>
    <row r="15" spans="1:21" ht="12.75" customHeight="1" x14ac:dyDescent="0.25">
      <c r="A15" s="289">
        <f t="shared" si="0"/>
        <v>1993</v>
      </c>
      <c r="B15" s="240">
        <v>5303891</v>
      </c>
      <c r="C15" s="110">
        <v>8670931</v>
      </c>
      <c r="D15" s="110">
        <v>14213854</v>
      </c>
      <c r="E15" s="110">
        <v>7968546</v>
      </c>
      <c r="F15" s="110">
        <v>1179400</v>
      </c>
      <c r="G15" s="110">
        <v>19659230</v>
      </c>
      <c r="H15" s="110">
        <v>11094718</v>
      </c>
      <c r="I15" s="110">
        <v>7361734</v>
      </c>
      <c r="J15" s="110">
        <v>37997778</v>
      </c>
      <c r="K15" s="110">
        <v>8903347</v>
      </c>
      <c r="L15" s="110">
        <v>2404887</v>
      </c>
      <c r="M15" s="110">
        <v>100008597</v>
      </c>
      <c r="N15" s="110">
        <v>6565453</v>
      </c>
      <c r="O15" s="110">
        <v>2125399</v>
      </c>
      <c r="P15" s="110">
        <v>6675343</v>
      </c>
      <c r="Q15" s="110">
        <v>3576591</v>
      </c>
      <c r="R15" s="110">
        <v>13431948</v>
      </c>
      <c r="S15" s="110">
        <v>6919816</v>
      </c>
      <c r="T15" s="110">
        <v>3830199</v>
      </c>
      <c r="U15" s="241">
        <f t="shared" si="1"/>
        <v>267891662</v>
      </c>
    </row>
    <row r="16" spans="1:21" ht="12.75" customHeight="1" x14ac:dyDescent="0.25">
      <c r="A16" s="289">
        <f t="shared" si="0"/>
        <v>1994</v>
      </c>
      <c r="B16" s="240">
        <v>6468236</v>
      </c>
      <c r="C16" s="110">
        <v>10322472</v>
      </c>
      <c r="D16" s="110">
        <v>16951891</v>
      </c>
      <c r="E16" s="110">
        <v>9592459</v>
      </c>
      <c r="F16" s="110">
        <v>1407643</v>
      </c>
      <c r="G16" s="110">
        <v>23502982</v>
      </c>
      <c r="H16" s="110">
        <v>12314701</v>
      </c>
      <c r="I16" s="110">
        <v>8670397</v>
      </c>
      <c r="J16" s="110">
        <v>44582989</v>
      </c>
      <c r="K16" s="110">
        <v>10406736</v>
      </c>
      <c r="L16" s="110">
        <v>2711818</v>
      </c>
      <c r="M16" s="110">
        <v>116020252</v>
      </c>
      <c r="N16" s="110">
        <v>7512667</v>
      </c>
      <c r="O16" s="110">
        <v>2351356</v>
      </c>
      <c r="P16" s="110">
        <v>8045884</v>
      </c>
      <c r="Q16" s="110">
        <v>4212536</v>
      </c>
      <c r="R16" s="110">
        <v>15895723</v>
      </c>
      <c r="S16" s="110">
        <v>8373597</v>
      </c>
      <c r="T16" s="110">
        <v>4281247</v>
      </c>
      <c r="U16" s="241">
        <f t="shared" si="1"/>
        <v>313625586</v>
      </c>
    </row>
    <row r="17" spans="1:21" ht="12.75" customHeight="1" x14ac:dyDescent="0.25">
      <c r="A17" s="289">
        <f t="shared" ref="A17:A19" si="2">A18-1</f>
        <v>1995</v>
      </c>
      <c r="B17" s="240">
        <v>6026308</v>
      </c>
      <c r="C17" s="110">
        <v>9669609</v>
      </c>
      <c r="D17" s="110">
        <v>16271792</v>
      </c>
      <c r="E17" s="110">
        <v>9067690</v>
      </c>
      <c r="F17" s="110">
        <v>1288582</v>
      </c>
      <c r="G17" s="110">
        <v>22032676</v>
      </c>
      <c r="H17" s="110">
        <v>11844362</v>
      </c>
      <c r="I17" s="110">
        <v>8120048</v>
      </c>
      <c r="J17" s="110">
        <v>42125978</v>
      </c>
      <c r="K17" s="110">
        <v>10031857</v>
      </c>
      <c r="L17" s="110">
        <v>2528235</v>
      </c>
      <c r="M17" s="110">
        <v>111841041</v>
      </c>
      <c r="N17" s="110">
        <v>7076982</v>
      </c>
      <c r="O17" s="110">
        <v>2238003</v>
      </c>
      <c r="P17" s="110">
        <v>7605005</v>
      </c>
      <c r="Q17" s="110">
        <v>4032537</v>
      </c>
      <c r="R17" s="110">
        <v>15151592</v>
      </c>
      <c r="S17" s="110">
        <v>7964159</v>
      </c>
      <c r="T17" s="110">
        <v>4019644</v>
      </c>
      <c r="U17" s="241">
        <f t="shared" si="1"/>
        <v>298936100</v>
      </c>
    </row>
    <row r="18" spans="1:21" ht="12.75" customHeight="1" x14ac:dyDescent="0.25">
      <c r="A18" s="289">
        <f t="shared" si="2"/>
        <v>1996</v>
      </c>
      <c r="B18" s="240">
        <v>6141459</v>
      </c>
      <c r="C18" s="110">
        <v>9814957</v>
      </c>
      <c r="D18" s="110">
        <v>16993495</v>
      </c>
      <c r="E18" s="110">
        <v>9199357</v>
      </c>
      <c r="F18" s="110">
        <v>1312193</v>
      </c>
      <c r="G18" s="110">
        <v>22845395</v>
      </c>
      <c r="H18" s="110">
        <v>12134337</v>
      </c>
      <c r="I18" s="110">
        <v>8385139</v>
      </c>
      <c r="J18" s="110">
        <v>44521732</v>
      </c>
      <c r="K18" s="110">
        <v>9998342</v>
      </c>
      <c r="L18" s="110">
        <v>2616023</v>
      </c>
      <c r="M18" s="110">
        <v>112664021</v>
      </c>
      <c r="N18" s="110">
        <v>7189411</v>
      </c>
      <c r="O18" s="110">
        <v>2250426</v>
      </c>
      <c r="P18" s="110">
        <v>7694708</v>
      </c>
      <c r="Q18" s="110">
        <v>4127045</v>
      </c>
      <c r="R18" s="110">
        <v>15394432</v>
      </c>
      <c r="S18" s="110">
        <v>7960618</v>
      </c>
      <c r="T18" s="110">
        <v>4068084</v>
      </c>
      <c r="U18" s="241">
        <f t="shared" si="1"/>
        <v>305311174</v>
      </c>
    </row>
    <row r="19" spans="1:21" ht="12.75" customHeight="1" x14ac:dyDescent="0.25">
      <c r="A19" s="289">
        <f t="shared" si="2"/>
        <v>1997</v>
      </c>
      <c r="B19" s="240">
        <v>6605289</v>
      </c>
      <c r="C19" s="110">
        <v>10663003</v>
      </c>
      <c r="D19" s="110">
        <v>18367029</v>
      </c>
      <c r="E19" s="110">
        <v>9913400</v>
      </c>
      <c r="F19" s="110">
        <v>1422726</v>
      </c>
      <c r="G19" s="110">
        <v>24559466</v>
      </c>
      <c r="H19" s="110">
        <v>13191431</v>
      </c>
      <c r="I19" s="110">
        <v>8995854</v>
      </c>
      <c r="J19" s="110">
        <v>48677451</v>
      </c>
      <c r="K19" s="110">
        <v>10842319</v>
      </c>
      <c r="L19" s="110">
        <v>2829568</v>
      </c>
      <c r="M19" s="110">
        <v>123351648</v>
      </c>
      <c r="N19" s="110">
        <v>7816510</v>
      </c>
      <c r="O19" s="110">
        <v>2436192</v>
      </c>
      <c r="P19" s="110">
        <v>8194506</v>
      </c>
      <c r="Q19" s="110">
        <v>4473504</v>
      </c>
      <c r="R19" s="110">
        <v>16712947</v>
      </c>
      <c r="S19" s="110">
        <v>8511108</v>
      </c>
      <c r="T19" s="110">
        <v>4411246</v>
      </c>
      <c r="U19" s="241">
        <f t="shared" si="1"/>
        <v>331975197</v>
      </c>
    </row>
    <row r="20" spans="1:21" ht="12.75" customHeight="1" x14ac:dyDescent="0.25">
      <c r="A20" s="289">
        <f t="shared" ref="A20:A22" si="3">A21-1</f>
        <v>1998</v>
      </c>
      <c r="B20" s="240">
        <v>6430550</v>
      </c>
      <c r="C20" s="110">
        <v>10392960</v>
      </c>
      <c r="D20" s="110">
        <v>18061497</v>
      </c>
      <c r="E20" s="110">
        <v>9849978</v>
      </c>
      <c r="F20" s="110">
        <v>1407616</v>
      </c>
      <c r="G20" s="110">
        <v>24084671</v>
      </c>
      <c r="H20" s="110">
        <v>13116080</v>
      </c>
      <c r="I20" s="110">
        <v>8754331</v>
      </c>
      <c r="J20" s="110">
        <v>47587093</v>
      </c>
      <c r="K20" s="110">
        <v>10800022</v>
      </c>
      <c r="L20" s="110">
        <v>2784017</v>
      </c>
      <c r="M20" s="110">
        <v>123390568</v>
      </c>
      <c r="N20" s="110">
        <v>7706573</v>
      </c>
      <c r="O20" s="110">
        <v>2435488</v>
      </c>
      <c r="P20" s="110">
        <v>8111040</v>
      </c>
      <c r="Q20" s="110">
        <v>4447080</v>
      </c>
      <c r="R20" s="110">
        <v>16392560</v>
      </c>
      <c r="S20" s="110">
        <v>8386995</v>
      </c>
      <c r="T20" s="110">
        <v>4353100</v>
      </c>
      <c r="U20" s="241">
        <f t="shared" si="1"/>
        <v>328492219</v>
      </c>
    </row>
    <row r="21" spans="1:21" ht="12.75" customHeight="1" x14ac:dyDescent="0.25">
      <c r="A21" s="289">
        <f t="shared" si="3"/>
        <v>1999</v>
      </c>
      <c r="B21" s="240">
        <v>6698843</v>
      </c>
      <c r="C21" s="110">
        <v>10743286</v>
      </c>
      <c r="D21" s="110">
        <v>18647975</v>
      </c>
      <c r="E21" s="110">
        <v>10309147</v>
      </c>
      <c r="F21" s="110">
        <v>1477925</v>
      </c>
      <c r="G21" s="110">
        <v>24761375</v>
      </c>
      <c r="H21" s="110">
        <v>13325671</v>
      </c>
      <c r="I21" s="110">
        <v>9256840</v>
      </c>
      <c r="J21" s="110">
        <v>48491039</v>
      </c>
      <c r="K21" s="110">
        <v>11292454</v>
      </c>
      <c r="L21" s="110">
        <v>2879818</v>
      </c>
      <c r="M21" s="110">
        <v>127948939</v>
      </c>
      <c r="N21" s="110">
        <v>7846332</v>
      </c>
      <c r="O21" s="110">
        <v>2479630</v>
      </c>
      <c r="P21" s="110">
        <v>8399145</v>
      </c>
      <c r="Q21" s="110">
        <v>4549291</v>
      </c>
      <c r="R21" s="110">
        <v>17190891</v>
      </c>
      <c r="S21" s="110">
        <v>8661241</v>
      </c>
      <c r="T21" s="110">
        <v>4483218</v>
      </c>
      <c r="U21" s="241">
        <f t="shared" si="1"/>
        <v>339443060</v>
      </c>
    </row>
    <row r="22" spans="1:21" ht="12.75" customHeight="1" x14ac:dyDescent="0.25">
      <c r="A22" s="289">
        <f t="shared" si="3"/>
        <v>2000</v>
      </c>
      <c r="B22" s="240">
        <v>6837463</v>
      </c>
      <c r="C22" s="110">
        <v>10842511</v>
      </c>
      <c r="D22" s="110">
        <v>18517555</v>
      </c>
      <c r="E22" s="110">
        <v>10678291</v>
      </c>
      <c r="F22" s="110">
        <v>1466319</v>
      </c>
      <c r="G22" s="110">
        <v>25019115</v>
      </c>
      <c r="H22" s="110">
        <v>13501896</v>
      </c>
      <c r="I22" s="110">
        <v>9281616</v>
      </c>
      <c r="J22" s="110">
        <v>48895461</v>
      </c>
      <c r="K22" s="110">
        <v>11403475</v>
      </c>
      <c r="L22" s="110">
        <v>2946816</v>
      </c>
      <c r="M22" s="110">
        <v>130225531</v>
      </c>
      <c r="N22" s="110">
        <v>7881237</v>
      </c>
      <c r="O22" s="110">
        <v>2506010</v>
      </c>
      <c r="P22" s="110">
        <v>8531222</v>
      </c>
      <c r="Q22" s="110">
        <v>4603581</v>
      </c>
      <c r="R22" s="110">
        <v>17408496</v>
      </c>
      <c r="S22" s="110">
        <v>8655205</v>
      </c>
      <c r="T22" s="110">
        <v>4437035</v>
      </c>
      <c r="U22" s="241">
        <f t="shared" si="1"/>
        <v>343638835</v>
      </c>
    </row>
    <row r="23" spans="1:21" ht="12.75" customHeight="1" x14ac:dyDescent="0.25">
      <c r="A23" s="289">
        <f>A24-1</f>
        <v>2001</v>
      </c>
      <c r="B23" s="240">
        <v>6097749</v>
      </c>
      <c r="C23" s="110">
        <v>9507806</v>
      </c>
      <c r="D23" s="110">
        <v>16451226</v>
      </c>
      <c r="E23" s="110">
        <v>9543674</v>
      </c>
      <c r="F23" s="110">
        <v>1321479</v>
      </c>
      <c r="G23" s="110">
        <v>21843989</v>
      </c>
      <c r="H23" s="110">
        <v>12111476</v>
      </c>
      <c r="I23" s="110">
        <v>8181138</v>
      </c>
      <c r="J23" s="110">
        <v>43654272</v>
      </c>
      <c r="K23" s="110">
        <v>10278153</v>
      </c>
      <c r="L23" s="110">
        <v>2660399</v>
      </c>
      <c r="M23" s="110">
        <v>116822728</v>
      </c>
      <c r="N23" s="110">
        <v>7001601</v>
      </c>
      <c r="O23" s="110">
        <v>2257726</v>
      </c>
      <c r="P23" s="110">
        <v>7615191</v>
      </c>
      <c r="Q23" s="110">
        <v>4122842</v>
      </c>
      <c r="R23" s="110">
        <v>15752412</v>
      </c>
      <c r="S23" s="110">
        <v>7863177</v>
      </c>
      <c r="T23" s="110">
        <v>4018869</v>
      </c>
      <c r="U23" s="241">
        <f t="shared" si="1"/>
        <v>307105907</v>
      </c>
    </row>
    <row r="24" spans="1:21" ht="12.75" customHeight="1" x14ac:dyDescent="0.25">
      <c r="A24" s="289">
        <v>2002</v>
      </c>
      <c r="B24" s="240">
        <v>6688535</v>
      </c>
      <c r="C24" s="110">
        <v>10465885</v>
      </c>
      <c r="D24" s="110">
        <v>17867260</v>
      </c>
      <c r="E24" s="110">
        <v>10049262</v>
      </c>
      <c r="F24" s="110">
        <v>1471769</v>
      </c>
      <c r="G24" s="110">
        <v>23959946</v>
      </c>
      <c r="H24" s="110">
        <v>13440030</v>
      </c>
      <c r="I24" s="110">
        <v>8873049</v>
      </c>
      <c r="J24" s="110">
        <v>47233862</v>
      </c>
      <c r="K24" s="110">
        <v>11182419</v>
      </c>
      <c r="L24" s="110">
        <v>2951608</v>
      </c>
      <c r="M24" s="110">
        <v>127183831</v>
      </c>
      <c r="N24" s="110">
        <v>7794315</v>
      </c>
      <c r="O24" s="110">
        <v>2528923</v>
      </c>
      <c r="P24" s="110">
        <v>8338270</v>
      </c>
      <c r="Q24" s="110">
        <v>4474884</v>
      </c>
      <c r="R24" s="110">
        <v>17376373</v>
      </c>
      <c r="S24" s="110">
        <v>8691323</v>
      </c>
      <c r="T24" s="110">
        <v>4489373</v>
      </c>
      <c r="U24" s="241">
        <f t="shared" si="1"/>
        <v>335060917</v>
      </c>
    </row>
    <row r="25" spans="1:21" ht="12.75" customHeight="1" x14ac:dyDescent="0.25">
      <c r="A25" s="285" t="s">
        <v>115</v>
      </c>
      <c r="B25" s="240">
        <v>7923375</v>
      </c>
      <c r="C25" s="110">
        <v>12554079</v>
      </c>
      <c r="D25" s="110">
        <v>20938646</v>
      </c>
      <c r="E25" s="110">
        <v>11971272</v>
      </c>
      <c r="F25" s="110">
        <v>1650601</v>
      </c>
      <c r="G25" s="110">
        <v>28259610</v>
      </c>
      <c r="H25" s="110">
        <v>15612730</v>
      </c>
      <c r="I25" s="110">
        <v>10409260</v>
      </c>
      <c r="J25" s="110">
        <v>54071223</v>
      </c>
      <c r="K25" s="110">
        <v>12887144</v>
      </c>
      <c r="L25" s="110">
        <v>3360823</v>
      </c>
      <c r="M25" s="110">
        <v>145899203</v>
      </c>
      <c r="N25" s="110">
        <v>8898978</v>
      </c>
      <c r="O25" s="110">
        <v>2851801</v>
      </c>
      <c r="P25" s="110">
        <v>9454090</v>
      </c>
      <c r="Q25" s="110">
        <v>5085640</v>
      </c>
      <c r="R25" s="110">
        <v>19903604</v>
      </c>
      <c r="S25" s="110">
        <v>10058128</v>
      </c>
      <c r="T25" s="110">
        <v>5057123</v>
      </c>
      <c r="U25" s="241">
        <f t="shared" si="1"/>
        <v>386847330</v>
      </c>
    </row>
    <row r="26" spans="1:21" ht="12.75" customHeight="1" x14ac:dyDescent="0.25">
      <c r="A26" s="285" t="s">
        <v>116</v>
      </c>
      <c r="B26" s="240">
        <v>10555193</v>
      </c>
      <c r="C26" s="110">
        <v>15945842</v>
      </c>
      <c r="D26" s="110">
        <v>27557390</v>
      </c>
      <c r="E26" s="110">
        <v>15526475</v>
      </c>
      <c r="F26" s="110">
        <v>2328449</v>
      </c>
      <c r="G26" s="110">
        <v>36465994</v>
      </c>
      <c r="H26" s="110">
        <v>21156419</v>
      </c>
      <c r="I26" s="110">
        <v>13576300</v>
      </c>
      <c r="J26" s="110">
        <v>71713391</v>
      </c>
      <c r="K26" s="110">
        <v>17104618</v>
      </c>
      <c r="L26" s="110">
        <v>4459190</v>
      </c>
      <c r="M26" s="110">
        <v>193423605</v>
      </c>
      <c r="N26" s="110">
        <v>11982549</v>
      </c>
      <c r="O26" s="110">
        <v>3960187</v>
      </c>
      <c r="P26" s="110">
        <v>12827288</v>
      </c>
      <c r="Q26" s="110">
        <v>6802962</v>
      </c>
      <c r="R26" s="110">
        <v>27050361</v>
      </c>
      <c r="S26" s="110">
        <v>13575121</v>
      </c>
      <c r="T26" s="110">
        <v>7086004</v>
      </c>
      <c r="U26" s="241">
        <f t="shared" si="1"/>
        <v>513097338</v>
      </c>
    </row>
    <row r="27" spans="1:21" ht="12.75" customHeight="1" x14ac:dyDescent="0.25">
      <c r="A27" s="285" t="s">
        <v>117</v>
      </c>
      <c r="B27" s="240">
        <v>13312070</v>
      </c>
      <c r="C27" s="110">
        <v>18815212</v>
      </c>
      <c r="D27" s="110">
        <v>35268927</v>
      </c>
      <c r="E27" s="110">
        <v>19387865</v>
      </c>
      <c r="F27" s="110">
        <v>3091140</v>
      </c>
      <c r="G27" s="110">
        <v>45143819</v>
      </c>
      <c r="H27" s="110">
        <v>27396488</v>
      </c>
      <c r="I27" s="110">
        <v>16660100</v>
      </c>
      <c r="J27" s="110">
        <v>91084607</v>
      </c>
      <c r="K27" s="110">
        <v>21995641</v>
      </c>
      <c r="L27" s="110">
        <v>5829322</v>
      </c>
      <c r="M27" s="110">
        <v>246049300</v>
      </c>
      <c r="N27" s="110">
        <v>15656458</v>
      </c>
      <c r="O27" s="110">
        <v>5151592</v>
      </c>
      <c r="P27" s="110">
        <v>16152742</v>
      </c>
      <c r="Q27" s="110">
        <v>8389928</v>
      </c>
      <c r="R27" s="110">
        <v>34142837</v>
      </c>
      <c r="S27" s="110">
        <v>17116106</v>
      </c>
      <c r="T27" s="110">
        <v>9460398</v>
      </c>
      <c r="U27" s="241">
        <f t="shared" si="1"/>
        <v>650104552</v>
      </c>
    </row>
    <row r="28" spans="1:21" ht="12.75" customHeight="1" x14ac:dyDescent="0.25">
      <c r="A28" s="285" t="s">
        <v>118</v>
      </c>
      <c r="B28" s="240">
        <v>15841474</v>
      </c>
      <c r="C28" s="110">
        <v>21999508</v>
      </c>
      <c r="D28" s="110">
        <v>42927727</v>
      </c>
      <c r="E28" s="110">
        <v>23104980</v>
      </c>
      <c r="F28" s="110">
        <v>3835206</v>
      </c>
      <c r="G28" s="110">
        <v>52876828</v>
      </c>
      <c r="H28" s="110">
        <v>32987100</v>
      </c>
      <c r="I28" s="110">
        <v>19876135</v>
      </c>
      <c r="J28" s="110">
        <v>107110638</v>
      </c>
      <c r="K28" s="110">
        <v>26836396</v>
      </c>
      <c r="L28" s="110">
        <v>6977905</v>
      </c>
      <c r="M28" s="110">
        <v>295273584</v>
      </c>
      <c r="N28" s="110">
        <v>18836377</v>
      </c>
      <c r="O28" s="110">
        <v>6195030</v>
      </c>
      <c r="P28" s="110">
        <v>19710984</v>
      </c>
      <c r="Q28" s="110">
        <v>10090444</v>
      </c>
      <c r="R28" s="110">
        <v>40532718</v>
      </c>
      <c r="S28" s="110">
        <v>20324845</v>
      </c>
      <c r="T28" s="110">
        <v>11231821</v>
      </c>
      <c r="U28" s="241">
        <f t="shared" si="1"/>
        <v>776569700</v>
      </c>
    </row>
    <row r="29" spans="1:21" ht="12.75" customHeight="1" x14ac:dyDescent="0.25">
      <c r="A29" s="285" t="s">
        <v>119</v>
      </c>
      <c r="B29" s="240">
        <v>20400671</v>
      </c>
      <c r="C29" s="110">
        <v>28421645</v>
      </c>
      <c r="D29" s="110">
        <v>55128673</v>
      </c>
      <c r="E29" s="110">
        <v>28822032</v>
      </c>
      <c r="F29" s="110">
        <v>5161037</v>
      </c>
      <c r="G29" s="110">
        <v>66720278</v>
      </c>
      <c r="H29" s="110">
        <v>43105617</v>
      </c>
      <c r="I29" s="110">
        <v>24817156</v>
      </c>
      <c r="J29" s="110">
        <v>143326432</v>
      </c>
      <c r="K29" s="110">
        <v>34488276</v>
      </c>
      <c r="L29" s="110">
        <v>8994863</v>
      </c>
      <c r="M29" s="110">
        <v>383473305</v>
      </c>
      <c r="N29" s="110">
        <v>24095487</v>
      </c>
      <c r="O29" s="110">
        <v>8319566</v>
      </c>
      <c r="P29" s="110">
        <v>25577740</v>
      </c>
      <c r="Q29" s="110">
        <v>13475217</v>
      </c>
      <c r="R29" s="110">
        <v>54104505</v>
      </c>
      <c r="S29" s="110">
        <v>26666547</v>
      </c>
      <c r="T29" s="110">
        <v>14964640</v>
      </c>
      <c r="U29" s="241">
        <f t="shared" si="1"/>
        <v>1010063687</v>
      </c>
    </row>
    <row r="30" spans="1:21" ht="12.75" customHeight="1" x14ac:dyDescent="0.25">
      <c r="A30" s="285" t="s">
        <v>120</v>
      </c>
      <c r="B30" s="242">
        <f>_xlfn.AGGREGATE(9,6,'3.3'!B10:B21)</f>
        <v>25567542.489999998</v>
      </c>
      <c r="C30" s="243">
        <f>_xlfn.AGGREGATE(9,6,'3.3'!C10:C21)</f>
        <v>35549722.489999995</v>
      </c>
      <c r="D30" s="243">
        <f>_xlfn.AGGREGATE(9,6,'3.3'!D10:D21)</f>
        <v>69884591.569999993</v>
      </c>
      <c r="E30" s="243">
        <f>_xlfn.AGGREGATE(9,6,'3.3'!E10:E21)</f>
        <v>35570790.600000001</v>
      </c>
      <c r="F30" s="243">
        <f>SUM('3.3'!F10:F21)</f>
        <v>6718603.3700000001</v>
      </c>
      <c r="G30" s="243">
        <f>SUM('3.3'!G10:G21)</f>
        <v>83839248.950000003</v>
      </c>
      <c r="H30" s="243">
        <f>SUM('3.3'!H10:H21)</f>
        <v>54766370.660000004</v>
      </c>
      <c r="I30" s="243">
        <f>SUM('3.3'!I10:I21)</f>
        <v>31377946.290000003</v>
      </c>
      <c r="J30" s="243">
        <f>SUM('3.3'!J10:J21)</f>
        <v>180776532.97999999</v>
      </c>
      <c r="K30" s="243">
        <f>SUM('3.3'!K10:K21)</f>
        <v>44028375.799999997</v>
      </c>
      <c r="L30" s="243">
        <f>SUM('3.3'!L10:L21)</f>
        <v>11622505.000000004</v>
      </c>
      <c r="M30" s="243">
        <f>SUM('3.3'!M10:M21)</f>
        <v>495930226.21999991</v>
      </c>
      <c r="N30" s="243">
        <f>SUM('3.3'!N10:N21)</f>
        <v>31546398.270000003</v>
      </c>
      <c r="O30" s="243">
        <f>SUM('3.3'!O10:O21)</f>
        <v>10721469.76</v>
      </c>
      <c r="P30" s="243">
        <f>SUM('3.3'!P10:P21)</f>
        <v>33924609.560000002</v>
      </c>
      <c r="Q30" s="243">
        <f>SUM('3.3'!Q10:Q21)</f>
        <v>17231348.289999999</v>
      </c>
      <c r="R30" s="243">
        <f>SUM('3.3'!R10:R21)</f>
        <v>67809817.299999997</v>
      </c>
      <c r="S30" s="243">
        <f>SUM('3.3'!S10:S21)</f>
        <v>33855284.169999994</v>
      </c>
      <c r="T30" s="243">
        <f>SUM('3.3'!T10:T21)</f>
        <v>19120540.140000001</v>
      </c>
      <c r="U30" s="241">
        <f>_xlfn.AGGREGATE(9,6,'3.3'!U10:U21)</f>
        <v>1289841923.9100001</v>
      </c>
    </row>
    <row r="31" spans="1:21" ht="12.75" customHeight="1" x14ac:dyDescent="0.25">
      <c r="A31" s="285" t="s">
        <v>121</v>
      </c>
      <c r="B31" s="242">
        <f>_xlfn.AGGREGATE(9,6,'3.3'!B22:B33)</f>
        <v>29971661.740000006</v>
      </c>
      <c r="C31" s="243">
        <f>_xlfn.AGGREGATE(9,6,'3.3'!C22:C33)</f>
        <v>41883605.24000001</v>
      </c>
      <c r="D31" s="243">
        <f>_xlfn.AGGREGATE(9,6,'3.3'!D22:D33)</f>
        <v>83303957.049999997</v>
      </c>
      <c r="E31" s="243">
        <f>_xlfn.AGGREGATE(9,6,'3.3'!E22:E33)</f>
        <v>41261664.200000003</v>
      </c>
      <c r="F31" s="243">
        <f>_xlfn.AGGREGATE(9,6,'3.3'!F22:F33)</f>
        <v>7907375.6900000004</v>
      </c>
      <c r="G31" s="243">
        <f>_xlfn.AGGREGATE(9,6,'3.3'!G22:G33)</f>
        <v>97479508.430000007</v>
      </c>
      <c r="H31" s="243">
        <f>_xlfn.AGGREGATE(9,6,'3.3'!H22:H33)</f>
        <v>65450019.789999999</v>
      </c>
      <c r="I31" s="243">
        <f>_xlfn.AGGREGATE(9,6,'3.3'!I22:I33)</f>
        <v>37230330.690000005</v>
      </c>
      <c r="J31" s="243">
        <f>_xlfn.AGGREGATE(9,6,'3.3'!J22:J33)</f>
        <v>216103983.98999998</v>
      </c>
      <c r="K31" s="243">
        <f>_xlfn.AGGREGATE(9,6,'3.3'!K22:K33)</f>
        <v>52433964.919999994</v>
      </c>
      <c r="L31" s="243">
        <f>_xlfn.AGGREGATE(9,6,'3.3'!L22:L33)</f>
        <v>13959477.420000002</v>
      </c>
      <c r="M31" s="243">
        <f>_xlfn.AGGREGATE(9,6,'3.3'!M22:M33)</f>
        <v>595766091.70999992</v>
      </c>
      <c r="N31" s="243">
        <f>_xlfn.AGGREGATE(9,6,'3.3'!N22:N33)</f>
        <v>36529971.359999999</v>
      </c>
      <c r="O31" s="243">
        <f>_xlfn.AGGREGATE(9,6,'3.3'!O22:O33)</f>
        <v>12818508.09</v>
      </c>
      <c r="P31" s="243">
        <f>_xlfn.AGGREGATE(9,6,'3.3'!P22:P33)</f>
        <v>41353720.199999996</v>
      </c>
      <c r="Q31" s="243">
        <f>_xlfn.AGGREGATE(9,6,'3.3'!Q22:Q33)</f>
        <v>20430376.879999999</v>
      </c>
      <c r="R31" s="243">
        <f>_xlfn.AGGREGATE(9,6,'3.3'!R22:R33)</f>
        <v>81357377.079999998</v>
      </c>
      <c r="S31" s="243">
        <f>_xlfn.AGGREGATE(9,6,'3.3'!S22:S33)</f>
        <v>39974438.659999996</v>
      </c>
      <c r="T31" s="243">
        <f>_xlfn.AGGREGATE(9,6,'3.3'!T22:T33)</f>
        <v>23078105.690000001</v>
      </c>
      <c r="U31" s="241">
        <f>_xlfn.AGGREGATE(9,6,'3.3'!U22:U33)</f>
        <v>1538294138.8299999</v>
      </c>
    </row>
    <row r="32" spans="1:21" ht="12.75" customHeight="1" x14ac:dyDescent="0.25">
      <c r="A32" s="285" t="s">
        <v>122</v>
      </c>
      <c r="B32" s="242">
        <f>_xlfn.AGGREGATE(9,6,'3.3'!B34:B45)</f>
        <v>45879630.949999988</v>
      </c>
      <c r="C32" s="243">
        <f>_xlfn.AGGREGATE(9,6,'3.3'!C34:C45)</f>
        <v>64778793.009999998</v>
      </c>
      <c r="D32" s="243">
        <f>_xlfn.AGGREGATE(9,6,'3.3'!D34:D45)</f>
        <v>125274660.06000002</v>
      </c>
      <c r="E32" s="243">
        <f>_xlfn.AGGREGATE(9,6,'3.3'!E34:E45)</f>
        <v>63650912.810000002</v>
      </c>
      <c r="F32" s="243">
        <f>_xlfn.AGGREGATE(9,6,'3.3'!F34:F45)</f>
        <v>12226285.48</v>
      </c>
      <c r="G32" s="243">
        <f>_xlfn.AGGREGATE(9,6,'3.3'!G34:G45)</f>
        <v>151714411.93000001</v>
      </c>
      <c r="H32" s="243">
        <f>_xlfn.AGGREGATE(9,6,'3.3'!H34:H45)</f>
        <v>96936821.969999999</v>
      </c>
      <c r="I32" s="243">
        <f>_xlfn.AGGREGATE(9,6,'3.3'!I34:I45)</f>
        <v>57015009.419999994</v>
      </c>
      <c r="J32" s="243">
        <f>_xlfn.AGGREGATE(9,6,'3.3'!J34:J45)</f>
        <v>328611773.46999997</v>
      </c>
      <c r="K32" s="243">
        <f>_xlfn.AGGREGATE(9,6,'3.3'!K34:K45)</f>
        <v>76990305.519999996</v>
      </c>
      <c r="L32" s="243">
        <f>_xlfn.AGGREGATE(9,6,'3.3'!L34:L45)</f>
        <v>20685967.68</v>
      </c>
      <c r="M32" s="243">
        <f>_xlfn.AGGREGATE(9,6,'3.3'!M34:M45)</f>
        <v>893902061.38</v>
      </c>
      <c r="N32" s="243">
        <f>_xlfn.AGGREGATE(9,6,'3.3'!N34:N45)</f>
        <v>54644029.539999999</v>
      </c>
      <c r="O32" s="243">
        <f>_xlfn.AGGREGATE(9,6,'3.3'!O34:O45)</f>
        <v>19360583.640000001</v>
      </c>
      <c r="P32" s="243">
        <f>_xlfn.AGGREGATE(9,6,'3.3'!P34:P45)</f>
        <v>62194849.150000006</v>
      </c>
      <c r="Q32" s="243">
        <f>_xlfn.AGGREGATE(9,6,'3.3'!Q34:Q45)</f>
        <v>30620470.360000007</v>
      </c>
      <c r="R32" s="243">
        <f>_xlfn.AGGREGATE(9,6,'3.3'!R34:R45)</f>
        <v>129927875.76999998</v>
      </c>
      <c r="S32" s="243">
        <f>_xlfn.AGGREGATE(9,6,'3.3'!S34:S45)</f>
        <v>60012472.330000006</v>
      </c>
      <c r="T32" s="243">
        <f>_xlfn.AGGREGATE(9,6,'3.3'!T34:T45)</f>
        <v>34321214.739999995</v>
      </c>
      <c r="U32" s="241">
        <f>_xlfn.AGGREGATE(9,6,'3.3'!U34:U45)</f>
        <v>2328748129.2099996</v>
      </c>
    </row>
    <row r="33" spans="1:21" ht="12.75" customHeight="1" x14ac:dyDescent="0.25">
      <c r="A33" s="285" t="s">
        <v>123</v>
      </c>
      <c r="B33" s="242">
        <f>_xlfn.AGGREGATE(9,6,'3.3'!B46:B57)</f>
        <v>59211447.280000001</v>
      </c>
      <c r="C33" s="243">
        <f>_xlfn.AGGREGATE(9,6,'3.3'!C46:C57)</f>
        <v>80659805.819999993</v>
      </c>
      <c r="D33" s="243">
        <f>_xlfn.AGGREGATE(9,6,'3.3'!D46:D57)</f>
        <v>158200137.69</v>
      </c>
      <c r="E33" s="243">
        <f>_xlfn.AGGREGATE(9,6,'3.3'!E46:E57)</f>
        <v>79566247.610000014</v>
      </c>
      <c r="F33" s="243">
        <f>_xlfn.AGGREGATE(9,6,'3.3'!F46:F57)</f>
        <v>15811647.980000002</v>
      </c>
      <c r="G33" s="243">
        <f>_xlfn.AGGREGATE(9,6,'3.3'!G46:G57)</f>
        <v>192236038.78</v>
      </c>
      <c r="H33" s="243">
        <f>_xlfn.AGGREGATE(9,6,'3.3'!H46:H57)</f>
        <v>125602337.97999999</v>
      </c>
      <c r="I33" s="243">
        <f>_xlfn.AGGREGATE(9,6,'3.3'!I46:I57)</f>
        <v>71115921.75999999</v>
      </c>
      <c r="J33" s="243">
        <f>_xlfn.AGGREGATE(9,6,'3.3'!J46:J57)</f>
        <v>425856304.50999999</v>
      </c>
      <c r="K33" s="243">
        <f>_xlfn.AGGREGATE(9,6,'3.3'!K46:K57)</f>
        <v>97440219.420000002</v>
      </c>
      <c r="L33" s="243">
        <f>_xlfn.AGGREGATE(9,6,'3.3'!L46:L57)</f>
        <v>26706942.640000004</v>
      </c>
      <c r="M33" s="243">
        <f>_xlfn.AGGREGATE(9,6,'3.3'!M46:M57)</f>
        <v>1139033076.4099998</v>
      </c>
      <c r="N33" s="243">
        <f>_xlfn.AGGREGATE(9,6,'3.3'!N46:N57)</f>
        <v>69539418.459999993</v>
      </c>
      <c r="O33" s="243">
        <f>_xlfn.AGGREGATE(9,6,'3.3'!O46:O57)</f>
        <v>25106738.270000003</v>
      </c>
      <c r="P33" s="243">
        <f>_xlfn.AGGREGATE(9,6,'3.3'!P46:P57)</f>
        <v>78953605.410000011</v>
      </c>
      <c r="Q33" s="243">
        <f>_xlfn.AGGREGATE(9,6,'3.3'!Q46:Q57)</f>
        <v>39032528.809999995</v>
      </c>
      <c r="R33" s="243">
        <f>_xlfn.AGGREGATE(9,6,'3.3'!R46:R57)</f>
        <v>166273775.93000004</v>
      </c>
      <c r="S33" s="243">
        <f>_xlfn.AGGREGATE(9,6,'3.3'!S46:S57)</f>
        <v>77213137.200000018</v>
      </c>
      <c r="T33" s="243">
        <f>_xlfn.AGGREGATE(9,6,'3.3'!T46:T57)</f>
        <v>44381806.579999998</v>
      </c>
      <c r="U33" s="241">
        <f>_xlfn.AGGREGATE(9,6,'3.3'!U46:U57)</f>
        <v>2971941138.54</v>
      </c>
    </row>
    <row r="34" spans="1:21" ht="12.75" customHeight="1" x14ac:dyDescent="0.25">
      <c r="A34" s="285" t="s">
        <v>124</v>
      </c>
      <c r="B34" s="242">
        <f>_xlfn.AGGREGATE(9,6,'3.3'!B58:B69)</f>
        <v>72278669.770000011</v>
      </c>
      <c r="C34" s="243">
        <f>_xlfn.AGGREGATE(9,6,'3.3'!C58:C69)</f>
        <v>98915512.75</v>
      </c>
      <c r="D34" s="243">
        <f>_xlfn.AGGREGATE(9,6,'3.3'!D58:D69)</f>
        <v>195689903.13000003</v>
      </c>
      <c r="E34" s="243">
        <f>_xlfn.AGGREGATE(9,6,'3.3'!E58:E69)</f>
        <v>96860965.219999999</v>
      </c>
      <c r="F34" s="243">
        <f>_xlfn.AGGREGATE(9,6,'3.3'!F58:F69)</f>
        <v>19670323.490000002</v>
      </c>
      <c r="G34" s="243">
        <f>_xlfn.AGGREGATE(9,6,'3.3'!G58:G69)</f>
        <v>238811556.56999999</v>
      </c>
      <c r="H34" s="243">
        <f>_xlfn.AGGREGATE(9,6,'3.3'!H58:H69)</f>
        <v>155463892.78999996</v>
      </c>
      <c r="I34" s="243">
        <f>_xlfn.AGGREGATE(9,6,'3.3'!I58:I69)</f>
        <v>86795679.879999995</v>
      </c>
      <c r="J34" s="243">
        <f>_xlfn.AGGREGATE(9,6,'3.3'!J58:J69)</f>
        <v>530187271.42999995</v>
      </c>
      <c r="K34" s="243">
        <f>_xlfn.AGGREGATE(9,6,'3.3'!K58:K69)</f>
        <v>120627520.83000003</v>
      </c>
      <c r="L34" s="243">
        <f>_xlfn.AGGREGATE(9,6,'3.3'!L58:L69)</f>
        <v>32807372.66</v>
      </c>
      <c r="M34" s="243">
        <f>_xlfn.AGGREGATE(9,6,'3.3'!M58:M69)</f>
        <v>1394657772.8500001</v>
      </c>
      <c r="N34" s="243">
        <f>_xlfn.AGGREGATE(9,6,'3.3'!N58:N69)</f>
        <v>86352836.150000006</v>
      </c>
      <c r="O34" s="243">
        <f>_xlfn.AGGREGATE(9,6,'3.3'!O58:O69)</f>
        <v>31170910.259999998</v>
      </c>
      <c r="P34" s="243">
        <f>_xlfn.AGGREGATE(9,6,'3.3'!P58:P69)</f>
        <v>97841644.699999988</v>
      </c>
      <c r="Q34" s="243">
        <f>_xlfn.AGGREGATE(9,6,'3.3'!Q58:Q69)</f>
        <v>48165446.150000006</v>
      </c>
      <c r="R34" s="243">
        <f>_xlfn.AGGREGATE(9,6,'3.3'!R58:R69)</f>
        <v>206177994.82999998</v>
      </c>
      <c r="S34" s="243">
        <f>_xlfn.AGGREGATE(9,6,'3.3'!S58:S69)</f>
        <v>94963671.460000008</v>
      </c>
      <c r="T34" s="243">
        <f>_xlfn.AGGREGATE(9,6,'3.3'!T58:T69)</f>
        <v>55137640.840000004</v>
      </c>
      <c r="U34" s="241">
        <f>_xlfn.AGGREGATE(9,6,'3.3'!U58:U69)</f>
        <v>3662576585.7600002</v>
      </c>
    </row>
    <row r="35" spans="1:21" ht="12.75" customHeight="1" x14ac:dyDescent="0.25">
      <c r="A35" s="285" t="s">
        <v>125</v>
      </c>
      <c r="B35" s="242">
        <f>_xlfn.AGGREGATE(9,6,'3.3'!B70:B81)</f>
        <v>99876827.179999992</v>
      </c>
      <c r="C35" s="243">
        <f>_xlfn.AGGREGATE(9,6,'3.3'!C70:C81)</f>
        <v>134923720.91</v>
      </c>
      <c r="D35" s="243">
        <f>_xlfn.AGGREGATE(9,6,'3.3'!D70:D81)</f>
        <v>264676501.85000002</v>
      </c>
      <c r="E35" s="243">
        <f>_xlfn.AGGREGATE(9,6,'3.3'!E70:E81)</f>
        <v>132625677.78000002</v>
      </c>
      <c r="F35" s="243">
        <f>_xlfn.AGGREGATE(9,6,'3.3'!F70:F81)</f>
        <v>26916362.350000001</v>
      </c>
      <c r="G35" s="243">
        <f>_xlfn.AGGREGATE(9,6,'3.3'!G70:G81)</f>
        <v>335065134.17999995</v>
      </c>
      <c r="H35" s="243">
        <f>_xlfn.AGGREGATE(9,6,'3.3'!H70:H81)</f>
        <v>210930790.56</v>
      </c>
      <c r="I35" s="243">
        <f>_xlfn.AGGREGATE(9,6,'3.3'!I70:I81)</f>
        <v>120111704.63</v>
      </c>
      <c r="J35" s="243">
        <f>_xlfn.AGGREGATE(9,6,'3.3'!J70:J81)</f>
        <v>711212585.8599999</v>
      </c>
      <c r="K35" s="243">
        <f>_xlfn.AGGREGATE(9,6,'3.3'!K70:K81)</f>
        <v>164116654.36999997</v>
      </c>
      <c r="L35" s="243">
        <f>_xlfn.AGGREGATE(9,6,'3.3'!L70:L81)</f>
        <v>44836824.5</v>
      </c>
      <c r="M35" s="243">
        <f>_xlfn.AGGREGATE(9,6,'3.3'!M70:M81)</f>
        <v>1857861189.73</v>
      </c>
      <c r="N35" s="243">
        <f>_xlfn.AGGREGATE(9,6,'3.3'!N70:N81)</f>
        <v>117203586.60000001</v>
      </c>
      <c r="O35" s="243">
        <f>_xlfn.AGGREGATE(9,6,'3.3'!O70:O81)</f>
        <v>41891444.419999994</v>
      </c>
      <c r="P35" s="243">
        <f>_xlfn.AGGREGATE(9,6,'3.3'!P70:P81)</f>
        <v>131329104.07000001</v>
      </c>
      <c r="Q35" s="243">
        <f>_xlfn.AGGREGATE(9,6,'3.3'!Q70:Q81)</f>
        <v>65921331</v>
      </c>
      <c r="R35" s="243">
        <f>_xlfn.AGGREGATE(9,6,'3.3'!R70:R81)</f>
        <v>286309362.54000002</v>
      </c>
      <c r="S35" s="243">
        <f>_xlfn.AGGREGATE(9,6,'3.3'!S70:S81)</f>
        <v>126916006.86999999</v>
      </c>
      <c r="T35" s="243">
        <f>_xlfn.AGGREGATE(9,6,'3.3'!T70:T81)</f>
        <v>74943085.200000003</v>
      </c>
      <c r="U35" s="241">
        <f>_xlfn.AGGREGATE(9,6,'3.3'!U70:U81)</f>
        <v>4947667894.6000004</v>
      </c>
    </row>
    <row r="36" spans="1:21" ht="12.75" customHeight="1" x14ac:dyDescent="0.25">
      <c r="A36" s="285" t="s">
        <v>126</v>
      </c>
      <c r="B36" s="242">
        <f>_xlfn.AGGREGATE(9,6,'3.3'!B82:B93)</f>
        <v>134158795.66</v>
      </c>
      <c r="C36" s="243">
        <f>_xlfn.AGGREGATE(9,6,'3.3'!C82:C93)</f>
        <v>182382516.09</v>
      </c>
      <c r="D36" s="243">
        <f>_xlfn.AGGREGATE(9,6,'3.3'!D82:D93)</f>
        <v>360110054.25999999</v>
      </c>
      <c r="E36" s="243">
        <f>_xlfn.AGGREGATE(9,6,'3.3'!E82:E93)</f>
        <v>182106890.66999999</v>
      </c>
      <c r="F36" s="243">
        <f>_xlfn.AGGREGATE(9,6,'3.3'!F82:F93)</f>
        <v>36625383.899999999</v>
      </c>
      <c r="G36" s="243">
        <f>_xlfn.AGGREGATE(9,6,'3.3'!G82:G93)</f>
        <v>449264018.69999999</v>
      </c>
      <c r="H36" s="243">
        <f>_xlfn.AGGREGATE(9,6,'3.3'!H82:H93)</f>
        <v>286247183.69999999</v>
      </c>
      <c r="I36" s="243">
        <f>_xlfn.AGGREGATE(9,6,'3.3'!I82:I93)</f>
        <v>163361070.67999998</v>
      </c>
      <c r="J36" s="243">
        <f>_xlfn.AGGREGATE(9,6,'3.3'!J82:J93)</f>
        <v>985980685.86000001</v>
      </c>
      <c r="K36" s="243">
        <f>_xlfn.AGGREGATE(9,6,'3.3'!K82:K93)</f>
        <v>225617656.57999998</v>
      </c>
      <c r="L36" s="243">
        <f>_xlfn.AGGREGATE(9,6,'3.3'!L82:L93)</f>
        <v>62632451.159999996</v>
      </c>
      <c r="M36" s="243">
        <f>_xlfn.AGGREGATE(9,6,'3.3'!M82:M93)</f>
        <v>2510911067.7599998</v>
      </c>
      <c r="N36" s="243">
        <f>_xlfn.AGGREGATE(9,6,'3.3'!N82:N93)</f>
        <v>163162909.45999998</v>
      </c>
      <c r="O36" s="243">
        <f>_xlfn.AGGREGATE(9,6,'3.3'!O82:O93)</f>
        <v>56959694.950000003</v>
      </c>
      <c r="P36" s="243">
        <f>_xlfn.AGGREGATE(9,6,'3.3'!P82:P93)</f>
        <v>180327744.11000001</v>
      </c>
      <c r="Q36" s="243">
        <f>_xlfn.AGGREGATE(9,6,'3.3'!Q82:Q93)</f>
        <v>89595308.859999999</v>
      </c>
      <c r="R36" s="243">
        <f>_xlfn.AGGREGATE(9,6,'3.3'!R82:R93)</f>
        <v>396862686.65000004</v>
      </c>
      <c r="S36" s="243">
        <f>_xlfn.AGGREGATE(9,6,'3.3'!S82:S93)</f>
        <v>171803018.09999999</v>
      </c>
      <c r="T36" s="243">
        <f>_xlfn.AGGREGATE(9,6,'3.3'!T82:T93)</f>
        <v>99463373.940000013</v>
      </c>
      <c r="U36" s="241">
        <f>_xlfn.AGGREGATE(9,6,'3.3'!U82:U93)</f>
        <v>6737572511.0899992</v>
      </c>
    </row>
    <row r="37" spans="1:21" ht="12.75" customHeight="1" x14ac:dyDescent="0.25">
      <c r="A37" s="285" t="s">
        <v>127</v>
      </c>
      <c r="B37" s="242">
        <f>_xlfn.AGGREGATE(9,6,'3.3'!B94:B105)</f>
        <v>169326289.82999998</v>
      </c>
      <c r="C37" s="243">
        <f>_xlfn.AGGREGATE(9,6,'3.3'!C94:C105)</f>
        <v>232734182.44</v>
      </c>
      <c r="D37" s="243">
        <f>_xlfn.AGGREGATE(9,6,'3.3'!D94:D105)</f>
        <v>459391917.19</v>
      </c>
      <c r="E37" s="243">
        <f>_xlfn.AGGREGATE(9,6,'3.3'!E94:E105)</f>
        <v>230493298.37999997</v>
      </c>
      <c r="F37" s="243">
        <f>_xlfn.AGGREGATE(9,6,'3.3'!F94:F105)</f>
        <v>46185940.050000004</v>
      </c>
      <c r="G37" s="243">
        <f>_xlfn.AGGREGATE(9,6,'3.3'!G94:G105)</f>
        <v>576235064.66999996</v>
      </c>
      <c r="H37" s="243">
        <f>_xlfn.AGGREGATE(9,6,'3.3'!H94:H105)</f>
        <v>360300584.41000003</v>
      </c>
      <c r="I37" s="243">
        <f>_xlfn.AGGREGATE(9,6,'3.3'!I94:I105)</f>
        <v>208409081.63</v>
      </c>
      <c r="J37" s="243">
        <f>_xlfn.AGGREGATE(9,6,'3.3'!J94:J105)</f>
        <v>1244734431.8000002</v>
      </c>
      <c r="K37" s="243">
        <f>_xlfn.AGGREGATE(9,6,'3.3'!K94:K105)</f>
        <v>289644247.06</v>
      </c>
      <c r="L37" s="243">
        <f>_xlfn.AGGREGATE(9,6,'3.3'!L94:L105)</f>
        <v>78504786.189999998</v>
      </c>
      <c r="M37" s="243">
        <f>_xlfn.AGGREGATE(9,6,'3.3'!M94:M105)</f>
        <v>3195860214.4399996</v>
      </c>
      <c r="N37" s="243">
        <f>_xlfn.AGGREGATE(9,6,'3.3'!N94:N105)</f>
        <v>205501462.25999999</v>
      </c>
      <c r="O37" s="243">
        <f>_xlfn.AGGREGATE(9,6,'3.3'!O94:O105)</f>
        <v>71649585.739999995</v>
      </c>
      <c r="P37" s="243">
        <f>_xlfn.AGGREGATE(9,6,'3.3'!P94:P105)</f>
        <v>225404555.31000003</v>
      </c>
      <c r="Q37" s="243">
        <f>_xlfn.AGGREGATE(9,6,'3.3'!Q94:Q105)</f>
        <v>112910368.97999999</v>
      </c>
      <c r="R37" s="243">
        <f>_xlfn.AGGREGATE(9,6,'3.3'!R94:R105)</f>
        <v>503602991.57999998</v>
      </c>
      <c r="S37" s="243">
        <f>_xlfn.AGGREGATE(9,6,'3.3'!S94:S105)</f>
        <v>218231064.58000001</v>
      </c>
      <c r="T37" s="243">
        <f>_xlfn.AGGREGATE(9,6,'3.3'!T94:T105)</f>
        <v>123126539.21000001</v>
      </c>
      <c r="U37" s="241">
        <f>_xlfn.AGGREGATE(9,6,'3.3'!U94:U105)</f>
        <v>8552246605.749999</v>
      </c>
    </row>
    <row r="38" spans="1:21" ht="12.75" customHeight="1" x14ac:dyDescent="0.25">
      <c r="A38" s="285" t="s">
        <v>128</v>
      </c>
      <c r="B38" s="242">
        <f>_xlfn.AGGREGATE(9,6,'3.3'!B106:B117)</f>
        <v>244237244.80000001</v>
      </c>
      <c r="C38" s="243">
        <f>_xlfn.AGGREGATE(9,6,'3.3'!C106:C117)</f>
        <v>337317835.52999997</v>
      </c>
      <c r="D38" s="243">
        <f>_xlfn.AGGREGATE(9,6,'3.3'!D106:D117)</f>
        <v>664672196.68000007</v>
      </c>
      <c r="E38" s="243">
        <f>_xlfn.AGGREGATE(9,6,'3.3'!E106:E117)</f>
        <v>339437888.99000001</v>
      </c>
      <c r="F38" s="243">
        <f>_xlfn.AGGREGATE(9,6,'3.3'!F106:F117)</f>
        <v>66967044.270000003</v>
      </c>
      <c r="G38" s="243">
        <f>_xlfn.AGGREGATE(9,6,'3.3'!G106:G117)</f>
        <v>829981428.83999991</v>
      </c>
      <c r="H38" s="243">
        <f>_xlfn.AGGREGATE(9,6,'3.3'!H106:H117)</f>
        <v>532941259.17999995</v>
      </c>
      <c r="I38" s="243">
        <f>_xlfn.AGGREGATE(9,6,'3.3'!I106:I117)</f>
        <v>298820712.56999999</v>
      </c>
      <c r="J38" s="243">
        <f>_xlfn.AGGREGATE(9,6,'3.3'!J106:J117)</f>
        <v>1794016633.1300001</v>
      </c>
      <c r="K38" s="243">
        <f>_xlfn.AGGREGATE(9,6,'3.3'!K106:K117)</f>
        <v>425292917.63000005</v>
      </c>
      <c r="L38" s="243">
        <f>_xlfn.AGGREGATE(9,6,'3.3'!L106:L117)</f>
        <v>114398776.94</v>
      </c>
      <c r="M38" s="243">
        <f>_xlfn.AGGREGATE(9,6,'3.3'!M106:M117)</f>
        <v>4617482094.0299997</v>
      </c>
      <c r="N38" s="243">
        <f>_xlfn.AGGREGATE(9,6,'3.3'!N106:N117)</f>
        <v>296143338.41999996</v>
      </c>
      <c r="O38" s="243">
        <f>_xlfn.AGGREGATE(9,6,'3.3'!O106:O117)</f>
        <v>104928960.11</v>
      </c>
      <c r="P38" s="243">
        <f>_xlfn.AGGREGATE(9,6,'3.3'!P106:P117)</f>
        <v>330877629.50999999</v>
      </c>
      <c r="Q38" s="243">
        <f>_xlfn.AGGREGATE(9,6,'3.3'!Q106:Q117)</f>
        <v>164392480.99000001</v>
      </c>
      <c r="R38" s="243">
        <f>_xlfn.AGGREGATE(9,6,'3.3'!R106:R117)</f>
        <v>726074453.18000007</v>
      </c>
      <c r="S38" s="243">
        <f>_xlfn.AGGREGATE(9,6,'3.3'!S106:S117)</f>
        <v>314038775.78000003</v>
      </c>
      <c r="T38" s="243">
        <f>_xlfn.AGGREGATE(9,6,'3.3'!T106:T117)</f>
        <v>178216221.76999998</v>
      </c>
      <c r="U38" s="241">
        <f>_xlfn.AGGREGATE(9,6,'3.3'!U106:U117)</f>
        <v>12380237892.349998</v>
      </c>
    </row>
    <row r="39" spans="1:21" ht="12.75" customHeight="1" x14ac:dyDescent="0.25">
      <c r="A39" s="285" t="s">
        <v>129</v>
      </c>
      <c r="B39" s="242">
        <f>_xlfn.AGGREGATE(9,6,'3.3'!B118:B129)</f>
        <v>324148717.75</v>
      </c>
      <c r="C39" s="243">
        <f>_xlfn.AGGREGATE(9,6,'3.3'!C118:C129)</f>
        <v>442916351.97000003</v>
      </c>
      <c r="D39" s="243">
        <f>_xlfn.AGGREGATE(9,6,'3.3'!D118:D129)</f>
        <v>879505874.93999994</v>
      </c>
      <c r="E39" s="243">
        <f>_xlfn.AGGREGATE(9,6,'3.3'!E118:E129)</f>
        <v>441638036.77999997</v>
      </c>
      <c r="F39" s="243">
        <f>_xlfn.AGGREGATE(9,6,'3.3'!F118:F129)</f>
        <v>92270661.669999972</v>
      </c>
      <c r="G39" s="243">
        <f>_xlfn.AGGREGATE(9,6,'3.3'!G118:G129)</f>
        <v>1098181218.9000001</v>
      </c>
      <c r="H39" s="243">
        <f>_xlfn.AGGREGATE(9,6,'3.3'!H118:H129)</f>
        <v>711255225.28999984</v>
      </c>
      <c r="I39" s="243">
        <f>_xlfn.AGGREGATE(9,6,'3.3'!I118:I129)</f>
        <v>398206925.73000002</v>
      </c>
      <c r="J39" s="243">
        <f>_xlfn.AGGREGATE(9,6,'3.3'!J118:J129)</f>
        <v>2383343428.8700004</v>
      </c>
      <c r="K39" s="243">
        <f>_xlfn.AGGREGATE(9,6,'3.3'!K118:K129)</f>
        <v>564082921.33999991</v>
      </c>
      <c r="L39" s="243">
        <f>_xlfn.AGGREGATE(9,6,'3.3'!L118:L129)</f>
        <v>152250781.28999999</v>
      </c>
      <c r="M39" s="243">
        <f>_xlfn.AGGREGATE(9,6,'3.3'!M118:M129)</f>
        <v>6128717764.3000011</v>
      </c>
      <c r="N39" s="243">
        <f>_xlfn.AGGREGATE(9,6,'3.3'!N118:N129)</f>
        <v>396202006.3499999</v>
      </c>
      <c r="O39" s="243">
        <f>_xlfn.AGGREGATE(9,6,'3.3'!O118:O129)</f>
        <v>138956439.63999999</v>
      </c>
      <c r="P39" s="243">
        <f>_xlfn.AGGREGATE(9,6,'3.3'!P118:P129)</f>
        <v>435127100.52999997</v>
      </c>
      <c r="Q39" s="243">
        <f>_xlfn.AGGREGATE(9,6,'3.3'!Q118:Q129)</f>
        <v>220941010.09999999</v>
      </c>
      <c r="R39" s="243">
        <f>_xlfn.AGGREGATE(9,6,'3.3'!R118:R129)</f>
        <v>963111214.74000001</v>
      </c>
      <c r="S39" s="243">
        <f>_xlfn.AGGREGATE(9,6,'3.3'!S118:S129)</f>
        <v>415124605.98999995</v>
      </c>
      <c r="T39" s="243">
        <f>_xlfn.AGGREGATE(9,6,'3.3'!T118:T129)</f>
        <v>235309952.96999997</v>
      </c>
      <c r="U39" s="241">
        <f>_xlfn.AGGREGATE(9,6,'3.3'!U118:U129)</f>
        <v>16421290239.150002</v>
      </c>
    </row>
    <row r="40" spans="1:21" ht="12.75" customHeight="1" x14ac:dyDescent="0.25">
      <c r="A40" s="285" t="s">
        <v>130</v>
      </c>
      <c r="B40" s="242">
        <f>_xlfn.AGGREGATE(9,6,'3.3'!B130:B141)</f>
        <v>421767493.57999998</v>
      </c>
      <c r="C40" s="243">
        <f>_xlfn.AGGREGATE(9,6,'3.3'!C130:C141)</f>
        <v>586768886.12000012</v>
      </c>
      <c r="D40" s="243">
        <f>_xlfn.AGGREGATE(9,6,'3.3'!D130:D141)</f>
        <v>1164932592.3699999</v>
      </c>
      <c r="E40" s="243">
        <f>_xlfn.AGGREGATE(9,6,'3.3'!E130:E141)</f>
        <v>588016520.16999996</v>
      </c>
      <c r="F40" s="243">
        <f>_xlfn.AGGREGATE(9,6,'3.3'!F130:F141)</f>
        <v>126687953.52999999</v>
      </c>
      <c r="G40" s="243">
        <f>_xlfn.AGGREGATE(9,6,'3.3'!G130:G141)</f>
        <v>1457888998.8199999</v>
      </c>
      <c r="H40" s="243">
        <f>_xlfn.AGGREGATE(9,6,'3.3'!H130:H141)</f>
        <v>977224506.66999996</v>
      </c>
      <c r="I40" s="243">
        <f>_xlfn.AGGREGATE(9,6,'3.3'!I130:I141)</f>
        <v>528022509.39999992</v>
      </c>
      <c r="J40" s="243">
        <f>_xlfn.AGGREGATE(9,6,'3.3'!J130:J141)</f>
        <v>3191833687.23</v>
      </c>
      <c r="K40" s="243">
        <f>_xlfn.AGGREGATE(9,6,'3.3'!K130:K141)</f>
        <v>758365148.37</v>
      </c>
      <c r="L40" s="243">
        <f>_xlfn.AGGREGATE(9,6,'3.3'!L130:L141)</f>
        <v>209158006.34</v>
      </c>
      <c r="M40" s="243">
        <f>_xlfn.AGGREGATE(9,6,'3.3'!M130:M141)</f>
        <v>8134166630.6599998</v>
      </c>
      <c r="N40" s="243">
        <f>_xlfn.AGGREGATE(9,6,'3.3'!N130:N141)</f>
        <v>595636118.79999995</v>
      </c>
      <c r="O40" s="243">
        <f>_xlfn.AGGREGATE(9,6,'3.3'!O130:O141)</f>
        <v>212763718.25999999</v>
      </c>
      <c r="P40" s="243">
        <f>_xlfn.AGGREGATE(9,6,'3.3'!P130:P141)</f>
        <v>585367938.46000004</v>
      </c>
      <c r="Q40" s="243">
        <f>_xlfn.AGGREGATE(9,6,'3.3'!Q130:Q141)</f>
        <v>294975670.36000001</v>
      </c>
      <c r="R40" s="243">
        <f>_xlfn.AGGREGATE(9,6,'3.3'!R130:R141)</f>
        <v>1311006446.6900001</v>
      </c>
      <c r="S40" s="243">
        <f>_xlfn.AGGREGATE(9,6,'3.3'!S130:S141)</f>
        <v>551930137.51999998</v>
      </c>
      <c r="T40" s="243">
        <f>_xlfn.AGGREGATE(9,6,'3.3'!T130:T141)</f>
        <v>317437239.35999995</v>
      </c>
      <c r="U40" s="241">
        <f>_xlfn.AGGREGATE(9,6,'3.3'!U130:U141)</f>
        <v>22013950202.710003</v>
      </c>
    </row>
    <row r="41" spans="1:21" ht="12.75" customHeight="1" x14ac:dyDescent="0.25">
      <c r="A41" s="285" t="s">
        <v>131</v>
      </c>
      <c r="B41" s="242">
        <f>_xlfn.AGGREGATE(9,6,'3.3'!B142:B153)</f>
        <v>599011212.13999999</v>
      </c>
      <c r="C41" s="243">
        <f>_xlfn.AGGREGATE(9,6,'3.3'!C142:C153)</f>
        <v>822433751.67000008</v>
      </c>
      <c r="D41" s="243">
        <f>_xlfn.AGGREGATE(9,6,'3.3'!D142:D153)</f>
        <v>1632349362.2499998</v>
      </c>
      <c r="E41" s="243">
        <f>_xlfn.AGGREGATE(9,6,'3.3'!E142:E153)</f>
        <v>831650830.70000005</v>
      </c>
      <c r="F41" s="243">
        <f>_xlfn.AGGREGATE(9,6,'3.3'!F142:F153)</f>
        <v>180187719.20999998</v>
      </c>
      <c r="G41" s="243">
        <f>_xlfn.AGGREGATE(9,6,'3.3'!G142:G153)</f>
        <v>2053574245.79</v>
      </c>
      <c r="H41" s="243">
        <f>_xlfn.AGGREGATE(9,6,'3.3'!H142:H153)</f>
        <v>1361042109.9200001</v>
      </c>
      <c r="I41" s="243">
        <f>_xlfn.AGGREGATE(9,6,'3.3'!I142:I153)</f>
        <v>730283993.15999997</v>
      </c>
      <c r="J41" s="243">
        <f>_xlfn.AGGREGATE(9,6,'3.3'!J142:J153)</f>
        <v>4462656182.1199999</v>
      </c>
      <c r="K41" s="243">
        <f>_xlfn.AGGREGATE(9,6,'3.3'!K142:K153)</f>
        <v>1063875413.3500001</v>
      </c>
      <c r="L41" s="243">
        <f>_xlfn.AGGREGATE(9,6,'3.3'!L142:L153)</f>
        <v>295199983.74000001</v>
      </c>
      <c r="M41" s="243">
        <f>_xlfn.AGGREGATE(9,6,'3.3'!M142:M153)</f>
        <v>11450294791.07</v>
      </c>
      <c r="N41" s="243">
        <f>_xlfn.AGGREGATE(9,6,'3.3'!N142:N153)</f>
        <v>830338205.74000001</v>
      </c>
      <c r="O41" s="243">
        <f>_xlfn.AGGREGATE(9,6,'3.3'!O142:O153)</f>
        <v>298431202.64000005</v>
      </c>
      <c r="P41" s="243">
        <f>_xlfn.AGGREGATE(9,6,'3.3'!P142:P153)</f>
        <v>825857276.16000009</v>
      </c>
      <c r="Q41" s="243">
        <f>_xlfn.AGGREGATE(9,6,'3.3'!Q142:Q153)</f>
        <v>407745787.79000002</v>
      </c>
      <c r="R41" s="243">
        <f>_xlfn.AGGREGATE(9,6,'3.3'!R142:R153)</f>
        <v>1847259004.0200002</v>
      </c>
      <c r="S41" s="243">
        <f>_xlfn.AGGREGATE(9,6,'3.3'!S142:S153)</f>
        <v>780530193.18999994</v>
      </c>
      <c r="T41" s="243">
        <f>_xlfn.AGGREGATE(9,6,'3.3'!T142:T153)</f>
        <v>439991763.40999997</v>
      </c>
      <c r="U41" s="241">
        <f>_xlfn.AGGREGATE(9,6,'3.3'!U142:U153)</f>
        <v>30912713028.07</v>
      </c>
    </row>
    <row r="42" spans="1:21" ht="12.75" customHeight="1" x14ac:dyDescent="0.25">
      <c r="A42" s="285" t="s">
        <v>132</v>
      </c>
      <c r="B42" s="242">
        <f>_xlfn.AGGREGATE(9,6,'3.3'!B154:B165)</f>
        <v>858129186.28999996</v>
      </c>
      <c r="C42" s="243">
        <f>_xlfn.AGGREGATE(9,6,'3.3'!C154:C165)</f>
        <v>1183325623.6600001</v>
      </c>
      <c r="D42" s="243">
        <f>_xlfn.AGGREGATE(9,6,'3.3'!D154:D165)</f>
        <v>2287417319.5900002</v>
      </c>
      <c r="E42" s="243">
        <f>_xlfn.AGGREGATE(9,6,'3.3'!E154:E165)</f>
        <v>1174097244.3800001</v>
      </c>
      <c r="F42" s="243">
        <f>_xlfn.AGGREGATE(9,6,'3.3'!F154:F165)</f>
        <v>250811043.56</v>
      </c>
      <c r="G42" s="243">
        <f>_xlfn.AGGREGATE(9,6,'3.3'!G154:G165)</f>
        <v>2947384854.4699998</v>
      </c>
      <c r="H42" s="243">
        <f>_xlfn.AGGREGATE(9,6,'3.3'!H154:H165)</f>
        <v>1895132998.5100002</v>
      </c>
      <c r="I42" s="243">
        <f>_xlfn.AGGREGATE(9,6,'3.3'!I154:I165)</f>
        <v>1068283046.4399999</v>
      </c>
      <c r="J42" s="243">
        <f>_xlfn.AGGREGATE(9,6,'3.3'!J154:J165)</f>
        <v>6127994565.1600008</v>
      </c>
      <c r="K42" s="243">
        <f>_xlfn.AGGREGATE(9,6,'3.3'!K154:K165)</f>
        <v>1575924057.8399999</v>
      </c>
      <c r="L42" s="243">
        <f>_xlfn.AGGREGATE(9,6,'3.3'!L154:L165)</f>
        <v>408568552.21999997</v>
      </c>
      <c r="M42" s="243">
        <f>_xlfn.AGGREGATE(9,6,'3.3'!M154:M165)</f>
        <v>16004324081.700001</v>
      </c>
      <c r="N42" s="243">
        <f>_xlfn.AGGREGATE(9,6,'3.3'!N154:N165)</f>
        <v>1156603364.8099999</v>
      </c>
      <c r="O42" s="243">
        <f>_xlfn.AGGREGATE(9,6,'3.3'!O154:O165)</f>
        <v>405159797.07999998</v>
      </c>
      <c r="P42" s="243">
        <f>_xlfn.AGGREGATE(9,6,'3.3'!P154:P165)</f>
        <v>1160093294.99</v>
      </c>
      <c r="Q42" s="243">
        <f>_xlfn.AGGREGATE(9,6,'3.3'!Q154:Q165)</f>
        <v>579582212.81999993</v>
      </c>
      <c r="R42" s="243">
        <f>_xlfn.AGGREGATE(9,6,'3.3'!R154:R165)</f>
        <v>2547291046.9900002</v>
      </c>
      <c r="S42" s="243">
        <f>_xlfn.AGGREGATE(9,6,'3.3'!S154:S165)</f>
        <v>1096931332.99</v>
      </c>
      <c r="T42" s="243">
        <f>_xlfn.AGGREGATE(9,6,'3.3'!T154:T165)</f>
        <v>612996331.94000006</v>
      </c>
      <c r="U42" s="241">
        <f>_xlfn.AGGREGATE(9,6,'3.3'!U154:U165)</f>
        <v>43340049955.440002</v>
      </c>
    </row>
    <row r="43" spans="1:21" ht="12.75" customHeight="1" x14ac:dyDescent="0.25">
      <c r="A43" s="285" t="s">
        <v>312</v>
      </c>
      <c r="B43" s="242">
        <f>_xlfn.AGGREGATE(9,6,'3.3'!B166:B177)</f>
        <v>1339442039.23</v>
      </c>
      <c r="C43" s="243">
        <f>_xlfn.AGGREGATE(9,6,'3.3'!C166:C177)</f>
        <v>1807423809.0099998</v>
      </c>
      <c r="D43" s="243">
        <f>_xlfn.AGGREGATE(9,6,'3.3'!D166:D177)</f>
        <v>3598077162.7299995</v>
      </c>
      <c r="E43" s="243">
        <f>_xlfn.AGGREGATE(9,6,'3.3'!E166:E177)</f>
        <v>1825674184.8300002</v>
      </c>
      <c r="F43" s="243">
        <f>_xlfn.AGGREGATE(9,6,'3.3'!F166:F177)</f>
        <v>404030661.55999994</v>
      </c>
      <c r="G43" s="243">
        <f>_xlfn.AGGREGATE(9,6,'3.3'!G166:G177)</f>
        <v>4549242197.0100002</v>
      </c>
      <c r="H43" s="243">
        <f>_xlfn.AGGREGATE(9,6,'3.3'!H166:H177)</f>
        <v>3022635830.1300001</v>
      </c>
      <c r="I43" s="243">
        <f>_xlfn.AGGREGATE(9,6,'3.3'!I166:I177)</f>
        <v>1641275145.71</v>
      </c>
      <c r="J43" s="243">
        <f>_xlfn.AGGREGATE(9,6,'3.3'!J166:J177)</f>
        <v>9700997322.9399986</v>
      </c>
      <c r="K43" s="243">
        <f>_xlfn.AGGREGATE(9,6,'3.3'!K166:K177)</f>
        <v>2497852058.6999998</v>
      </c>
      <c r="L43" s="243">
        <f>_xlfn.AGGREGATE(9,6,'3.3'!L166:L177)</f>
        <v>642741880.38</v>
      </c>
      <c r="M43" s="243">
        <f>_xlfn.AGGREGATE(9,6,'3.3'!M166:M177)</f>
        <v>25167491712.900002</v>
      </c>
      <c r="N43" s="243">
        <f>_xlfn.AGGREGATE(9,6,'3.3'!N166:N177)</f>
        <v>1862756751.6399999</v>
      </c>
      <c r="O43" s="243">
        <f>_xlfn.AGGREGATE(9,6,'3.3'!O166:O177)</f>
        <v>650308653.06999993</v>
      </c>
      <c r="P43" s="243">
        <f>_xlfn.AGGREGATE(9,6,'3.3'!P166:P177)</f>
        <v>1831529932.53</v>
      </c>
      <c r="Q43" s="243">
        <f>_xlfn.AGGREGATE(9,6,'3.3'!Q166:Q177)</f>
        <v>909248418.1500001</v>
      </c>
      <c r="R43" s="243">
        <f>_xlfn.AGGREGATE(9,6,'3.3'!R166:R177)</f>
        <v>4098580821.25</v>
      </c>
      <c r="S43" s="243">
        <f>_xlfn.AGGREGATE(9,6,'3.3'!S166:S177)</f>
        <v>1732305421.45</v>
      </c>
      <c r="T43" s="243">
        <f>_xlfn.AGGREGATE(9,6,'3.3'!T166:T177)</f>
        <v>961384870.10000002</v>
      </c>
      <c r="U43" s="241">
        <f>_xlfn.AGGREGATE(9,6,'3.3'!U166:U177)</f>
        <v>68242998873.319992</v>
      </c>
    </row>
    <row r="44" spans="1:21" s="131" customFormat="1" ht="12.75" customHeight="1" x14ac:dyDescent="0.25">
      <c r="A44" s="285" t="s">
        <v>313</v>
      </c>
      <c r="B44" s="242">
        <f>_xlfn.AGGREGATE(9,6,'3.3'!B178:B189)</f>
        <v>2252106303.46</v>
      </c>
      <c r="C44" s="243">
        <f>_xlfn.AGGREGATE(9,6,'3.3'!C178:C189)</f>
        <v>3038756621.8299999</v>
      </c>
      <c r="D44" s="243">
        <f>_xlfn.AGGREGATE(9,6,'3.3'!D178:D189)</f>
        <v>6446432615.4300003</v>
      </c>
      <c r="E44" s="243">
        <f>_xlfn.AGGREGATE(9,6,'3.3'!E178:E189)</f>
        <v>3063312542.1700001</v>
      </c>
      <c r="F44" s="243">
        <f>_xlfn.AGGREGATE(9,6,'3.3'!F178:F189)</f>
        <v>725793073.38999999</v>
      </c>
      <c r="G44" s="243">
        <f>_xlfn.AGGREGATE(9,6,'3.3'!G178:G189)</f>
        <v>7616951693.3900003</v>
      </c>
      <c r="H44" s="243">
        <f>_xlfn.AGGREGATE(9,6,'3.3'!H178:H189)</f>
        <v>5270443669.3799992</v>
      </c>
      <c r="I44" s="243">
        <f>_xlfn.AGGREGATE(9,6,'3.3'!I178:I189)</f>
        <v>2752425212.6399999</v>
      </c>
      <c r="J44" s="243">
        <f>_xlfn.AGGREGATE(9,6,'3.3'!J178:J189)</f>
        <v>17109505744.139997</v>
      </c>
      <c r="K44" s="243">
        <f>_xlfn.AGGREGATE(9,6,'3.3'!K178:K189)</f>
        <v>4300393378.5599995</v>
      </c>
      <c r="L44" s="243">
        <f>_xlfn.AGGREGATE(9,6,'3.3'!L178:L189)</f>
        <v>1128625860.0899999</v>
      </c>
      <c r="M44" s="243">
        <f>_xlfn.AGGREGATE(9,6,'3.3'!M178:M189)</f>
        <v>42873545851.270004</v>
      </c>
      <c r="N44" s="243">
        <f>_xlfn.AGGREGATE(9,6,'3.3'!N178:N189)</f>
        <v>3217696317.8199997</v>
      </c>
      <c r="O44" s="243">
        <f>_xlfn.AGGREGATE(9,6,'3.3'!O178:O189)</f>
        <v>1140488787.1400001</v>
      </c>
      <c r="P44" s="243">
        <f>_xlfn.AGGREGATE(9,6,'3.3'!P178:P189)</f>
        <v>3165239759.98</v>
      </c>
      <c r="Q44" s="243">
        <f>_xlfn.AGGREGATE(9,6,'3.3'!Q178:Q189)</f>
        <v>1565796318.0699997</v>
      </c>
      <c r="R44" s="243">
        <f>_xlfn.AGGREGATE(9,6,'3.3'!R178:R189)</f>
        <v>6907444466.7399998</v>
      </c>
      <c r="S44" s="243">
        <f>_xlfn.AGGREGATE(9,6,'3.3'!S178:S189)</f>
        <v>2946281295.3099999</v>
      </c>
      <c r="T44" s="243">
        <f>_xlfn.AGGREGATE(9,6,'3.3'!T178:T189)</f>
        <v>1682807989.1299999</v>
      </c>
      <c r="U44" s="241">
        <f>_xlfn.AGGREGATE(9,6,'3.3'!U178:U189)</f>
        <v>117204047499.94</v>
      </c>
    </row>
    <row r="45" spans="1:21" ht="12.75" customHeight="1" x14ac:dyDescent="0.25">
      <c r="A45" s="285" t="s">
        <v>339</v>
      </c>
      <c r="B45" s="242">
        <f>_xlfn.AGGREGATE(9,6,'3.3'!B190:B201)</f>
        <v>4472393140.3499994</v>
      </c>
      <c r="C45" s="242">
        <f>_xlfn.AGGREGATE(9,6,'3.3'!C190:C201)</f>
        <v>5946085132.0600014</v>
      </c>
      <c r="D45" s="242">
        <f>_xlfn.AGGREGATE(9,6,'3.3'!D190:D201)</f>
        <v>13078713630.040001</v>
      </c>
      <c r="E45" s="242">
        <f>_xlfn.AGGREGATE(9,6,'3.3'!E190:E201)</f>
        <v>6225076130.1300001</v>
      </c>
      <c r="F45" s="242">
        <f>_xlfn.AGGREGATE(9,6,'3.3'!F190:F201)</f>
        <v>1502794385.24</v>
      </c>
      <c r="G45" s="242">
        <f>_xlfn.AGGREGATE(9,6,'3.3'!G190:G201)</f>
        <v>14770867035.670002</v>
      </c>
      <c r="H45" s="242">
        <f>_xlfn.AGGREGATE(9,6,'3.3'!H190:H201)</f>
        <v>10977552054.139999</v>
      </c>
      <c r="I45" s="242">
        <f>_xlfn.AGGREGATE(9,6,'3.3'!I190:I201)</f>
        <v>5368548407.3499994</v>
      </c>
      <c r="J45" s="242">
        <f>_xlfn.AGGREGATE(9,6,'3.3'!J190:J201)</f>
        <v>35174080888.25</v>
      </c>
      <c r="K45" s="242">
        <f>_xlfn.AGGREGATE(9,6,'3.3'!K190:K201)</f>
        <v>8767554958.1100006</v>
      </c>
      <c r="L45" s="242">
        <f>_xlfn.AGGREGATE(9,6,'3.3'!L190:L201)</f>
        <v>2361275595.6399994</v>
      </c>
      <c r="M45" s="242">
        <f>_xlfn.AGGREGATE(9,6,'3.3'!M190:M201)</f>
        <v>87913404036.410004</v>
      </c>
      <c r="N45" s="242">
        <f>_xlfn.AGGREGATE(9,6,'3.3'!N190:N201)</f>
        <v>6643313881.75</v>
      </c>
      <c r="O45" s="242">
        <f>_xlfn.AGGREGATE(9,6,'3.3'!O190:O201)</f>
        <v>2420457189.3900003</v>
      </c>
      <c r="P45" s="242">
        <f>_xlfn.AGGREGATE(9,6,'3.3'!P190:P201)</f>
        <v>6519984099.3700008</v>
      </c>
      <c r="Q45" s="242">
        <f>_xlfn.AGGREGATE(9,6,'3.3'!Q190:Q201)</f>
        <v>3220703584.0599999</v>
      </c>
      <c r="R45" s="242">
        <f>_xlfn.AGGREGATE(9,6,'3.3'!R190:R201)</f>
        <v>13937415146.340002</v>
      </c>
      <c r="S45" s="242">
        <f>_xlfn.AGGREGATE(9,6,'3.3'!S190:S201)</f>
        <v>5936827036.3600006</v>
      </c>
      <c r="T45" s="242">
        <f>_xlfn.AGGREGATE(9,6,'3.3'!T190:T201)</f>
        <v>3537247375.9800005</v>
      </c>
      <c r="U45" s="241">
        <f>_xlfn.AGGREGATE(9,6,'3.3'!U190:U201)</f>
        <v>238774293706.64001</v>
      </c>
    </row>
    <row r="46" spans="1:21" ht="12.75" customHeight="1" x14ac:dyDescent="0.25">
      <c r="A46" s="285" t="s">
        <v>340</v>
      </c>
      <c r="B46" s="242">
        <f>+SUM('3.3'!B202:B213)</f>
        <v>13642832039.189999</v>
      </c>
      <c r="C46" s="242">
        <f>_xlfn.AGGREGATE(9,6,'3.3'!C202:C213)</f>
        <v>18550036640.110001</v>
      </c>
      <c r="D46" s="242">
        <f>_xlfn.AGGREGATE(9,6,'3.3'!D202:D213)</f>
        <v>40582101759.689995</v>
      </c>
      <c r="E46" s="242">
        <f>_xlfn.AGGREGATE(9,6,'3.3'!E202:E213)</f>
        <v>19165967162.469994</v>
      </c>
      <c r="F46" s="242">
        <f>_xlfn.AGGREGATE(9,6,'3.3'!F202:F213)</f>
        <v>4747960141.46</v>
      </c>
      <c r="G46" s="242">
        <f>_xlfn.AGGREGATE(9,6,'3.3'!G202:G213)</f>
        <v>45828568669.25</v>
      </c>
      <c r="H46" s="242">
        <f>_xlfn.AGGREGATE(9,6,'3.3'!H202:H213)</f>
        <v>33734402938.730003</v>
      </c>
      <c r="I46" s="242">
        <f>_xlfn.AGGREGATE(9,6,'3.3'!I202:I213)</f>
        <v>16703034120.349998</v>
      </c>
      <c r="J46" s="242">
        <f>_xlfn.AGGREGATE(9,6,'3.3'!J202:J213)</f>
        <v>107233332726.83</v>
      </c>
      <c r="K46" s="242">
        <f>_xlfn.AGGREGATE(9,6,'3.3'!K202:K213)</f>
        <v>27241116871.640003</v>
      </c>
      <c r="L46" s="242">
        <f>_xlfn.AGGREGATE(9,6,'3.3'!L202:L213)</f>
        <v>7217177434.2799988</v>
      </c>
      <c r="M46" s="242">
        <f>_xlfn.AGGREGATE(9,6,'3.3'!M202:M213)</f>
        <v>275120721410.70001</v>
      </c>
      <c r="N46" s="242">
        <f>_xlfn.AGGREGATE(9,6,'3.3'!N202:N213)</f>
        <v>20213834631.569996</v>
      </c>
      <c r="O46" s="242">
        <f>_xlfn.AGGREGATE(9,6,'3.3'!O202:O213)</f>
        <v>7290105142.8400011</v>
      </c>
      <c r="P46" s="242">
        <f>_xlfn.AGGREGATE(9,6,'3.3'!P202:P213)</f>
        <v>19920174895.209999</v>
      </c>
      <c r="Q46" s="242">
        <f>_xlfn.AGGREGATE(9,6,'3.3'!Q202:Q213)</f>
        <v>9892923500.2000008</v>
      </c>
      <c r="R46" s="242">
        <f>_xlfn.AGGREGATE(9,6,'3.3'!R202:R213)</f>
        <v>43023896872.010002</v>
      </c>
      <c r="S46" s="242">
        <f>_xlfn.AGGREGATE(9,6,'3.3'!S202:S213)</f>
        <v>18412668250.459999</v>
      </c>
      <c r="T46" s="242">
        <f>_xlfn.AGGREGATE(9,6,'3.3'!T202:T213)</f>
        <v>10672951571.780001</v>
      </c>
      <c r="U46" s="241">
        <f>_xlfn.AGGREGATE(9,6,'3.3'!U202:U213)</f>
        <v>739193806778.77002</v>
      </c>
    </row>
    <row r="47" spans="1:21" ht="12.75" customHeight="1" x14ac:dyDescent="0.25">
      <c r="A47" s="285" t="s">
        <v>341</v>
      </c>
      <c r="B47" s="242">
        <f>_xlfn.AGGREGATE(9,6,'3.3'!B214:B225)</f>
        <v>13754115048.139999</v>
      </c>
      <c r="C47" s="242">
        <f>_xlfn.AGGREGATE(9,6,'3.3'!C214:C225)</f>
        <v>19621256147.510002</v>
      </c>
      <c r="D47" s="242">
        <f>_xlfn.AGGREGATE(9,6,'3.3'!D214:D225)</f>
        <v>39030408202.57</v>
      </c>
      <c r="E47" s="242">
        <f>_xlfn.AGGREGATE(9,6,'3.3'!E214:E225)</f>
        <v>19176845426.040001</v>
      </c>
      <c r="F47" s="242">
        <f>_xlfn.AGGREGATE(9,6,'3.3'!F214:F225)</f>
        <v>4731878829.0100002</v>
      </c>
      <c r="G47" s="242">
        <f>_xlfn.AGGREGATE(9,6,'3.3'!G214:G225)</f>
        <v>47316014589.18</v>
      </c>
      <c r="H47" s="242">
        <f>_xlfn.AGGREGATE(9,6,'3.3'!H214:H225)</f>
        <v>31953319339.400002</v>
      </c>
      <c r="I47" s="242">
        <f>_xlfn.AGGREGATE(9,6,'3.3'!I214:I225)</f>
        <v>17559255096.490002</v>
      </c>
      <c r="J47" s="242">
        <f>_xlfn.AGGREGATE(9,6,'3.3'!J214:J225)</f>
        <v>102083039677.47998</v>
      </c>
      <c r="K47" s="242">
        <f>_xlfn.AGGREGATE(9,6,'3.3'!K214:K225)</f>
        <v>26410907071.340004</v>
      </c>
      <c r="L47" s="242">
        <f>_xlfn.AGGREGATE(9,6,'3.3'!L214:L225)</f>
        <v>6663817161.2799997</v>
      </c>
      <c r="M47" s="242">
        <f>_xlfn.AGGREGATE(9,6,'3.3'!M214:M225)</f>
        <v>277743113153.57001</v>
      </c>
      <c r="N47" s="242">
        <f>_xlfn.AGGREGATE(9,6,'3.3'!N214:N225)</f>
        <v>19141701198.199997</v>
      </c>
      <c r="O47" s="242">
        <f>_xlfn.AGGREGATE(9,6,'3.3'!O214:O225)</f>
        <v>6864643945.3299999</v>
      </c>
      <c r="P47" s="242">
        <f>_xlfn.AGGREGATE(9,6,'3.3'!P214:P225)</f>
        <v>19096901423.84</v>
      </c>
      <c r="Q47" s="242">
        <f>_xlfn.AGGREGATE(9,6,'3.3'!Q214:Q225)</f>
        <v>10038835549.33</v>
      </c>
      <c r="R47" s="242">
        <f>_xlfn.AGGREGATE(9,6,'3.3'!R214:R225)</f>
        <v>42128228209.739998</v>
      </c>
      <c r="S47" s="242">
        <f>_xlfn.AGGREGATE(9,6,'3.3'!S214:S225)</f>
        <v>18204147011.490002</v>
      </c>
      <c r="T47" s="242">
        <f>_xlfn.AGGREGATE(9,6,'3.3'!T214:T225)</f>
        <v>10343006395.75</v>
      </c>
      <c r="U47" s="241">
        <f>_xlfn.AGGREGATE(9,6,'3.3'!U214:U225)</f>
        <v>731861433475.69006</v>
      </c>
    </row>
    <row r="48" spans="1:21" ht="12.75" customHeight="1" x14ac:dyDescent="0.25">
      <c r="A48" s="285" t="s">
        <v>484</v>
      </c>
      <c r="B48" s="242">
        <f>_xlfn.AGGREGATE(9,6,'3.3'!B226:B237)</f>
        <v>0</v>
      </c>
      <c r="C48" s="242">
        <f>_xlfn.AGGREGATE(9,6,'3.3'!C226:C237)</f>
        <v>0</v>
      </c>
      <c r="D48" s="242">
        <f>_xlfn.AGGREGATE(9,6,'3.3'!D226:D237)</f>
        <v>0</v>
      </c>
      <c r="E48" s="242">
        <f>_xlfn.AGGREGATE(9,6,'3.3'!E226:E237)</f>
        <v>0</v>
      </c>
      <c r="F48" s="242">
        <f>_xlfn.AGGREGATE(9,6,'3.3'!F226:F237)</f>
        <v>0</v>
      </c>
      <c r="G48" s="242">
        <f>_xlfn.AGGREGATE(9,6,'3.3'!G226:G237)</f>
        <v>0</v>
      </c>
      <c r="H48" s="242">
        <f>_xlfn.AGGREGATE(9,6,'3.3'!H226:H237)</f>
        <v>0</v>
      </c>
      <c r="I48" s="242">
        <f>_xlfn.AGGREGATE(9,6,'3.3'!I226:I237)</f>
        <v>0</v>
      </c>
      <c r="J48" s="242">
        <f>_xlfn.AGGREGATE(9,6,'3.3'!J226:J237)</f>
        <v>0</v>
      </c>
      <c r="K48" s="242">
        <f>_xlfn.AGGREGATE(9,6,'3.3'!K226:K237)</f>
        <v>0</v>
      </c>
      <c r="L48" s="242">
        <f>_xlfn.AGGREGATE(9,6,'3.3'!L226:L237)</f>
        <v>0</v>
      </c>
      <c r="M48" s="242">
        <f>_xlfn.AGGREGATE(9,6,'3.3'!M226:M237)</f>
        <v>0</v>
      </c>
      <c r="N48" s="242">
        <f>_xlfn.AGGREGATE(9,6,'3.3'!N226:N237)</f>
        <v>0</v>
      </c>
      <c r="O48" s="242">
        <f>_xlfn.AGGREGATE(9,6,'3.3'!O226:O237)</f>
        <v>0</v>
      </c>
      <c r="P48" s="242">
        <f>_xlfn.AGGREGATE(9,6,'3.3'!P226:P237)</f>
        <v>0</v>
      </c>
      <c r="Q48" s="242">
        <f>_xlfn.AGGREGATE(9,6,'3.3'!Q226:Q237)</f>
        <v>0</v>
      </c>
      <c r="R48" s="242">
        <f>_xlfn.AGGREGATE(9,6,'3.3'!R226:R237)</f>
        <v>0</v>
      </c>
      <c r="S48" s="242">
        <f>_xlfn.AGGREGATE(9,6,'3.3'!S226:S237)</f>
        <v>0</v>
      </c>
      <c r="T48" s="242">
        <f>_xlfn.AGGREGATE(9,6,'3.3'!T226:T237)</f>
        <v>0</v>
      </c>
      <c r="U48" s="241">
        <f>_xlfn.AGGREGATE(9,6,'3.3'!U226:U237)</f>
        <v>0</v>
      </c>
    </row>
    <row r="49" spans="1:21" ht="12.75" customHeight="1" x14ac:dyDescent="0.25">
      <c r="A49" s="285" t="s">
        <v>485</v>
      </c>
      <c r="B49" s="242">
        <f>_xlfn.AGGREGATE(9,6,'3.3'!B238:B249)</f>
        <v>0</v>
      </c>
      <c r="C49" s="242">
        <f>_xlfn.AGGREGATE(9,6,'3.3'!C238:C249)</f>
        <v>0</v>
      </c>
      <c r="D49" s="242">
        <f>_xlfn.AGGREGATE(9,6,'3.3'!D238:D249)</f>
        <v>0</v>
      </c>
      <c r="E49" s="242">
        <f>_xlfn.AGGREGATE(9,6,'3.3'!E238:E249)</f>
        <v>0</v>
      </c>
      <c r="F49" s="242">
        <f>_xlfn.AGGREGATE(9,6,'3.3'!F238:F249)</f>
        <v>0</v>
      </c>
      <c r="G49" s="242">
        <f>_xlfn.AGGREGATE(9,6,'3.3'!G238:G249)</f>
        <v>0</v>
      </c>
      <c r="H49" s="242">
        <f>_xlfn.AGGREGATE(9,6,'3.3'!H238:H249)</f>
        <v>0</v>
      </c>
      <c r="I49" s="242">
        <f>_xlfn.AGGREGATE(9,6,'3.3'!I238:I249)</f>
        <v>0</v>
      </c>
      <c r="J49" s="242">
        <f>_xlfn.AGGREGATE(9,6,'3.3'!J238:J249)</f>
        <v>0</v>
      </c>
      <c r="K49" s="242">
        <f>_xlfn.AGGREGATE(9,6,'3.3'!K238:K249)</f>
        <v>0</v>
      </c>
      <c r="L49" s="242">
        <f>_xlfn.AGGREGATE(9,6,'3.3'!L238:L249)</f>
        <v>0</v>
      </c>
      <c r="M49" s="242">
        <f>_xlfn.AGGREGATE(9,6,'3.3'!M238:M249)</f>
        <v>0</v>
      </c>
      <c r="N49" s="242">
        <f>_xlfn.AGGREGATE(9,6,'3.3'!N238:N249)</f>
        <v>0</v>
      </c>
      <c r="O49" s="242">
        <f>_xlfn.AGGREGATE(9,6,'3.3'!O238:O249)</f>
        <v>0</v>
      </c>
      <c r="P49" s="242">
        <f>_xlfn.AGGREGATE(9,6,'3.3'!P238:P249)</f>
        <v>0</v>
      </c>
      <c r="Q49" s="242">
        <f>_xlfn.AGGREGATE(9,6,'3.3'!Q238:Q249)</f>
        <v>0</v>
      </c>
      <c r="R49" s="242">
        <f>_xlfn.AGGREGATE(9,6,'3.3'!R238:R249)</f>
        <v>0</v>
      </c>
      <c r="S49" s="242">
        <f>_xlfn.AGGREGATE(9,6,'3.3'!S238:S249)</f>
        <v>0</v>
      </c>
      <c r="T49" s="242">
        <f>_xlfn.AGGREGATE(9,6,'3.3'!T238:T249)</f>
        <v>0</v>
      </c>
      <c r="U49" s="241">
        <f>_xlfn.AGGREGATE(9,6,'3.3'!U238:U249)</f>
        <v>0</v>
      </c>
    </row>
    <row r="50" spans="1:21" ht="12.75" customHeight="1" x14ac:dyDescent="0.25">
      <c r="A50" s="285" t="s">
        <v>486</v>
      </c>
      <c r="B50" s="242">
        <f>_xlfn.AGGREGATE(9,6,'3.3'!B250:B261)</f>
        <v>0</v>
      </c>
      <c r="C50" s="242">
        <f>_xlfn.AGGREGATE(9,6,'3.3'!C250:C261)</f>
        <v>0</v>
      </c>
      <c r="D50" s="242">
        <f>_xlfn.AGGREGATE(9,6,'3.3'!D250:D261)</f>
        <v>0</v>
      </c>
      <c r="E50" s="242">
        <f>_xlfn.AGGREGATE(9,6,'3.3'!E250:E261)</f>
        <v>0</v>
      </c>
      <c r="F50" s="242">
        <f>_xlfn.AGGREGATE(9,6,'3.3'!F250:F261)</f>
        <v>0</v>
      </c>
      <c r="G50" s="242">
        <f>_xlfn.AGGREGATE(9,6,'3.3'!G250:G261)</f>
        <v>0</v>
      </c>
      <c r="H50" s="242">
        <f>_xlfn.AGGREGATE(9,6,'3.3'!H250:H261)</f>
        <v>0</v>
      </c>
      <c r="I50" s="242">
        <f>_xlfn.AGGREGATE(9,6,'3.3'!I250:I261)</f>
        <v>0</v>
      </c>
      <c r="J50" s="242">
        <f>_xlfn.AGGREGATE(9,6,'3.3'!J250:J261)</f>
        <v>0</v>
      </c>
      <c r="K50" s="242">
        <f>_xlfn.AGGREGATE(9,6,'3.3'!K250:K261)</f>
        <v>0</v>
      </c>
      <c r="L50" s="242">
        <f>_xlfn.AGGREGATE(9,6,'3.3'!L250:L261)</f>
        <v>0</v>
      </c>
      <c r="M50" s="242">
        <f>_xlfn.AGGREGATE(9,6,'3.3'!M250:M261)</f>
        <v>0</v>
      </c>
      <c r="N50" s="242">
        <f>_xlfn.AGGREGATE(9,6,'3.3'!N250:N261)</f>
        <v>0</v>
      </c>
      <c r="O50" s="242">
        <f>_xlfn.AGGREGATE(9,6,'3.3'!O250:O261)</f>
        <v>0</v>
      </c>
      <c r="P50" s="242">
        <f>_xlfn.AGGREGATE(9,6,'3.3'!P250:P261)</f>
        <v>0</v>
      </c>
      <c r="Q50" s="242">
        <f>_xlfn.AGGREGATE(9,6,'3.3'!Q250:Q261)</f>
        <v>0</v>
      </c>
      <c r="R50" s="242">
        <f>_xlfn.AGGREGATE(9,6,'3.3'!R250:R261)</f>
        <v>0</v>
      </c>
      <c r="S50" s="242">
        <f>_xlfn.AGGREGATE(9,6,'3.3'!S250:S261)</f>
        <v>0</v>
      </c>
      <c r="T50" s="242">
        <f>_xlfn.AGGREGATE(9,6,'3.3'!T250:T261)</f>
        <v>0</v>
      </c>
      <c r="U50" s="241">
        <f>_xlfn.AGGREGATE(9,6,'3.3'!U250:U261)</f>
        <v>0</v>
      </c>
    </row>
    <row r="51" spans="1:21" ht="12.75" customHeight="1" x14ac:dyDescent="0.25">
      <c r="A51" s="285" t="s">
        <v>487</v>
      </c>
      <c r="B51" s="242">
        <f>_xlfn.AGGREGATE(9,6,'3.3'!B262:B273)</f>
        <v>0</v>
      </c>
      <c r="C51" s="242">
        <f>_xlfn.AGGREGATE(9,6,'3.3'!C262:C273)</f>
        <v>0</v>
      </c>
      <c r="D51" s="242">
        <f>_xlfn.AGGREGATE(9,6,'3.3'!D262:D273)</f>
        <v>0</v>
      </c>
      <c r="E51" s="242">
        <f>_xlfn.AGGREGATE(9,6,'3.3'!E262:E273)</f>
        <v>0</v>
      </c>
      <c r="F51" s="242">
        <f>_xlfn.AGGREGATE(9,6,'3.3'!F262:F273)</f>
        <v>0</v>
      </c>
      <c r="G51" s="242">
        <f>_xlfn.AGGREGATE(9,6,'3.3'!G262:G273)</f>
        <v>0</v>
      </c>
      <c r="H51" s="242">
        <f>_xlfn.AGGREGATE(9,6,'3.3'!H262:H273)</f>
        <v>0</v>
      </c>
      <c r="I51" s="242">
        <f>_xlfn.AGGREGATE(9,6,'3.3'!I262:I273)</f>
        <v>0</v>
      </c>
      <c r="J51" s="242">
        <f>_xlfn.AGGREGATE(9,6,'3.3'!J262:J273)</f>
        <v>0</v>
      </c>
      <c r="K51" s="242">
        <f>_xlfn.AGGREGATE(9,6,'3.3'!K262:K273)</f>
        <v>0</v>
      </c>
      <c r="L51" s="242">
        <f>_xlfn.AGGREGATE(9,6,'3.3'!L262:L273)</f>
        <v>0</v>
      </c>
      <c r="M51" s="242">
        <f>_xlfn.AGGREGATE(9,6,'3.3'!M262:M273)</f>
        <v>0</v>
      </c>
      <c r="N51" s="242">
        <f>_xlfn.AGGREGATE(9,6,'3.3'!N262:N273)</f>
        <v>0</v>
      </c>
      <c r="O51" s="242">
        <f>_xlfn.AGGREGATE(9,6,'3.3'!O262:O273)</f>
        <v>0</v>
      </c>
      <c r="P51" s="242">
        <f>_xlfn.AGGREGATE(9,6,'3.3'!P262:P273)</f>
        <v>0</v>
      </c>
      <c r="Q51" s="242">
        <f>_xlfn.AGGREGATE(9,6,'3.3'!Q262:Q273)</f>
        <v>0</v>
      </c>
      <c r="R51" s="242">
        <f>_xlfn.AGGREGATE(9,6,'3.3'!R262:R273)</f>
        <v>0</v>
      </c>
      <c r="S51" s="242">
        <f>_xlfn.AGGREGATE(9,6,'3.3'!S262:S273)</f>
        <v>0</v>
      </c>
      <c r="T51" s="242">
        <f>_xlfn.AGGREGATE(9,6,'3.3'!T262:T273)</f>
        <v>0</v>
      </c>
      <c r="U51" s="241">
        <f>_xlfn.AGGREGATE(9,6,'3.3'!U262:U273)</f>
        <v>0</v>
      </c>
    </row>
    <row r="52" spans="1:21" ht="12.75" customHeight="1" x14ac:dyDescent="0.25">
      <c r="A52" s="285" t="s">
        <v>488</v>
      </c>
      <c r="B52" s="242">
        <f>_xlfn.AGGREGATE(9,6,'3.3'!B274:B285)</f>
        <v>0</v>
      </c>
      <c r="C52" s="242">
        <f>_xlfn.AGGREGATE(9,6,'3.3'!C274:C285)</f>
        <v>0</v>
      </c>
      <c r="D52" s="242">
        <f>_xlfn.AGGREGATE(9,6,'3.3'!D274:D285)</f>
        <v>0</v>
      </c>
      <c r="E52" s="242">
        <f>_xlfn.AGGREGATE(9,6,'3.3'!E274:E285)</f>
        <v>0</v>
      </c>
      <c r="F52" s="242">
        <f>_xlfn.AGGREGATE(9,6,'3.3'!F274:F285)</f>
        <v>0</v>
      </c>
      <c r="G52" s="242">
        <f>_xlfn.AGGREGATE(9,6,'3.3'!G274:G285)</f>
        <v>0</v>
      </c>
      <c r="H52" s="242">
        <f>_xlfn.AGGREGATE(9,6,'3.3'!H274:H285)</f>
        <v>0</v>
      </c>
      <c r="I52" s="242">
        <f>_xlfn.AGGREGATE(9,6,'3.3'!I274:I285)</f>
        <v>0</v>
      </c>
      <c r="J52" s="242">
        <f>_xlfn.AGGREGATE(9,6,'3.3'!J274:J285)</f>
        <v>0</v>
      </c>
      <c r="K52" s="242">
        <f>_xlfn.AGGREGATE(9,6,'3.3'!K274:K285)</f>
        <v>0</v>
      </c>
      <c r="L52" s="242">
        <f>_xlfn.AGGREGATE(9,6,'3.3'!L274:L285)</f>
        <v>0</v>
      </c>
      <c r="M52" s="242">
        <f>_xlfn.AGGREGATE(9,6,'3.3'!M274:M285)</f>
        <v>0</v>
      </c>
      <c r="N52" s="242">
        <f>_xlfn.AGGREGATE(9,6,'3.3'!N274:N285)</f>
        <v>0</v>
      </c>
      <c r="O52" s="242">
        <f>_xlfn.AGGREGATE(9,6,'3.3'!O274:O285)</f>
        <v>0</v>
      </c>
      <c r="P52" s="242">
        <f>_xlfn.AGGREGATE(9,6,'3.3'!P274:P285)</f>
        <v>0</v>
      </c>
      <c r="Q52" s="242">
        <f>_xlfn.AGGREGATE(9,6,'3.3'!Q274:Q285)</f>
        <v>0</v>
      </c>
      <c r="R52" s="242">
        <f>_xlfn.AGGREGATE(9,6,'3.3'!R274:R285)</f>
        <v>0</v>
      </c>
      <c r="S52" s="242">
        <f>_xlfn.AGGREGATE(9,6,'3.3'!S274:S285)</f>
        <v>0</v>
      </c>
      <c r="T52" s="242">
        <f>_xlfn.AGGREGATE(9,6,'3.3'!T274:T285)</f>
        <v>0</v>
      </c>
      <c r="U52" s="241">
        <f>_xlfn.AGGREGATE(9,6,'3.3'!U274:U285)</f>
        <v>0</v>
      </c>
    </row>
    <row r="53" spans="1:21" x14ac:dyDescent="0.25">
      <c r="A53" s="286"/>
    </row>
    <row r="54" spans="1:21" x14ac:dyDescent="0.25">
      <c r="A54" s="286"/>
    </row>
    <row r="55" spans="1:21" x14ac:dyDescent="0.25">
      <c r="A55" s="286"/>
    </row>
    <row r="56" spans="1:21" x14ac:dyDescent="0.25">
      <c r="A56" s="286"/>
    </row>
    <row r="57" spans="1:21" x14ac:dyDescent="0.25">
      <c r="A57" s="286"/>
    </row>
    <row r="58" spans="1:21" x14ac:dyDescent="0.25">
      <c r="A58" s="286"/>
    </row>
    <row r="59" spans="1:21" x14ac:dyDescent="0.25">
      <c r="A59" s="286"/>
    </row>
    <row r="60" spans="1:21" x14ac:dyDescent="0.25">
      <c r="A60" s="286"/>
    </row>
    <row r="61" spans="1:21" x14ac:dyDescent="0.25">
      <c r="A61" s="286"/>
    </row>
    <row r="62" spans="1:21" x14ac:dyDescent="0.25">
      <c r="A62" s="286"/>
    </row>
    <row r="63" spans="1:21" x14ac:dyDescent="0.25">
      <c r="A63" s="286"/>
    </row>
    <row r="64" spans="1:21" x14ac:dyDescent="0.25">
      <c r="A64" s="286"/>
    </row>
    <row r="65" spans="1:1" x14ac:dyDescent="0.25">
      <c r="A65" s="286"/>
    </row>
    <row r="66" spans="1:1" x14ac:dyDescent="0.25">
      <c r="A66" s="286"/>
    </row>
    <row r="67" spans="1:1" x14ac:dyDescent="0.25">
      <c r="A67" s="286"/>
    </row>
    <row r="68" spans="1:1" x14ac:dyDescent="0.25">
      <c r="A68" s="286"/>
    </row>
    <row r="69" spans="1:1" x14ac:dyDescent="0.25">
      <c r="A69" s="286"/>
    </row>
    <row r="70" spans="1:1" x14ac:dyDescent="0.25">
      <c r="A70" s="286"/>
    </row>
    <row r="71" spans="1:1" x14ac:dyDescent="0.25">
      <c r="A71" s="286"/>
    </row>
    <row r="72" spans="1:1" x14ac:dyDescent="0.25">
      <c r="A72" s="286"/>
    </row>
    <row r="73" spans="1:1" x14ac:dyDescent="0.25">
      <c r="A73" s="286"/>
    </row>
    <row r="74" spans="1:1" x14ac:dyDescent="0.25">
      <c r="A74" s="286"/>
    </row>
    <row r="75" spans="1:1" x14ac:dyDescent="0.25">
      <c r="A75" s="286"/>
    </row>
    <row r="76" spans="1:1" x14ac:dyDescent="0.25">
      <c r="A76" s="286"/>
    </row>
    <row r="77" spans="1:1" x14ac:dyDescent="0.25">
      <c r="A77" s="286"/>
    </row>
    <row r="78" spans="1:1" x14ac:dyDescent="0.25">
      <c r="A78" s="286"/>
    </row>
    <row r="79" spans="1:1" x14ac:dyDescent="0.25">
      <c r="A79" s="286"/>
    </row>
    <row r="80" spans="1:1" x14ac:dyDescent="0.25">
      <c r="A80" s="286"/>
    </row>
    <row r="81" spans="1:1" x14ac:dyDescent="0.25">
      <c r="A81" s="286"/>
    </row>
    <row r="82" spans="1:1" x14ac:dyDescent="0.25">
      <c r="A82" s="286"/>
    </row>
    <row r="83" spans="1:1" x14ac:dyDescent="0.25">
      <c r="A83" s="286"/>
    </row>
    <row r="84" spans="1:1" x14ac:dyDescent="0.25">
      <c r="A84" s="286"/>
    </row>
    <row r="85" spans="1:1" x14ac:dyDescent="0.25">
      <c r="A85" s="286"/>
    </row>
    <row r="86" spans="1:1" x14ac:dyDescent="0.25">
      <c r="A86" s="286"/>
    </row>
    <row r="87" spans="1:1" x14ac:dyDescent="0.25">
      <c r="A87" s="286"/>
    </row>
    <row r="88" spans="1:1" x14ac:dyDescent="0.25">
      <c r="A88" s="286"/>
    </row>
    <row r="89" spans="1:1" x14ac:dyDescent="0.25">
      <c r="A89" s="286"/>
    </row>
    <row r="90" spans="1:1" x14ac:dyDescent="0.25">
      <c r="A90" s="286"/>
    </row>
    <row r="91" spans="1:1" x14ac:dyDescent="0.25">
      <c r="A91" s="286"/>
    </row>
    <row r="92" spans="1:1" x14ac:dyDescent="0.25">
      <c r="A92" s="286"/>
    </row>
    <row r="93" spans="1:1" x14ac:dyDescent="0.25">
      <c r="A93" s="286"/>
    </row>
    <row r="94" spans="1:1" x14ac:dyDescent="0.25">
      <c r="A94" s="286"/>
    </row>
    <row r="95" spans="1:1" x14ac:dyDescent="0.25">
      <c r="A95" s="286"/>
    </row>
    <row r="96" spans="1:1" x14ac:dyDescent="0.25">
      <c r="A96" s="286"/>
    </row>
    <row r="97" spans="1:1" x14ac:dyDescent="0.25">
      <c r="A97" s="286"/>
    </row>
    <row r="98" spans="1:1" x14ac:dyDescent="0.25">
      <c r="A98" s="286"/>
    </row>
    <row r="99" spans="1:1" x14ac:dyDescent="0.25">
      <c r="A99" s="286"/>
    </row>
    <row r="100" spans="1:1" x14ac:dyDescent="0.25">
      <c r="A100" s="286"/>
    </row>
    <row r="101" spans="1:1" x14ac:dyDescent="0.25">
      <c r="A101" s="286"/>
    </row>
    <row r="102" spans="1:1" x14ac:dyDescent="0.25">
      <c r="A102" s="286"/>
    </row>
    <row r="103" spans="1:1" x14ac:dyDescent="0.25">
      <c r="A103" s="286"/>
    </row>
    <row r="104" spans="1:1" x14ac:dyDescent="0.25">
      <c r="A104" s="286"/>
    </row>
    <row r="105" spans="1:1" x14ac:dyDescent="0.25">
      <c r="A105" s="286"/>
    </row>
    <row r="106" spans="1:1" x14ac:dyDescent="0.25">
      <c r="A106" s="286"/>
    </row>
    <row r="107" spans="1:1" x14ac:dyDescent="0.25">
      <c r="A107" s="286"/>
    </row>
    <row r="108" spans="1:1" x14ac:dyDescent="0.25">
      <c r="A108" s="286"/>
    </row>
    <row r="109" spans="1:1" x14ac:dyDescent="0.25">
      <c r="A109" s="286"/>
    </row>
    <row r="110" spans="1:1" x14ac:dyDescent="0.25">
      <c r="A110" s="286"/>
    </row>
    <row r="111" spans="1:1" x14ac:dyDescent="0.25">
      <c r="A111" s="286"/>
    </row>
    <row r="112" spans="1:1" x14ac:dyDescent="0.25">
      <c r="A112" s="286"/>
    </row>
    <row r="113" spans="1:1" x14ac:dyDescent="0.25">
      <c r="A113" s="286"/>
    </row>
    <row r="114" spans="1:1" x14ac:dyDescent="0.25">
      <c r="A114" s="286"/>
    </row>
    <row r="115" spans="1:1" x14ac:dyDescent="0.25">
      <c r="A115" s="286"/>
    </row>
    <row r="116" spans="1:1" x14ac:dyDescent="0.25">
      <c r="A116" s="286"/>
    </row>
    <row r="117" spans="1:1" x14ac:dyDescent="0.25">
      <c r="A117" s="286"/>
    </row>
    <row r="118" spans="1:1" x14ac:dyDescent="0.25">
      <c r="A118" s="286"/>
    </row>
    <row r="119" spans="1:1" x14ac:dyDescent="0.25">
      <c r="A119" s="286"/>
    </row>
    <row r="120" spans="1:1" x14ac:dyDescent="0.25">
      <c r="A120" s="286"/>
    </row>
    <row r="121" spans="1:1" x14ac:dyDescent="0.25">
      <c r="A121" s="286"/>
    </row>
    <row r="122" spans="1:1" x14ac:dyDescent="0.25">
      <c r="A122" s="286"/>
    </row>
    <row r="123" spans="1:1" x14ac:dyDescent="0.25">
      <c r="A123" s="286"/>
    </row>
    <row r="124" spans="1:1" x14ac:dyDescent="0.25">
      <c r="A124" s="286"/>
    </row>
    <row r="125" spans="1:1" x14ac:dyDescent="0.25">
      <c r="A125" s="286"/>
    </row>
    <row r="126" spans="1:1" x14ac:dyDescent="0.25">
      <c r="A126" s="286"/>
    </row>
    <row r="127" spans="1:1" x14ac:dyDescent="0.25">
      <c r="A127" s="286"/>
    </row>
    <row r="128" spans="1:1" x14ac:dyDescent="0.25">
      <c r="A128" s="286"/>
    </row>
    <row r="129" spans="1:1" x14ac:dyDescent="0.25">
      <c r="A129" s="286"/>
    </row>
    <row r="130" spans="1:1" x14ac:dyDescent="0.25">
      <c r="A130" s="286"/>
    </row>
    <row r="131" spans="1:1" x14ac:dyDescent="0.25">
      <c r="A131" s="286"/>
    </row>
    <row r="132" spans="1:1" x14ac:dyDescent="0.25">
      <c r="A132" s="286"/>
    </row>
    <row r="133" spans="1:1" x14ac:dyDescent="0.25">
      <c r="A133" s="286"/>
    </row>
    <row r="134" spans="1:1" x14ac:dyDescent="0.25">
      <c r="A134" s="286"/>
    </row>
    <row r="135" spans="1:1" x14ac:dyDescent="0.25">
      <c r="A135" s="286"/>
    </row>
    <row r="136" spans="1:1" x14ac:dyDescent="0.25">
      <c r="A136" s="286"/>
    </row>
    <row r="137" spans="1:1" x14ac:dyDescent="0.25">
      <c r="A137" s="286"/>
    </row>
    <row r="138" spans="1:1" x14ac:dyDescent="0.25">
      <c r="A138" s="286"/>
    </row>
    <row r="139" spans="1:1" x14ac:dyDescent="0.25">
      <c r="A139" s="286"/>
    </row>
    <row r="140" spans="1:1" x14ac:dyDescent="0.25">
      <c r="A140" s="286"/>
    </row>
    <row r="141" spans="1:1" x14ac:dyDescent="0.25">
      <c r="A141" s="286"/>
    </row>
    <row r="142" spans="1:1" x14ac:dyDescent="0.25">
      <c r="A142" s="286"/>
    </row>
    <row r="143" spans="1:1" x14ac:dyDescent="0.25">
      <c r="A143" s="286"/>
    </row>
    <row r="144" spans="1:1" x14ac:dyDescent="0.25">
      <c r="A144" s="286"/>
    </row>
    <row r="145" spans="1:1" x14ac:dyDescent="0.25">
      <c r="A145" s="286"/>
    </row>
    <row r="146" spans="1:1" x14ac:dyDescent="0.25">
      <c r="A146" s="286"/>
    </row>
    <row r="147" spans="1:1" x14ac:dyDescent="0.25">
      <c r="A147" s="286"/>
    </row>
    <row r="148" spans="1:1" x14ac:dyDescent="0.25">
      <c r="A148" s="286"/>
    </row>
    <row r="149" spans="1:1" x14ac:dyDescent="0.25">
      <c r="A149" s="286"/>
    </row>
    <row r="150" spans="1:1" x14ac:dyDescent="0.25">
      <c r="A150" s="286"/>
    </row>
    <row r="151" spans="1:1" x14ac:dyDescent="0.25">
      <c r="A151" s="286"/>
    </row>
    <row r="152" spans="1:1" x14ac:dyDescent="0.25">
      <c r="A152" s="286"/>
    </row>
    <row r="153" spans="1:1" x14ac:dyDescent="0.25">
      <c r="A153" s="286"/>
    </row>
    <row r="154" spans="1:1" x14ac:dyDescent="0.25">
      <c r="A154" s="286"/>
    </row>
    <row r="155" spans="1:1" x14ac:dyDescent="0.25">
      <c r="A155" s="286"/>
    </row>
    <row r="156" spans="1:1" x14ac:dyDescent="0.25">
      <c r="A156" s="286"/>
    </row>
    <row r="157" spans="1:1" x14ac:dyDescent="0.25">
      <c r="A157" s="286"/>
    </row>
    <row r="158" spans="1:1" x14ac:dyDescent="0.25">
      <c r="A158" s="286"/>
    </row>
    <row r="159" spans="1:1" x14ac:dyDescent="0.25">
      <c r="A159" s="286"/>
    </row>
    <row r="160" spans="1:1" x14ac:dyDescent="0.25">
      <c r="A160" s="286"/>
    </row>
    <row r="161" spans="1:1" x14ac:dyDescent="0.25">
      <c r="A161" s="286"/>
    </row>
    <row r="162" spans="1:1" x14ac:dyDescent="0.25">
      <c r="A162" s="286"/>
    </row>
    <row r="163" spans="1:1" x14ac:dyDescent="0.25">
      <c r="A163" s="286"/>
    </row>
    <row r="164" spans="1:1" x14ac:dyDescent="0.25">
      <c r="A164" s="286"/>
    </row>
    <row r="165" spans="1:1" x14ac:dyDescent="0.25">
      <c r="A165" s="286"/>
    </row>
    <row r="166" spans="1:1" x14ac:dyDescent="0.25">
      <c r="A166" s="286"/>
    </row>
    <row r="167" spans="1:1" x14ac:dyDescent="0.25">
      <c r="A167" s="286"/>
    </row>
    <row r="168" spans="1:1" x14ac:dyDescent="0.25">
      <c r="A168" s="286"/>
    </row>
    <row r="169" spans="1:1" x14ac:dyDescent="0.25">
      <c r="A169" s="286"/>
    </row>
    <row r="170" spans="1:1" x14ac:dyDescent="0.25">
      <c r="A170" s="286"/>
    </row>
    <row r="171" spans="1:1" x14ac:dyDescent="0.25">
      <c r="A171" s="286"/>
    </row>
    <row r="172" spans="1:1" x14ac:dyDescent="0.25">
      <c r="A172" s="286"/>
    </row>
    <row r="173" spans="1:1" x14ac:dyDescent="0.25">
      <c r="A173" s="286"/>
    </row>
    <row r="174" spans="1:1" x14ac:dyDescent="0.25">
      <c r="A174" s="286"/>
    </row>
    <row r="175" spans="1:1" x14ac:dyDescent="0.25">
      <c r="A175" s="286"/>
    </row>
    <row r="176" spans="1:1" x14ac:dyDescent="0.25">
      <c r="A176" s="286"/>
    </row>
    <row r="177" spans="1:1" x14ac:dyDescent="0.25">
      <c r="A177" s="286"/>
    </row>
    <row r="178" spans="1:1" x14ac:dyDescent="0.25">
      <c r="A178" s="286"/>
    </row>
    <row r="179" spans="1:1" x14ac:dyDescent="0.25">
      <c r="A179" s="286"/>
    </row>
    <row r="180" spans="1:1" x14ac:dyDescent="0.25">
      <c r="A180" s="286"/>
    </row>
    <row r="181" spans="1:1" x14ac:dyDescent="0.25">
      <c r="A181" s="286"/>
    </row>
    <row r="182" spans="1:1" x14ac:dyDescent="0.25">
      <c r="A182" s="286"/>
    </row>
    <row r="183" spans="1:1" x14ac:dyDescent="0.25">
      <c r="A183" s="286"/>
    </row>
    <row r="184" spans="1:1" x14ac:dyDescent="0.25">
      <c r="A184" s="286"/>
    </row>
    <row r="185" spans="1:1" x14ac:dyDescent="0.25">
      <c r="A185" s="286"/>
    </row>
    <row r="186" spans="1:1" x14ac:dyDescent="0.25">
      <c r="A186" s="286"/>
    </row>
    <row r="187" spans="1:1" x14ac:dyDescent="0.25">
      <c r="A187" s="286"/>
    </row>
    <row r="188" spans="1:1" x14ac:dyDescent="0.25">
      <c r="A188" s="286"/>
    </row>
    <row r="189" spans="1:1" x14ac:dyDescent="0.25">
      <c r="A189" s="286"/>
    </row>
    <row r="190" spans="1:1" x14ac:dyDescent="0.25">
      <c r="A190" s="286"/>
    </row>
    <row r="191" spans="1:1" x14ac:dyDescent="0.25">
      <c r="A191" s="286"/>
    </row>
    <row r="192" spans="1:1" x14ac:dyDescent="0.25">
      <c r="A192" s="286"/>
    </row>
    <row r="193" spans="1:1" x14ac:dyDescent="0.25">
      <c r="A193" s="286"/>
    </row>
    <row r="194" spans="1:1" x14ac:dyDescent="0.25">
      <c r="A194" s="286"/>
    </row>
    <row r="195" spans="1:1" x14ac:dyDescent="0.25">
      <c r="A195" s="286"/>
    </row>
    <row r="196" spans="1:1" x14ac:dyDescent="0.25">
      <c r="A196" s="286"/>
    </row>
    <row r="197" spans="1:1" x14ac:dyDescent="0.25">
      <c r="A197" s="286"/>
    </row>
    <row r="198" spans="1:1" x14ac:dyDescent="0.25">
      <c r="A198" s="286"/>
    </row>
    <row r="199" spans="1:1" x14ac:dyDescent="0.25">
      <c r="A199" s="286"/>
    </row>
    <row r="200" spans="1:1" x14ac:dyDescent="0.25">
      <c r="A200" s="286"/>
    </row>
    <row r="201" spans="1:1" x14ac:dyDescent="0.25">
      <c r="A201" s="286"/>
    </row>
    <row r="202" spans="1:1" x14ac:dyDescent="0.25">
      <c r="A202" s="286"/>
    </row>
    <row r="203" spans="1:1" x14ac:dyDescent="0.25">
      <c r="A203" s="286"/>
    </row>
    <row r="204" spans="1:1" x14ac:dyDescent="0.25">
      <c r="A204" s="286"/>
    </row>
    <row r="205" spans="1:1" x14ac:dyDescent="0.25">
      <c r="A205" s="286"/>
    </row>
    <row r="206" spans="1:1" x14ac:dyDescent="0.25">
      <c r="A206" s="286"/>
    </row>
    <row r="207" spans="1:1" x14ac:dyDescent="0.25">
      <c r="A207" s="286"/>
    </row>
    <row r="208" spans="1:1" x14ac:dyDescent="0.25">
      <c r="A208" s="286"/>
    </row>
    <row r="209" spans="1:1" x14ac:dyDescent="0.25">
      <c r="A209" s="286"/>
    </row>
    <row r="210" spans="1:1" x14ac:dyDescent="0.25">
      <c r="A210" s="286"/>
    </row>
    <row r="211" spans="1:1" x14ac:dyDescent="0.25">
      <c r="A211" s="286"/>
    </row>
    <row r="212" spans="1:1" x14ac:dyDescent="0.25">
      <c r="A212" s="286"/>
    </row>
    <row r="213" spans="1:1" x14ac:dyDescent="0.25">
      <c r="A213" s="286"/>
    </row>
    <row r="214" spans="1:1" x14ac:dyDescent="0.25">
      <c r="A214" s="286"/>
    </row>
    <row r="215" spans="1:1" x14ac:dyDescent="0.25">
      <c r="A215" s="286"/>
    </row>
    <row r="216" spans="1:1" x14ac:dyDescent="0.25">
      <c r="A216" s="286"/>
    </row>
    <row r="217" spans="1:1" x14ac:dyDescent="0.25">
      <c r="A217" s="286"/>
    </row>
    <row r="218" spans="1:1" x14ac:dyDescent="0.25">
      <c r="A218" s="286"/>
    </row>
    <row r="219" spans="1:1" x14ac:dyDescent="0.25">
      <c r="A219" s="286"/>
    </row>
    <row r="220" spans="1:1" x14ac:dyDescent="0.25">
      <c r="A220" s="286"/>
    </row>
    <row r="221" spans="1:1" x14ac:dyDescent="0.25">
      <c r="A221" s="286"/>
    </row>
    <row r="222" spans="1:1" x14ac:dyDescent="0.25">
      <c r="A222" s="286"/>
    </row>
    <row r="223" spans="1:1" x14ac:dyDescent="0.25">
      <c r="A223" s="286"/>
    </row>
    <row r="224" spans="1:1" x14ac:dyDescent="0.25">
      <c r="A224" s="286"/>
    </row>
    <row r="225" spans="1:1" x14ac:dyDescent="0.25">
      <c r="A225" s="286"/>
    </row>
    <row r="226" spans="1:1" x14ac:dyDescent="0.25">
      <c r="A226" s="286"/>
    </row>
    <row r="227" spans="1:1" x14ac:dyDescent="0.25">
      <c r="A227" s="286"/>
    </row>
    <row r="228" spans="1:1" x14ac:dyDescent="0.25">
      <c r="A228" s="286"/>
    </row>
    <row r="229" spans="1:1" x14ac:dyDescent="0.25">
      <c r="A229" s="286"/>
    </row>
    <row r="230" spans="1:1" x14ac:dyDescent="0.25">
      <c r="A230" s="286"/>
    </row>
    <row r="231" spans="1:1" x14ac:dyDescent="0.25">
      <c r="A231" s="286"/>
    </row>
    <row r="232" spans="1:1" x14ac:dyDescent="0.25">
      <c r="A232" s="286"/>
    </row>
    <row r="233" spans="1:1" x14ac:dyDescent="0.25">
      <c r="A233" s="286"/>
    </row>
    <row r="234" spans="1:1" x14ac:dyDescent="0.25">
      <c r="A234" s="286"/>
    </row>
    <row r="235" spans="1:1" x14ac:dyDescent="0.25">
      <c r="A235" s="286"/>
    </row>
    <row r="236" spans="1:1" x14ac:dyDescent="0.25">
      <c r="A236" s="286"/>
    </row>
    <row r="237" spans="1:1" x14ac:dyDescent="0.25">
      <c r="A237" s="286"/>
    </row>
    <row r="238" spans="1:1" x14ac:dyDescent="0.25">
      <c r="A238" s="286"/>
    </row>
    <row r="239" spans="1:1" x14ac:dyDescent="0.25">
      <c r="A239" s="286"/>
    </row>
    <row r="240" spans="1:1" x14ac:dyDescent="0.25">
      <c r="A240" s="286"/>
    </row>
    <row r="241" spans="1:1" x14ac:dyDescent="0.25">
      <c r="A241" s="286"/>
    </row>
    <row r="242" spans="1:1" x14ac:dyDescent="0.25">
      <c r="A242" s="286"/>
    </row>
    <row r="243" spans="1:1" x14ac:dyDescent="0.25">
      <c r="A243" s="286"/>
    </row>
    <row r="244" spans="1:1" x14ac:dyDescent="0.25">
      <c r="A244" s="286"/>
    </row>
    <row r="245" spans="1:1" x14ac:dyDescent="0.25">
      <c r="A245" s="286"/>
    </row>
    <row r="246" spans="1:1" x14ac:dyDescent="0.25">
      <c r="A246" s="286"/>
    </row>
    <row r="247" spans="1:1" x14ac:dyDescent="0.25">
      <c r="A247" s="286"/>
    </row>
    <row r="248" spans="1:1" x14ac:dyDescent="0.25">
      <c r="A248" s="286"/>
    </row>
    <row r="249" spans="1:1" x14ac:dyDescent="0.25">
      <c r="A249" s="286"/>
    </row>
    <row r="250" spans="1:1" x14ac:dyDescent="0.25">
      <c r="A250" s="286"/>
    </row>
    <row r="251" spans="1:1" x14ac:dyDescent="0.25">
      <c r="A251" s="286"/>
    </row>
    <row r="252" spans="1:1" x14ac:dyDescent="0.25">
      <c r="A252" s="286"/>
    </row>
    <row r="253" spans="1:1" x14ac:dyDescent="0.25">
      <c r="A253" s="286"/>
    </row>
    <row r="254" spans="1:1" x14ac:dyDescent="0.25">
      <c r="A254" s="286"/>
    </row>
    <row r="255" spans="1:1" x14ac:dyDescent="0.25">
      <c r="A255" s="286"/>
    </row>
    <row r="256" spans="1:1" x14ac:dyDescent="0.25">
      <c r="A256" s="286"/>
    </row>
    <row r="257" spans="1:1" x14ac:dyDescent="0.25">
      <c r="A257" s="286"/>
    </row>
    <row r="258" spans="1:1" x14ac:dyDescent="0.25">
      <c r="A258" s="286"/>
    </row>
    <row r="259" spans="1:1" x14ac:dyDescent="0.25">
      <c r="A259" s="286"/>
    </row>
    <row r="260" spans="1:1" x14ac:dyDescent="0.25">
      <c r="A260" s="286"/>
    </row>
    <row r="261" spans="1:1" x14ac:dyDescent="0.25">
      <c r="A261" s="286"/>
    </row>
    <row r="262" spans="1:1" x14ac:dyDescent="0.25">
      <c r="A262" s="286"/>
    </row>
    <row r="263" spans="1:1" x14ac:dyDescent="0.25">
      <c r="A263" s="286"/>
    </row>
    <row r="264" spans="1:1" x14ac:dyDescent="0.25">
      <c r="A264" s="286"/>
    </row>
    <row r="265" spans="1:1" x14ac:dyDescent="0.25">
      <c r="A265" s="286"/>
    </row>
    <row r="266" spans="1:1" x14ac:dyDescent="0.25">
      <c r="A266" s="286"/>
    </row>
    <row r="267" spans="1:1" x14ac:dyDescent="0.25">
      <c r="A267" s="286"/>
    </row>
    <row r="268" spans="1:1" x14ac:dyDescent="0.25">
      <c r="A268" s="286"/>
    </row>
    <row r="269" spans="1:1" x14ac:dyDescent="0.25">
      <c r="A269" s="286"/>
    </row>
    <row r="270" spans="1:1" x14ac:dyDescent="0.25">
      <c r="A270" s="286"/>
    </row>
    <row r="271" spans="1:1" x14ac:dyDescent="0.25">
      <c r="A271" s="286"/>
    </row>
    <row r="272" spans="1:1" x14ac:dyDescent="0.25">
      <c r="A272" s="286"/>
    </row>
    <row r="273" spans="1:1" x14ac:dyDescent="0.25">
      <c r="A273" s="286"/>
    </row>
    <row r="274" spans="1:1" x14ac:dyDescent="0.25">
      <c r="A274" s="286"/>
    </row>
    <row r="275" spans="1:1" x14ac:dyDescent="0.25">
      <c r="A275" s="286"/>
    </row>
    <row r="276" spans="1:1" x14ac:dyDescent="0.25">
      <c r="A276" s="286"/>
    </row>
    <row r="277" spans="1:1" x14ac:dyDescent="0.25">
      <c r="A277" s="286"/>
    </row>
    <row r="278" spans="1:1" x14ac:dyDescent="0.25">
      <c r="A278" s="286"/>
    </row>
    <row r="279" spans="1:1" x14ac:dyDescent="0.25">
      <c r="A279" s="286"/>
    </row>
    <row r="280" spans="1:1" x14ac:dyDescent="0.25">
      <c r="A280" s="286"/>
    </row>
    <row r="281" spans="1:1" x14ac:dyDescent="0.25">
      <c r="A281" s="286"/>
    </row>
    <row r="282" spans="1:1" x14ac:dyDescent="0.25">
      <c r="A282" s="286"/>
    </row>
    <row r="283" spans="1:1" x14ac:dyDescent="0.25">
      <c r="A283" s="286"/>
    </row>
    <row r="284" spans="1:1" x14ac:dyDescent="0.25">
      <c r="A284" s="286"/>
    </row>
    <row r="285" spans="1:1" x14ac:dyDescent="0.25">
      <c r="A285" s="286"/>
    </row>
    <row r="286" spans="1:1" x14ac:dyDescent="0.25">
      <c r="A286" s="286"/>
    </row>
    <row r="287" spans="1:1" x14ac:dyDescent="0.25">
      <c r="A287" s="286"/>
    </row>
    <row r="288" spans="1:1" x14ac:dyDescent="0.25">
      <c r="A288" s="286"/>
    </row>
    <row r="289" spans="1:1" x14ac:dyDescent="0.25">
      <c r="A289" s="286"/>
    </row>
    <row r="290" spans="1:1" x14ac:dyDescent="0.25">
      <c r="A290" s="286"/>
    </row>
    <row r="291" spans="1:1" x14ac:dyDescent="0.25">
      <c r="A291" s="286"/>
    </row>
    <row r="292" spans="1:1" x14ac:dyDescent="0.25">
      <c r="A292" s="286"/>
    </row>
    <row r="293" spans="1:1" x14ac:dyDescent="0.25">
      <c r="A293" s="286"/>
    </row>
    <row r="294" spans="1:1" x14ac:dyDescent="0.25">
      <c r="A294" s="286"/>
    </row>
    <row r="295" spans="1:1" x14ac:dyDescent="0.25">
      <c r="A295" s="286"/>
    </row>
    <row r="296" spans="1:1" x14ac:dyDescent="0.25">
      <c r="A296" s="286"/>
    </row>
    <row r="297" spans="1:1" x14ac:dyDescent="0.25">
      <c r="A297" s="286"/>
    </row>
    <row r="298" spans="1:1" x14ac:dyDescent="0.25">
      <c r="A298" s="286"/>
    </row>
    <row r="299" spans="1:1" x14ac:dyDescent="0.25">
      <c r="A299" s="286"/>
    </row>
    <row r="300" spans="1:1" x14ac:dyDescent="0.25">
      <c r="A300" s="286"/>
    </row>
    <row r="301" spans="1:1" x14ac:dyDescent="0.25">
      <c r="A301" s="286"/>
    </row>
    <row r="302" spans="1:1" x14ac:dyDescent="0.25">
      <c r="A302" s="286"/>
    </row>
    <row r="303" spans="1:1" x14ac:dyDescent="0.25">
      <c r="A303" s="286"/>
    </row>
    <row r="304" spans="1:1" x14ac:dyDescent="0.25">
      <c r="A304" s="286"/>
    </row>
    <row r="305" spans="1:1" x14ac:dyDescent="0.25">
      <c r="A305" s="286"/>
    </row>
    <row r="306" spans="1:1" x14ac:dyDescent="0.25">
      <c r="A306" s="286"/>
    </row>
    <row r="307" spans="1:1" x14ac:dyDescent="0.25">
      <c r="A307" s="286"/>
    </row>
    <row r="308" spans="1:1" x14ac:dyDescent="0.25">
      <c r="A308" s="286"/>
    </row>
    <row r="309" spans="1:1" x14ac:dyDescent="0.25">
      <c r="A309" s="286"/>
    </row>
    <row r="310" spans="1:1" x14ac:dyDescent="0.25">
      <c r="A310" s="286"/>
    </row>
    <row r="311" spans="1:1" x14ac:dyDescent="0.25">
      <c r="A311" s="286"/>
    </row>
    <row r="312" spans="1:1" x14ac:dyDescent="0.25">
      <c r="A312" s="286"/>
    </row>
    <row r="313" spans="1:1" x14ac:dyDescent="0.25">
      <c r="A313" s="286"/>
    </row>
    <row r="314" spans="1:1" x14ac:dyDescent="0.25">
      <c r="A314" s="286"/>
    </row>
    <row r="315" spans="1:1" x14ac:dyDescent="0.25">
      <c r="A315" s="286"/>
    </row>
    <row r="316" spans="1:1" x14ac:dyDescent="0.25">
      <c r="A316" s="286"/>
    </row>
    <row r="317" spans="1:1" x14ac:dyDescent="0.25">
      <c r="A317" s="286"/>
    </row>
    <row r="318" spans="1:1" x14ac:dyDescent="0.25">
      <c r="A318" s="286"/>
    </row>
    <row r="319" spans="1:1" x14ac:dyDescent="0.25">
      <c r="A319" s="286"/>
    </row>
    <row r="320" spans="1:1" x14ac:dyDescent="0.25">
      <c r="A320" s="286"/>
    </row>
    <row r="321" spans="1:1" x14ac:dyDescent="0.25">
      <c r="A321" s="286"/>
    </row>
    <row r="322" spans="1:1" x14ac:dyDescent="0.25">
      <c r="A322" s="286"/>
    </row>
    <row r="323" spans="1:1" x14ac:dyDescent="0.25">
      <c r="A323" s="286"/>
    </row>
    <row r="324" spans="1:1" x14ac:dyDescent="0.25">
      <c r="A324" s="286"/>
    </row>
    <row r="325" spans="1:1" x14ac:dyDescent="0.25">
      <c r="A325" s="286"/>
    </row>
    <row r="326" spans="1:1" x14ac:dyDescent="0.25">
      <c r="A326" s="286"/>
    </row>
    <row r="327" spans="1:1" x14ac:dyDescent="0.25">
      <c r="A327" s="286"/>
    </row>
    <row r="328" spans="1:1" x14ac:dyDescent="0.25">
      <c r="A328" s="286"/>
    </row>
    <row r="329" spans="1:1" x14ac:dyDescent="0.25">
      <c r="A329" s="286"/>
    </row>
    <row r="330" spans="1:1" x14ac:dyDescent="0.25">
      <c r="A330" s="286"/>
    </row>
    <row r="331" spans="1:1" x14ac:dyDescent="0.25">
      <c r="A331" s="286"/>
    </row>
    <row r="332" spans="1:1" x14ac:dyDescent="0.25">
      <c r="A332" s="286"/>
    </row>
    <row r="333" spans="1:1" x14ac:dyDescent="0.25">
      <c r="A333" s="286"/>
    </row>
    <row r="334" spans="1:1" x14ac:dyDescent="0.25">
      <c r="A334" s="286"/>
    </row>
    <row r="335" spans="1:1" x14ac:dyDescent="0.25">
      <c r="A335" s="286"/>
    </row>
    <row r="336" spans="1:1" x14ac:dyDescent="0.25">
      <c r="A336" s="286"/>
    </row>
    <row r="337" spans="1:1" x14ac:dyDescent="0.25">
      <c r="A337" s="286"/>
    </row>
    <row r="338" spans="1:1" x14ac:dyDescent="0.25">
      <c r="A338" s="286"/>
    </row>
    <row r="339" spans="1:1" x14ac:dyDescent="0.25">
      <c r="A339" s="286"/>
    </row>
    <row r="340" spans="1:1" x14ac:dyDescent="0.25">
      <c r="A340" s="286"/>
    </row>
    <row r="341" spans="1:1" x14ac:dyDescent="0.25">
      <c r="A341" s="286"/>
    </row>
    <row r="342" spans="1:1" x14ac:dyDescent="0.25">
      <c r="A342" s="286"/>
    </row>
    <row r="343" spans="1:1" x14ac:dyDescent="0.25">
      <c r="A343" s="286"/>
    </row>
    <row r="344" spans="1:1" x14ac:dyDescent="0.25">
      <c r="A344" s="286"/>
    </row>
    <row r="345" spans="1:1" x14ac:dyDescent="0.25">
      <c r="A345" s="286"/>
    </row>
    <row r="346" spans="1:1" x14ac:dyDescent="0.25">
      <c r="A346" s="286"/>
    </row>
    <row r="347" spans="1:1" x14ac:dyDescent="0.25">
      <c r="A347" s="286"/>
    </row>
    <row r="348" spans="1:1" x14ac:dyDescent="0.25">
      <c r="A348" s="286"/>
    </row>
    <row r="349" spans="1:1" x14ac:dyDescent="0.25">
      <c r="A349" s="286"/>
    </row>
    <row r="350" spans="1:1" x14ac:dyDescent="0.25">
      <c r="A350" s="286"/>
    </row>
    <row r="351" spans="1:1" x14ac:dyDescent="0.25">
      <c r="A351" s="286"/>
    </row>
    <row r="352" spans="1:1" x14ac:dyDescent="0.25">
      <c r="A352" s="286"/>
    </row>
    <row r="353" spans="1:1" x14ac:dyDescent="0.25">
      <c r="A353" s="286"/>
    </row>
    <row r="354" spans="1:1" x14ac:dyDescent="0.25">
      <c r="A354" s="286"/>
    </row>
    <row r="355" spans="1:1" x14ac:dyDescent="0.25">
      <c r="A355" s="286"/>
    </row>
    <row r="356" spans="1:1" x14ac:dyDescent="0.25">
      <c r="A356" s="286"/>
    </row>
    <row r="357" spans="1:1" x14ac:dyDescent="0.25">
      <c r="A357" s="286"/>
    </row>
    <row r="358" spans="1:1" x14ac:dyDescent="0.25">
      <c r="A358" s="286"/>
    </row>
    <row r="359" spans="1:1" x14ac:dyDescent="0.25">
      <c r="A359" s="286"/>
    </row>
    <row r="360" spans="1:1" x14ac:dyDescent="0.25">
      <c r="A360" s="286"/>
    </row>
    <row r="361" spans="1:1" x14ac:dyDescent="0.25">
      <c r="A361" s="286"/>
    </row>
    <row r="362" spans="1:1" x14ac:dyDescent="0.25">
      <c r="A362" s="286"/>
    </row>
    <row r="363" spans="1:1" x14ac:dyDescent="0.25">
      <c r="A363" s="286"/>
    </row>
    <row r="364" spans="1:1" x14ac:dyDescent="0.25">
      <c r="A364" s="286"/>
    </row>
    <row r="365" spans="1:1" x14ac:dyDescent="0.25">
      <c r="A365" s="286"/>
    </row>
    <row r="366" spans="1:1" x14ac:dyDescent="0.25">
      <c r="A366" s="286"/>
    </row>
    <row r="367" spans="1:1" x14ac:dyDescent="0.25">
      <c r="A367" s="286"/>
    </row>
    <row r="368" spans="1:1" x14ac:dyDescent="0.25">
      <c r="A368" s="286"/>
    </row>
    <row r="369" spans="1:1" x14ac:dyDescent="0.25">
      <c r="A369" s="286"/>
    </row>
    <row r="370" spans="1:1" x14ac:dyDescent="0.25">
      <c r="A370" s="286"/>
    </row>
    <row r="371" spans="1:1" x14ac:dyDescent="0.25">
      <c r="A371" s="286"/>
    </row>
    <row r="372" spans="1:1" x14ac:dyDescent="0.25">
      <c r="A372" s="286"/>
    </row>
    <row r="373" spans="1:1" x14ac:dyDescent="0.25">
      <c r="A373" s="286"/>
    </row>
    <row r="374" spans="1:1" x14ac:dyDescent="0.25">
      <c r="A374" s="286"/>
    </row>
    <row r="375" spans="1:1" x14ac:dyDescent="0.25">
      <c r="A375" s="286"/>
    </row>
    <row r="376" spans="1:1" x14ac:dyDescent="0.25">
      <c r="A376" s="286"/>
    </row>
    <row r="377" spans="1:1" x14ac:dyDescent="0.25">
      <c r="A377" s="286"/>
    </row>
    <row r="378" spans="1:1" x14ac:dyDescent="0.25">
      <c r="A378" s="286"/>
    </row>
    <row r="379" spans="1:1" x14ac:dyDescent="0.25">
      <c r="A379" s="286"/>
    </row>
    <row r="380" spans="1:1" x14ac:dyDescent="0.25">
      <c r="A380" s="286"/>
    </row>
    <row r="381" spans="1:1" x14ac:dyDescent="0.25">
      <c r="A381" s="286"/>
    </row>
    <row r="382" spans="1:1" x14ac:dyDescent="0.25">
      <c r="A382" s="286"/>
    </row>
    <row r="383" spans="1:1" x14ac:dyDescent="0.25">
      <c r="A383" s="286"/>
    </row>
    <row r="384" spans="1:1" x14ac:dyDescent="0.25">
      <c r="A384" s="286"/>
    </row>
    <row r="385" spans="1:1" x14ac:dyDescent="0.25">
      <c r="A385" s="286"/>
    </row>
    <row r="386" spans="1:1" x14ac:dyDescent="0.25">
      <c r="A386" s="286"/>
    </row>
    <row r="387" spans="1:1" x14ac:dyDescent="0.25">
      <c r="A387" s="286"/>
    </row>
    <row r="388" spans="1:1" x14ac:dyDescent="0.25">
      <c r="A388" s="286"/>
    </row>
    <row r="389" spans="1:1" x14ac:dyDescent="0.25">
      <c r="A389" s="286"/>
    </row>
    <row r="390" spans="1:1" x14ac:dyDescent="0.25">
      <c r="A390" s="286"/>
    </row>
    <row r="391" spans="1:1" x14ac:dyDescent="0.25">
      <c r="A391" s="286"/>
    </row>
    <row r="392" spans="1:1" x14ac:dyDescent="0.25">
      <c r="A392" s="286"/>
    </row>
    <row r="393" spans="1:1" x14ac:dyDescent="0.25">
      <c r="A393" s="286"/>
    </row>
    <row r="394" spans="1:1" x14ac:dyDescent="0.25">
      <c r="A394" s="286"/>
    </row>
    <row r="395" spans="1:1" x14ac:dyDescent="0.25">
      <c r="A395" s="286"/>
    </row>
    <row r="396" spans="1:1" x14ac:dyDescent="0.25">
      <c r="A396" s="286"/>
    </row>
    <row r="397" spans="1:1" x14ac:dyDescent="0.25">
      <c r="A397" s="286"/>
    </row>
    <row r="398" spans="1:1" x14ac:dyDescent="0.25">
      <c r="A398" s="286"/>
    </row>
    <row r="399" spans="1:1" x14ac:dyDescent="0.25">
      <c r="A399" s="286"/>
    </row>
    <row r="400" spans="1:1" x14ac:dyDescent="0.25">
      <c r="A400" s="286"/>
    </row>
    <row r="401" spans="1:1" x14ac:dyDescent="0.25">
      <c r="A401" s="286"/>
    </row>
    <row r="402" spans="1:1" x14ac:dyDescent="0.25">
      <c r="A402" s="286"/>
    </row>
    <row r="403" spans="1:1" x14ac:dyDescent="0.25">
      <c r="A403" s="286"/>
    </row>
    <row r="404" spans="1:1" x14ac:dyDescent="0.25">
      <c r="A404" s="286"/>
    </row>
    <row r="405" spans="1:1" x14ac:dyDescent="0.25">
      <c r="A405" s="286"/>
    </row>
    <row r="406" spans="1:1" x14ac:dyDescent="0.25">
      <c r="A406" s="286"/>
    </row>
    <row r="407" spans="1:1" x14ac:dyDescent="0.25">
      <c r="A407" s="286"/>
    </row>
    <row r="408" spans="1:1" x14ac:dyDescent="0.25">
      <c r="A408" s="286"/>
    </row>
    <row r="409" spans="1:1" x14ac:dyDescent="0.25">
      <c r="A409" s="286"/>
    </row>
    <row r="410" spans="1:1" x14ac:dyDescent="0.25">
      <c r="A410" s="286"/>
    </row>
    <row r="411" spans="1:1" x14ac:dyDescent="0.25">
      <c r="A411" s="286"/>
    </row>
    <row r="412" spans="1:1" x14ac:dyDescent="0.25">
      <c r="A412" s="286"/>
    </row>
    <row r="413" spans="1:1" x14ac:dyDescent="0.25">
      <c r="A413" s="286"/>
    </row>
    <row r="414" spans="1:1" x14ac:dyDescent="0.25">
      <c r="A414" s="286"/>
    </row>
    <row r="415" spans="1:1" x14ac:dyDescent="0.25">
      <c r="A415" s="286"/>
    </row>
    <row r="416" spans="1:1" x14ac:dyDescent="0.25">
      <c r="A416" s="286"/>
    </row>
    <row r="417" spans="1:1" x14ac:dyDescent="0.25">
      <c r="A417" s="286"/>
    </row>
    <row r="418" spans="1:1" x14ac:dyDescent="0.25">
      <c r="A418" s="286"/>
    </row>
    <row r="419" spans="1:1" x14ac:dyDescent="0.25">
      <c r="A419" s="286"/>
    </row>
    <row r="420" spans="1:1" x14ac:dyDescent="0.25">
      <c r="A420" s="286"/>
    </row>
    <row r="421" spans="1:1" x14ac:dyDescent="0.25">
      <c r="A421" s="286"/>
    </row>
    <row r="422" spans="1:1" x14ac:dyDescent="0.25">
      <c r="A422" s="286"/>
    </row>
    <row r="423" spans="1:1" x14ac:dyDescent="0.25">
      <c r="A423" s="286"/>
    </row>
    <row r="424" spans="1:1" x14ac:dyDescent="0.25">
      <c r="A424" s="286"/>
    </row>
    <row r="425" spans="1:1" x14ac:dyDescent="0.25">
      <c r="A425" s="286"/>
    </row>
    <row r="426" spans="1:1" x14ac:dyDescent="0.25">
      <c r="A426" s="286"/>
    </row>
    <row r="427" spans="1:1" x14ac:dyDescent="0.25">
      <c r="A427" s="286"/>
    </row>
    <row r="428" spans="1:1" x14ac:dyDescent="0.25">
      <c r="A428" s="286"/>
    </row>
    <row r="429" spans="1:1" x14ac:dyDescent="0.25">
      <c r="A429" s="286"/>
    </row>
    <row r="430" spans="1:1" x14ac:dyDescent="0.25">
      <c r="A430" s="286"/>
    </row>
    <row r="431" spans="1:1" x14ac:dyDescent="0.25">
      <c r="A431" s="286"/>
    </row>
    <row r="432" spans="1:1" x14ac:dyDescent="0.25">
      <c r="A432" s="286"/>
    </row>
    <row r="433" spans="1:1" x14ac:dyDescent="0.25">
      <c r="A433" s="286"/>
    </row>
    <row r="434" spans="1:1" x14ac:dyDescent="0.25">
      <c r="A434" s="286"/>
    </row>
    <row r="435" spans="1:1" x14ac:dyDescent="0.25">
      <c r="A435" s="286"/>
    </row>
    <row r="436" spans="1:1" x14ac:dyDescent="0.25">
      <c r="A436" s="286"/>
    </row>
    <row r="437" spans="1:1" x14ac:dyDescent="0.25">
      <c r="A437" s="286"/>
    </row>
    <row r="438" spans="1:1" x14ac:dyDescent="0.25">
      <c r="A438" s="286"/>
    </row>
    <row r="439" spans="1:1" x14ac:dyDescent="0.25">
      <c r="A439" s="286"/>
    </row>
    <row r="440" spans="1:1" x14ac:dyDescent="0.25">
      <c r="A440" s="286"/>
    </row>
    <row r="441" spans="1:1" x14ac:dyDescent="0.25">
      <c r="A441" s="286"/>
    </row>
    <row r="442" spans="1:1" x14ac:dyDescent="0.25">
      <c r="A442" s="286"/>
    </row>
    <row r="443" spans="1:1" x14ac:dyDescent="0.25">
      <c r="A443" s="286"/>
    </row>
    <row r="444" spans="1:1" x14ac:dyDescent="0.25">
      <c r="A444" s="286"/>
    </row>
    <row r="445" spans="1:1" x14ac:dyDescent="0.25">
      <c r="A445" s="286"/>
    </row>
    <row r="446" spans="1:1" x14ac:dyDescent="0.25">
      <c r="A446" s="286"/>
    </row>
    <row r="447" spans="1:1" x14ac:dyDescent="0.25">
      <c r="A447" s="286"/>
    </row>
    <row r="448" spans="1:1" x14ac:dyDescent="0.25">
      <c r="A448" s="286"/>
    </row>
    <row r="449" spans="1:1" x14ac:dyDescent="0.25">
      <c r="A449" s="286"/>
    </row>
    <row r="450" spans="1:1" x14ac:dyDescent="0.25">
      <c r="A450" s="286"/>
    </row>
    <row r="451" spans="1:1" x14ac:dyDescent="0.25">
      <c r="A451" s="286"/>
    </row>
    <row r="452" spans="1:1" x14ac:dyDescent="0.25">
      <c r="A452" s="286"/>
    </row>
    <row r="453" spans="1:1" x14ac:dyDescent="0.25">
      <c r="A453" s="286"/>
    </row>
    <row r="454" spans="1:1" x14ac:dyDescent="0.25">
      <c r="A454" s="286"/>
    </row>
  </sheetData>
  <hyperlinks>
    <hyperlink ref="A5" location="Indice!A13" display="VOLVER AL INDICE" xr:uid="{00000000-0004-0000-0800-000000000000}"/>
  </hyperlinks>
  <pageMargins left="0.7" right="0.7" top="0.75" bottom="0.75" header="0.3" footer="0.3"/>
  <pageSetup paperSize="9" orientation="portrait" r:id="rId1"/>
  <ignoredErrors>
    <ignoredError sqref="A25:A44 A45:A52" numberStoredAsText="1"/>
    <ignoredError sqref="B30 C30:T30 U24 B31:T40 H41 I41:U41 C41:G41 B41:B44 C42:U44 B45:T4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4b8b536fcb9f2c664ed0fa8e4c5bcaeb">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9c3fb262092b4aec5ef66bdd34acef6e"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E4E420-9794-4638-B746-A858F3A5F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18F3CF-F648-4D5E-9D96-A3E5CB0485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Indice</vt:lpstr>
      <vt:lpstr>1.1</vt:lpstr>
      <vt:lpstr>1.2</vt:lpstr>
      <vt:lpstr>1.3</vt:lpstr>
      <vt:lpstr>2.1</vt:lpstr>
      <vt:lpstr>2.2</vt:lpstr>
      <vt:lpstr>2.3</vt:lpstr>
      <vt:lpstr>3.1</vt:lpstr>
      <vt:lpstr>3.2</vt:lpstr>
      <vt:lpstr>3.3</vt:lpstr>
      <vt:lpstr>4.1</vt:lpstr>
      <vt:lpstr>4.2</vt:lpstr>
      <vt:lpstr>5.1</vt:lpstr>
      <vt:lpstr>6.1</vt:lpstr>
      <vt:lpstr>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Camusso</dc:creator>
  <cp:lastModifiedBy>Yamila Sonder</cp:lastModifiedBy>
  <dcterms:created xsi:type="dcterms:W3CDTF">2018-06-12T19:30:44Z</dcterms:created>
  <dcterms:modified xsi:type="dcterms:W3CDTF">2025-10-16T12:03:31Z</dcterms:modified>
</cp:coreProperties>
</file>